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37" firstSheet="10"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8" i="9" l="1"/>
  <c r="BG37" i="9"/>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E39" i="9"/>
  <c r="AM39" i="9"/>
  <c r="U39" i="9"/>
  <c r="AM38" i="9"/>
  <c r="CO34" i="9"/>
  <c r="CO35" i="9" s="1"/>
  <c r="CO36" i="9" s="1"/>
  <c r="CO37" i="9" s="1"/>
  <c r="CO38" i="9" s="1"/>
  <c r="CO39" i="9" s="1"/>
  <c r="CO40" i="9" s="1"/>
  <c r="CO41" i="9" s="1"/>
  <c r="CO42" i="9" s="1"/>
  <c r="CO43" i="9" s="1"/>
  <c r="BW34" i="9"/>
  <c r="BW35" i="9" s="1"/>
  <c r="BW36" i="9" s="1"/>
  <c r="BW37" i="9" s="1"/>
  <c r="BW38" i="9" s="1"/>
  <c r="BW39" i="9" s="1"/>
  <c r="C34" i="9"/>
  <c r="C35" i="9" l="1"/>
  <c r="C36" i="9" s="1"/>
  <c r="C37" i="9" s="1"/>
  <c r="C38" i="9" s="1"/>
  <c r="C39"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c r="BE35" i="9" s="1"/>
  <c r="BE36" i="9" s="1"/>
  <c r="BE37" i="9" s="1"/>
  <c r="BE38" i="9" s="1"/>
</calcChain>
</file>

<file path=xl/sharedStrings.xml><?xml version="1.0" encoding="utf-8"?>
<sst xmlns="http://schemas.openxmlformats.org/spreadsheetml/2006/main" count="1109" uniqueCount="610">
  <si>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</si>
  <si>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</si>
  <si>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</si>
  <si>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</si>
  <si>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</si>
  <si>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</si>
  <si>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</si>
  <si>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</si>
  <si>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</si>
  <si>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</si>
  <si>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</si>
  <si>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</si>
  <si>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</si>
  <si>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</si>
  <si>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</si>
  <si>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</si>
  <si>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</si>
  <si>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</si>
  <si>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</si>
  <si>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</si>
  <si>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</si>
  <si>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</si>
  <si>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</si>
  <si>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</si>
  <si>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</si>
  <si>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</si>
  <si>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</si>
  <si>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</si>
  <si>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</si>
  <si>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</si>
  <si>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</si>
  <si>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</si>
  <si>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</si>
  <si>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</si>
  <si>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</si>
  <si>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</si>
  <si>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</si>
  <si>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</si>
  <si>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</si>
  <si>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</si>
  <si>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</si>
  <si>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</si>
  <si>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</si>
  <si>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</si>
  <si>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</si>
  <si>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</si>
  <si>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</si>
  <si>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</si>
  <si>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</si>
  <si>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</si>
  <si>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</si>
  <si>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</si>
  <si>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</si>
  <si>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</si>
  <si>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</si>
  <si>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</si>
  <si>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</si>
  <si>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</si>
  <si>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</si>
  <si>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</si>
  <si>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</si>
  <si>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</si>
  <si>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</si>
  <si>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</si>
  <si>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</si>
  <si>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</si>
  <si>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</si>
  <si>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</si>
  <si>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</si>
  <si>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</si>
  <si>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</si>
  <si>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</si>
  <si>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</si>
  <si>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</si>
  <si>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</si>
  <si>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</si>
  <si>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</si>
  <si>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</si>
  <si>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</si>
  <si>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</si>
  <si>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</si>
  <si>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</si>
  <si>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</si>
  <si>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</si>
  <si>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</si>
  <si>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</si>
  <si>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</si>
  <si>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</si>
  <si>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</si>
  <si>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</si>
  <si>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</si>
  <si>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</si>
  <si>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</si>
  <si>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</si>
  <si>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</si>
  <si>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</si>
  <si>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</si>
  <si>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</si>
  <si>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</si>
  <si>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</si>
  <si>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</si>
  <si>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</si>
  <si>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</si>
  <si>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</si>
  <si>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</si>
  <si>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</si>
  <si>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</si>
  <si>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</si>
  <si>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</si>
  <si>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</si>
  <si>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</si>
  <si>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</si>
  <si>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</si>
  <si>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</si>
  <si>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</si>
  <si>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</si>
  <si>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</si>
  <si>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</si>
  <si>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</si>
  <si>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</si>
  <si>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</si>
  <si>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</si>
  <si>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</si>
  <si>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</si>
  <si>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</si>
  <si>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</si>
  <si>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</si>
  <si>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</si>
  <si>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</si>
  <si>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</si>
  <si>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</si>
  <si>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</si>
  <si>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</si>
  <si>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</si>
  <si>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</si>
  <si>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</si>
  <si>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</si>
  <si>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</si>
  <si>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</si>
  <si>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</si>
  <si>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</si>
  <si>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</si>
  <si>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</si>
  <si>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</si>
  <si>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</si>
  <si>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</si>
  <si>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</si>
  <si>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</si>
  <si>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</si>
  <si>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</si>
  <si>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</si>
  <si>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</si>
  <si>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</si>
  <si>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</si>
  <si>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</si>
  <si>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</si>
  <si>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</si>
  <si>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</si>
  <si>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</si>
  <si>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</si>
  <si>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</si>
  <si>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</si>
  <si>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</si>
  <si>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</si>
  <si>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</si>
  <si>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</si>
  <si>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</si>
  <si>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</si>
  <si>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</si>
  <si>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</si>
  <si>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</si>
  <si>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</si>
  <si>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</si>
  <si>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</si>
  <si>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</si>
  <si>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</si>
  <si>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</si>
  <si>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</si>
  <si>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</si>
  <si>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</si>
  <si>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</si>
  <si>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</si>
  <si>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</si>
  <si>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</si>
  <si>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</si>
  <si>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</si>
  <si>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</si>
  <si>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</si>
  <si>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</si>
  <si>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</si>
  <si>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</si>
  <si>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</si>
  <si>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</si>
  <si>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</si>
  <si>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</si>
  <si>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</si>
  <si>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</si>
  <si>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</si>
  <si>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富山県富山市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</si>
  <si>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</si>
  <si>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</si>
  <si>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</si>
  <si>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</si>
  <si>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</si>
  <si>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</si>
  <si>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</si>
  <si>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</si>
  <si>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</si>
  <si>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</si>
  <si>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</si>
  <si>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</si>
  <si>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</si>
  <si>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</si>
  <si>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</si>
  <si>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</si>
  <si>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</si>
  <si>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</si>
  <si>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</si>
  <si>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</si>
  <si>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</si>
  <si>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</si>
  <si>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</si>
  <si>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</si>
  <si>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</si>
  <si>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</si>
  <si>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</si>
  <si>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</si>
  <si>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</si>
  <si>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</si>
  <si>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</si>
  <si>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</si>
  <si>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</si>
  <si>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</si>
  <si>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</si>
  <si>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</si>
  <si>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</si>
  <si>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</si>
  <si>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</si>
  <si>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</si>
  <si>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</si>
  <si>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</si>
  <si>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</si>
  <si>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</si>
  <si>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</si>
  <si>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</si>
  <si>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</si>
  <si>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</si>
  <si>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</si>
  <si>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</si>
  <si>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</si>
  <si>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</si>
  <si>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</si>
  <si>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</si>
  <si>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</si>
  <si>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</si>
  <si>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</si>
  <si>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</si>
  <si>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</si>
  <si>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</si>
  <si>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</si>
  <si>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</si>
  <si>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</si>
  <si>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</si>
  <si>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</si>
  <si>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</si>
  <si>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</si>
  <si>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</si>
  <si>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</si>
  <si>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</si>
  <si>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</si>
  <si>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</si>
  <si>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</si>
  <si>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</si>
  <si>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</si>
  <si>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</si>
  <si>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</si>
  <si>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</si>
  <si>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</si>
  <si>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</si>
  <si>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</si>
  <si>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</si>
  <si>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</si>
  <si>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</si>
  <si>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</si>
  <si>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</si>
  <si>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</si>
  <si>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</si>
  <si>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</si>
  <si>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</si>
  <si>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</si>
  <si>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</si>
  <si>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</si>
  <si>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</si>
  <si>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</si>
  <si>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</si>
  <si>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</si>
  <si>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</si>
  <si>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</si>
  <si>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</si>
  <si>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</si>
  <si>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</si>
  <si>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</si>
  <si>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</si>
  <si>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</si>
  <si>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</si>
  <si>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</si>
  <si>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</si>
  <si>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</si>
  <si>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</si>
  <si>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</si>
  <si>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</si>
  <si>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</si>
  <si>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</si>
  <si>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</si>
  <si>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</si>
  <si>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</si>
  <si>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</si>
  <si>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</si>
  <si>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</si>
  <si>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</si>
  <si>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</si>
  <si>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</si>
  <si>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</si>
  <si>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</si>
  <si>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</si>
  <si>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</si>
  <si>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</si>
  <si>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</si>
  <si>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</si>
  <si>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</si>
  <si>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</si>
  <si>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</si>
  <si>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</si>
  <si>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</si>
  <si>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</si>
  <si>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</si>
  <si>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</si>
  <si>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</si>
  <si>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</si>
  <si>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</si>
  <si>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</si>
  <si>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</si>
  <si>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</si>
  <si>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</si>
  <si>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</si>
  <si>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</si>
  <si>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</si>
  <si>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富山県富山市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</si>
  <si>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</si>
  <si>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</si>
  <si>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</si>
  <si>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</si>
  <si>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</si>
  <si>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</si>
  <si>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</si>
  <si>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</si>
  <si>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</si>
  <si>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</si>
  <si>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</si>
  <si>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</si>
  <si>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</si>
  <si>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</si>
  <si>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</si>
  <si>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</si>
  <si>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</si>
  <si>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</si>
  <si>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</si>
  <si>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</si>
  <si>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富山市公債管理特別会計</t>
    <phoneticPr fontId="5"/>
  </si>
  <si>
    <t>富山市母子父子寡婦福祉資金貸付事業特別会計</t>
    <phoneticPr fontId="5"/>
  </si>
  <si>
    <t>富山市牛岳温泉健康センター事業特別会計</t>
    <phoneticPr fontId="5"/>
  </si>
  <si>
    <t>富山市軌道整備事業特別会計</t>
    <phoneticPr fontId="5"/>
  </si>
  <si>
    <t>富山市賃貸住宅・店舗事業特別会計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</si>
  <si>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</si>
  <si>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</si>
  <si>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</si>
  <si>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</si>
  <si>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</si>
  <si>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</si>
  <si>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</si>
  <si>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</si>
  <si>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</si>
  <si>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</si>
  <si>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</si>
  <si>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</si>
  <si>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</si>
  <si>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富山市駐車場事業特別会計</t>
    <phoneticPr fontId="5"/>
  </si>
  <si>
    <t>富山市後期高齢者医療事業特別会計</t>
    <phoneticPr fontId="5"/>
  </si>
  <si>
    <t>富山市介護保険事業特別会計</t>
    <phoneticPr fontId="5"/>
  </si>
  <si>
    <t>富山市国民健康保険事業特別会計</t>
    <phoneticPr fontId="5"/>
  </si>
  <si>
    <t>富山市競輪事業特別会計</t>
    <phoneticPr fontId="5"/>
  </si>
  <si>
    <t>富山市水道事業会計</t>
    <phoneticPr fontId="5"/>
  </si>
  <si>
    <t>法適用企業</t>
    <phoneticPr fontId="5"/>
  </si>
  <si>
    <t>富山市工業用水道事業会計</t>
    <phoneticPr fontId="5"/>
  </si>
  <si>
    <t>富山市公共下水道事業会計</t>
    <phoneticPr fontId="5"/>
  </si>
  <si>
    <t>富山市病院事業会計</t>
    <phoneticPr fontId="5"/>
  </si>
  <si>
    <t>富山市白樺ハイツ事業特別会計</t>
    <phoneticPr fontId="5"/>
  </si>
  <si>
    <t>法非適用企業</t>
    <phoneticPr fontId="5"/>
  </si>
  <si>
    <t>富山市牛岳温泉スキー場事業特別会計</t>
    <phoneticPr fontId="5"/>
  </si>
  <si>
    <t>富山市農業集落排水事業特別会計</t>
    <phoneticPr fontId="5"/>
  </si>
  <si>
    <t>富山市公設地方卸売市場事業特別会計</t>
    <phoneticPr fontId="5"/>
  </si>
  <si>
    <t>富山市企業団地造成事業特別会計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</si>
  <si>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</si>
  <si>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</si>
  <si>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</si>
  <si>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</si>
  <si>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</si>
  <si>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</si>
  <si>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</si>
  <si>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</si>
  <si>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</si>
  <si>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</si>
  <si>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</si>
  <si>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</si>
  <si>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</si>
  <si>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</si>
  <si>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</si>
  <si>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</si>
  <si>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</si>
  <si>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</si>
  <si>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</si>
  <si>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</si>
  <si>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</si>
  <si>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</si>
  <si>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</si>
  <si>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</si>
  <si>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</si>
  <si>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</si>
  <si>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</si>
  <si>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</si>
  <si>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</si>
  <si>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</si>
  <si>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</si>
  <si>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</si>
  <si>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</si>
  <si>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</si>
  <si>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</si>
  <si>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</si>
  <si>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</si>
  <si>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</si>
  <si>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</si>
  <si>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</si>
  <si>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</si>
  <si>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</si>
  <si>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</si>
  <si>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</si>
  <si>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</si>
  <si>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</si>
  <si>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</si>
  <si>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</si>
  <si>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</si>
  <si>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</si>
  <si>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</si>
  <si>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</si>
  <si>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</si>
  <si>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</si>
  <si>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</si>
  <si>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</si>
  <si>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</si>
  <si>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</si>
  <si>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</si>
  <si>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</si>
  <si>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</si>
  <si>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</si>
  <si>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</si>
  <si>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</si>
  <si>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</si>
  <si>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</si>
  <si>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</si>
  <si>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</si>
  <si>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</si>
  <si>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</si>
  <si>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</si>
  <si>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</si>
  <si>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</si>
  <si>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</si>
  <si>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</si>
  <si>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</si>
  <si>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</si>
  <si>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</si>
  <si>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</si>
  <si>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</si>
  <si>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</si>
  <si>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</si>
  <si>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</si>
  <si>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</si>
  <si>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</si>
  <si>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</si>
  <si>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</si>
  <si>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</si>
  <si>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</si>
  <si>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</si>
  <si>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</si>
  <si>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</si>
  <si>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</si>
  <si>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</si>
  <si>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</si>
  <si>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</si>
  <si>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</si>
  <si>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</si>
  <si>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</si>
  <si>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</si>
  <si>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</si>
  <si>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</si>
  <si>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</si>
  <si>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</si>
  <si>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</si>
  <si>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</si>
  <si>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</si>
  <si>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</si>
  <si>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</si>
  <si>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</si>
  <si>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</si>
  <si>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</si>
  <si>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</si>
  <si>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</si>
  <si>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</si>
  <si>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</si>
  <si>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</si>
  <si>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</si>
  <si>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</si>
  <si>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</si>
  <si>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</si>
  <si>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</si>
  <si>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</si>
  <si>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</si>
  <si>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</si>
  <si>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</si>
  <si>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</si>
  <si>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</si>
  <si>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</si>
  <si>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</si>
  <si>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</si>
  <si>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</si>
  <si>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</si>
  <si>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</si>
  <si>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</si>
  <si>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</si>
  <si>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</si>
  <si>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</si>
  <si>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</si>
  <si>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</si>
  <si>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</si>
  <si>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</si>
  <si>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0.46</t>
  </si>
  <si>
    <t>富山市水道事業会計</t>
  </si>
  <si>
    <t>富山市企業団地造成事業特別会計</t>
  </si>
  <si>
    <t>富山市病院事業会計</t>
  </si>
  <si>
    <t>一般会計</t>
  </si>
  <si>
    <t>富山市工業用水道事業会計</t>
  </si>
  <si>
    <t>富山市介護保険事業特別会計</t>
  </si>
  <si>
    <t>富山市公共下水道事業会計</t>
  </si>
  <si>
    <t>富山市国民健康保険事業特別会計</t>
  </si>
  <si>
    <t>▲ 0.12</t>
  </si>
  <si>
    <t>その他会計（赤字）</t>
  </si>
  <si>
    <t>その他会計（黒字）</t>
  </si>
  <si>
    <t>-</t>
    <phoneticPr fontId="2"/>
  </si>
  <si>
    <t>-</t>
    <phoneticPr fontId="2"/>
  </si>
  <si>
    <t>-</t>
    <phoneticPr fontId="2"/>
  </si>
  <si>
    <t>-</t>
    <phoneticPr fontId="2"/>
  </si>
  <si>
    <t>-</t>
    <phoneticPr fontId="2"/>
  </si>
  <si>
    <t>富山地区広域圏事務組合（一般会計）</t>
  </si>
  <si>
    <t>富山県市町村会館管理組合</t>
  </si>
  <si>
    <t>三郷利田用水市町村組合</t>
  </si>
  <si>
    <t>常願寺川右岸水防市町村組合</t>
  </si>
  <si>
    <t>富山県後期高齢者医療広域連合（一般会計）</t>
  </si>
  <si>
    <t>富山県後期高齢者医療広域連合（後期高齢者医療事業特別会計）</t>
  </si>
  <si>
    <t>-</t>
    <phoneticPr fontId="2"/>
  </si>
  <si>
    <t>-</t>
    <phoneticPr fontId="2"/>
  </si>
  <si>
    <t>-</t>
    <phoneticPr fontId="2"/>
  </si>
  <si>
    <t>富山市民プラザ</t>
    <phoneticPr fontId="30"/>
  </si>
  <si>
    <t>－</t>
    <phoneticPr fontId="2"/>
  </si>
  <si>
    <t>富山市民文化事業団</t>
    <phoneticPr fontId="30"/>
  </si>
  <si>
    <t>富山市シルバー人材センター</t>
    <phoneticPr fontId="30"/>
  </si>
  <si>
    <t>富山市生活環境サービス</t>
    <phoneticPr fontId="30"/>
  </si>
  <si>
    <t>富山市勤労者福祉サービスセンター</t>
    <phoneticPr fontId="30"/>
  </si>
  <si>
    <t>富山市ガラス工芸センター</t>
    <phoneticPr fontId="30"/>
  </si>
  <si>
    <t>岩瀬カナル会館</t>
    <phoneticPr fontId="30"/>
  </si>
  <si>
    <t>まちづくりとやま</t>
    <phoneticPr fontId="30"/>
  </si>
  <si>
    <t>－</t>
    <phoneticPr fontId="2"/>
  </si>
  <si>
    <t>富山市ファミリーパーク公社</t>
    <phoneticPr fontId="30"/>
  </si>
  <si>
    <t>富山市体育協会</t>
    <phoneticPr fontId="30"/>
  </si>
  <si>
    <t>富山市学校給食会</t>
    <phoneticPr fontId="30"/>
  </si>
  <si>
    <t>富山観光物産センター</t>
    <phoneticPr fontId="30"/>
  </si>
  <si>
    <t>富山大手町コンベンション</t>
    <phoneticPr fontId="30"/>
  </si>
  <si>
    <t>富山ウエスト開発</t>
    <phoneticPr fontId="30"/>
  </si>
  <si>
    <t>富山市土地開発公社</t>
    <phoneticPr fontId="30"/>
  </si>
  <si>
    <t>富山中央市場冷蔵</t>
    <phoneticPr fontId="30"/>
  </si>
  <si>
    <t>富山中央花き園芸</t>
    <rPh sb="4" eb="5">
      <t>カ</t>
    </rPh>
    <rPh sb="6" eb="8">
      <t>エンゲイ</t>
    </rPh>
    <phoneticPr fontId="30"/>
  </si>
  <si>
    <t>富山ライトレール</t>
    <phoneticPr fontId="30"/>
  </si>
  <si>
    <t>富山市大沢野健康文化推進財団</t>
    <phoneticPr fontId="30"/>
  </si>
  <si>
    <t>大山観光開発</t>
    <phoneticPr fontId="30"/>
  </si>
  <si>
    <t>八尾サービス</t>
    <phoneticPr fontId="30"/>
  </si>
  <si>
    <t>富山市婦中公園緑地管理公社</t>
    <phoneticPr fontId="30"/>
  </si>
  <si>
    <t>ほそいり</t>
    <phoneticPr fontId="30"/>
  </si>
  <si>
    <t>富山勤労総合福祉センター</t>
    <rPh sb="0" eb="2">
      <t>トヤマ</t>
    </rPh>
    <rPh sb="2" eb="4">
      <t>キンロウ</t>
    </rPh>
    <rPh sb="4" eb="6">
      <t>ソウゴウ</t>
    </rPh>
    <rPh sb="6" eb="8">
      <t>フクシ</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</si>
  <si>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</si>
  <si>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</si>
  <si>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</si>
  <si>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</si>
  <si>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平成28年度決算における将来負担比率は、類似団体の平均値を上回っているものの一般会計公債費の元利償還金や準元利償還金等の減少により前年度から「3.8」ポイント下がっている。
また、有形固定資産減価償却率については、施設の老朽化が相対的に進んでいることから、「公共施設等総合管理計画」及び「公共施設マネジメントアクションプラン」を策定してきたところであり、計画的に修繕や改修を実施することにより、資産の寿命を延ばし、適正な施設配置や運営により効率的な投資を行い財政負担の軽減を図りながら、資産管理をしていく必要がある。</t>
    <rPh sb="52" eb="53">
      <t>ジュン</t>
    </rPh>
    <phoneticPr fontId="26"/>
  </si>
  <si>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</si>
  <si>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</si>
  <si>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</si>
  <si>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</si>
  <si>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</si>
  <si>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</si>
  <si>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28年度決算における実質公債費比率は、類似団体の平均値を上回ってはいるものの地方債残高の減少等により前年度から「0.9」ポイント下がっている。しかしながら、施設の老朽化が相対的に進んでいることから、今後も引き続き地方債を活用しながらの、厳しい財政運営を強いられるものである。こうしたことから、「公共施設等総合管理計画」及び「公共施設マネジメントアクションプラン」に基づき計画的に修繕や改修を実施することにより、資産の寿命を延ばし、適正な施設配置や運営により効率的な投資を行い財政負担の軽減を図りながら、資産管理をしていく必要がある。また、市債の活用にあたっては、地方交付税措置のある有利な地方債を活用するとともに、起債を充当する事業そのものの必要性・緊急性・費用対効果などを十分に精査した上で事業を行う必要がある。</t>
    <rPh sb="16" eb="17">
      <t>ヒ</t>
    </rPh>
    <phoneticPr fontId="26"/>
  </si>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</sst>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52046</c:v>
                </c:pt>
                <c:pt idx="1">
                  <c:v>60268</c:v>
                </c:pt>
                <c:pt idx="2">
                  <c:v>66660</c:v>
                </c:pt>
                <c:pt idx="3">
                  <c:v>66481</c:v>
                </c:pt>
                <c:pt idx="4">
                  <c:v>48235</c:v>
                </c:pt>
              </c:numCache>
            </c:numRef>
          </c:val>
          <c:smooth val="0"/>
        </c:ser>
        <c:dLbls>
          <c:showLegendKey val="0"/>
          <c:showVal val="0"/>
          <c:showCatName val="0"/>
          <c:showSerName val="0"/>
          <c:showPercent val="0"/>
          <c:showBubbleSize val="0"/>
        </c:dLbls>
        <c:marker val="1"/>
        <c:smooth val="0"/>
        <c:axId val="103723008"/>
        <c:axId val="103724928"/>
      </c:lineChart>
      <c:catAx>
        <c:axId val="103723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724928"/>
        <c:crosses val="autoZero"/>
        <c:auto val="1"/>
        <c:lblAlgn val="ctr"/>
        <c:lblOffset val="100"/>
        <c:tickLblSkip val="1"/>
        <c:tickMarkSkip val="1"/>
        <c:noMultiLvlLbl val="0"/>
      </c:catAx>
      <c:valAx>
        <c:axId val="1037249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723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1.21</c:v>
                </c:pt>
                <c:pt idx="1">
                  <c:v>1.44</c:v>
                </c:pt>
                <c:pt idx="2">
                  <c:v>1.31</c:v>
                </c:pt>
                <c:pt idx="3">
                  <c:v>1.85</c:v>
                </c:pt>
                <c:pt idx="4">
                  <c:v>2.36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4.4400000000000004</c:v>
                </c:pt>
                <c:pt idx="1">
                  <c:v>5.79</c:v>
                </c:pt>
                <c:pt idx="2">
                  <c:v>6.56</c:v>
                </c:pt>
                <c:pt idx="3">
                  <c:v>6.49</c:v>
                </c:pt>
                <c:pt idx="4">
                  <c:v>6.67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6629888"/>
        <c:axId val="116631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-0.46</c:v>
                </c:pt>
                <c:pt idx="1">
                  <c:v>1.6</c:v>
                </c:pt>
                <c:pt idx="2">
                  <c:v>0.66</c:v>
                </c:pt>
                <c:pt idx="3">
                  <c:v>0.56999999999999995</c:v>
                </c:pt>
                <c:pt idx="4">
                  <c:v>0.46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6629888"/>
        <c:axId val="116631808"/>
      </c:lineChart>
      <c:catAx>
        <c:axId val="11662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631808"/>
        <c:crosses val="autoZero"/>
        <c:auto val="1"/>
        <c:lblAlgn val="ctr"/>
        <c:lblOffset val="100"/>
        <c:tickLblSkip val="1"/>
        <c:tickMarkSkip val="1"/>
        <c:noMultiLvlLbl val="0"/>
      </c:catAx>
      <c:valAx>
        <c:axId val="11663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2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0.13</c:v>
                </c:pt>
                <c:pt idx="2">
                  <c:v>#N/A</c:v>
                </c:pt>
                <c:pt idx="3">
                  <c:v>0.13</c:v>
                </c:pt>
                <c:pt idx="4">
                  <c:v>#N/A</c:v>
                </c:pt>
                <c:pt idx="5">
                  <c:v>0.11</c:v>
                </c:pt>
                <c:pt idx="6">
                  <c:v>#N/A</c:v>
                </c:pt>
                <c:pt idx="7">
                  <c:v>7.0000000000000007E-2</c:v>
                </c:pt>
                <c:pt idx="8">
                  <c:v>#N/A</c:v>
                </c:pt>
                <c:pt idx="9">
                  <c:v>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富山市国民健康保険事業特別会計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0.12</c:v>
                </c:pt>
                <c:pt idx="1">
                  <c:v>#N/A</c:v>
                </c:pt>
                <c:pt idx="2">
                  <c:v>#N/A</c:v>
                </c:pt>
                <c:pt idx="3">
                  <c:v>0.89</c:v>
                </c:pt>
                <c:pt idx="4">
                  <c:v>#N/A</c:v>
                </c:pt>
                <c:pt idx="5">
                  <c:v>0.36</c:v>
                </c:pt>
                <c:pt idx="6">
                  <c:v>#N/A</c:v>
                </c:pt>
                <c:pt idx="7">
                  <c:v>0.26</c:v>
                </c:pt>
                <c:pt idx="8">
                  <c:v>#N/A</c:v>
                </c:pt>
                <c:pt idx="9">
                  <c:v>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富山市公共下水道事業会計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2.72</c:v>
                </c:pt>
                <c:pt idx="2">
                  <c:v>#N/A</c:v>
                </c:pt>
                <c:pt idx="3">
                  <c:v>2.27</c:v>
                </c:pt>
                <c:pt idx="4">
                  <c:v>#N/A</c:v>
                </c:pt>
                <c:pt idx="5">
                  <c:v>1.45</c:v>
                </c:pt>
                <c:pt idx="6">
                  <c:v>#N/A</c:v>
                </c:pt>
                <c:pt idx="7">
                  <c:v>1.61</c:v>
                </c:pt>
                <c:pt idx="8">
                  <c:v>#N/A</c:v>
                </c:pt>
                <c:pt idx="9">
                  <c:v>1.47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富山市介護保険事業特別会計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0.23</c:v>
                </c:pt>
                <c:pt idx="2">
                  <c:v>#N/A</c:v>
                </c:pt>
                <c:pt idx="3">
                  <c:v>0.48</c:v>
                </c:pt>
                <c:pt idx="4">
                  <c:v>#N/A</c:v>
                </c:pt>
                <c:pt idx="5">
                  <c:v>0.56999999999999995</c:v>
                </c:pt>
                <c:pt idx="6">
                  <c:v>#N/A</c:v>
                </c:pt>
                <c:pt idx="7">
                  <c:v>0.7</c:v>
                </c:pt>
                <c:pt idx="8">
                  <c:v>#N/A</c:v>
                </c:pt>
                <c:pt idx="9">
                  <c:v>1.57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富山市工業用水道事業会計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1.75</c:v>
                </c:pt>
                <c:pt idx="2">
                  <c:v>#N/A</c:v>
                </c:pt>
                <c:pt idx="3">
                  <c:v>1.77</c:v>
                </c:pt>
                <c:pt idx="4">
                  <c:v>#N/A</c:v>
                </c:pt>
                <c:pt idx="5">
                  <c:v>1.88</c:v>
                </c:pt>
                <c:pt idx="6">
                  <c:v>#N/A</c:v>
                </c:pt>
                <c:pt idx="7">
                  <c:v>2.0099999999999998</c:v>
                </c:pt>
                <c:pt idx="8">
                  <c:v>#N/A</c:v>
                </c:pt>
                <c:pt idx="9">
                  <c:v>2.04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c:v>
                </c:pt>
                <c:pt idx="2">
                  <c:v>#N/A</c:v>
                </c:pt>
                <c:pt idx="3">
                  <c:v>1.43</c:v>
                </c:pt>
                <c:pt idx="4">
                  <c:v>#N/A</c:v>
                </c:pt>
                <c:pt idx="5">
                  <c:v>1.29</c:v>
                </c:pt>
                <c:pt idx="6">
                  <c:v>#N/A</c:v>
                </c:pt>
                <c:pt idx="7">
                  <c:v>1.83</c:v>
                </c:pt>
                <c:pt idx="8">
                  <c:v>#N/A</c:v>
                </c:pt>
                <c:pt idx="9">
                  <c:v>2.34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富山市病院事業会計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1.68</c:v>
                </c:pt>
                <c:pt idx="2">
                  <c:v>#N/A</c:v>
                </c:pt>
                <c:pt idx="3">
                  <c:v>2.4500000000000002</c:v>
                </c:pt>
                <c:pt idx="4">
                  <c:v>#N/A</c:v>
                </c:pt>
                <c:pt idx="5">
                  <c:v>2.5</c:v>
                </c:pt>
                <c:pt idx="6">
                  <c:v>#N/A</c:v>
                </c:pt>
                <c:pt idx="7">
                  <c:v>2.5099999999999998</c:v>
                </c:pt>
                <c:pt idx="8">
                  <c:v>#N/A</c:v>
                </c:pt>
                <c:pt idx="9">
                  <c:v>2.46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富山市企業団地造成事業特別会計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1.35</c:v>
                </c:pt>
                <c:pt idx="2">
                  <c:v>#N/A</c:v>
                </c:pt>
                <c:pt idx="3">
                  <c:v>1.63</c:v>
                </c:pt>
                <c:pt idx="4">
                  <c:v>#N/A</c:v>
                </c:pt>
                <c:pt idx="5">
                  <c:v>3.36</c:v>
                </c:pt>
                <c:pt idx="6">
                  <c:v>#N/A</c:v>
                </c:pt>
                <c:pt idx="7">
                  <c:v>2.0299999999999998</c:v>
                </c:pt>
                <c:pt idx="8">
                  <c:v>#N/A</c:v>
                </c:pt>
                <c:pt idx="9">
                  <c:v>3.81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富山市水道事業会計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6.06</c:v>
                </c:pt>
                <c:pt idx="2">
                  <c:v>#N/A</c:v>
                </c:pt>
                <c:pt idx="3">
                  <c:v>5.92</c:v>
                </c:pt>
                <c:pt idx="4">
                  <c:v>#N/A</c:v>
                </c:pt>
                <c:pt idx="5">
                  <c:v>5.16</c:v>
                </c:pt>
                <c:pt idx="6">
                  <c:v>#N/A</c:v>
                </c:pt>
                <c:pt idx="7">
                  <c:v>4.34</c:v>
                </c:pt>
                <c:pt idx="8">
                  <c:v>#N/A</c:v>
                </c:pt>
                <c:pt idx="9">
                  <c:v>4.07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4079616"/>
        <c:axId val="94085504"/>
      </c:barChart>
      <c:catAx>
        <c:axId val="9407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085504"/>
        <c:crosses val="autoZero"/>
        <c:auto val="1"/>
        <c:lblAlgn val="ctr"/>
        <c:lblOffset val="100"/>
        <c:tickLblSkip val="1"/>
        <c:tickMarkSkip val="1"/>
        <c:noMultiLvlLbl val="0"/>
      </c:catAx>
      <c:valAx>
        <c:axId val="94085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79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22682</c:v>
                </c:pt>
                <c:pt idx="5">
                  <c:v>23416</c:v>
                </c:pt>
                <c:pt idx="8">
                  <c:v>24929</c:v>
                </c:pt>
                <c:pt idx="11">
                  <c:v>26017</c:v>
                </c:pt>
                <c:pt idx="14">
                  <c:v>24021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24</c:v>
                </c:pt>
                <c:pt idx="3">
                  <c:v>17</c:v>
                </c:pt>
                <c:pt idx="6">
                  <c:v>14</c:v>
                </c:pt>
                <c:pt idx="9">
                  <c:v>15</c:v>
                </c:pt>
                <c:pt idx="12">
                  <c:v>2</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373</c:v>
                </c:pt>
                <c:pt idx="3">
                  <c:v>352</c:v>
                </c:pt>
                <c:pt idx="6">
                  <c:v>404</c:v>
                </c:pt>
                <c:pt idx="9">
                  <c:v>328</c:v>
                </c:pt>
                <c:pt idx="12">
                  <c:v>284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2068</c:v>
                </c:pt>
                <c:pt idx="3">
                  <c:v>2072</c:v>
                </c:pt>
                <c:pt idx="6">
                  <c:v>2072</c:v>
                </c:pt>
                <c:pt idx="9">
                  <c:v>2070</c:v>
                </c:pt>
                <c:pt idx="12">
                  <c:v>1151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7301</c:v>
                </c:pt>
                <c:pt idx="3">
                  <c:v>7210</c:v>
                </c:pt>
                <c:pt idx="6">
                  <c:v>8120</c:v>
                </c:pt>
                <c:pt idx="9">
                  <c:v>9317</c:v>
                </c:pt>
                <c:pt idx="12">
                  <c:v>8342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23917</c:v>
                </c:pt>
                <c:pt idx="3">
                  <c:v>24947</c:v>
                </c:pt>
                <c:pt idx="6">
                  <c:v>25054</c:v>
                </c:pt>
                <c:pt idx="9">
                  <c:v>26118</c:v>
                </c:pt>
                <c:pt idx="12">
                  <c:v>23070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2328960"/>
        <c:axId val="12233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11002</c:v>
                </c:pt>
                <c:pt idx="2">
                  <c:v>#N/A</c:v>
                </c:pt>
                <c:pt idx="3">
                  <c:v>#N/A</c:v>
                </c:pt>
                <c:pt idx="4">
                  <c:v>11182</c:v>
                </c:pt>
                <c:pt idx="5">
                  <c:v>#N/A</c:v>
                </c:pt>
                <c:pt idx="6">
                  <c:v>#N/A</c:v>
                </c:pt>
                <c:pt idx="7">
                  <c:v>10735</c:v>
                </c:pt>
                <c:pt idx="8">
                  <c:v>#N/A</c:v>
                </c:pt>
                <c:pt idx="9">
                  <c:v>#N/A</c:v>
                </c:pt>
                <c:pt idx="10">
                  <c:v>11831</c:v>
                </c:pt>
                <c:pt idx="11">
                  <c:v>#N/A</c:v>
                </c:pt>
                <c:pt idx="12">
                  <c:v>#N/A</c:v>
                </c:pt>
                <c:pt idx="13">
                  <c:v>8828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2328960"/>
        <c:axId val="122331136"/>
      </c:lineChart>
      <c:catAx>
        <c:axId val="12232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331136"/>
        <c:crosses val="autoZero"/>
        <c:auto val="1"/>
        <c:lblAlgn val="ctr"/>
        <c:lblOffset val="100"/>
        <c:tickLblSkip val="1"/>
        <c:tickMarkSkip val="1"/>
        <c:noMultiLvlLbl val="0"/>
      </c:catAx>
      <c:valAx>
        <c:axId val="12233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2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223072</c:v>
                </c:pt>
                <c:pt idx="5">
                  <c:v>222263</c:v>
                </c:pt>
                <c:pt idx="8">
                  <c:v>218989</c:v>
                </c:pt>
                <c:pt idx="11">
                  <c:v>216220</c:v>
                </c:pt>
                <c:pt idx="14">
                  <c:v>209858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25286</c:v>
                </c:pt>
                <c:pt idx="5">
                  <c:v>26657</c:v>
                </c:pt>
                <c:pt idx="8">
                  <c:v>28094</c:v>
                </c:pt>
                <c:pt idx="11">
                  <c:v>26608</c:v>
                </c:pt>
                <c:pt idx="14">
                  <c:v>27235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16235</c:v>
                </c:pt>
                <c:pt idx="5">
                  <c:v>19071</c:v>
                </c:pt>
                <c:pt idx="8">
                  <c:v>20397</c:v>
                </c:pt>
                <c:pt idx="11">
                  <c:v>20550</c:v>
                </c:pt>
                <c:pt idx="14">
                  <c:v>21513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452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26586</c:v>
                </c:pt>
                <c:pt idx="3">
                  <c:v>24753</c:v>
                </c:pt>
                <c:pt idx="6">
                  <c:v>22326</c:v>
                </c:pt>
                <c:pt idx="9">
                  <c:v>20815</c:v>
                </c:pt>
                <c:pt idx="12">
                  <c:v>20070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8285</c:v>
                </c:pt>
                <c:pt idx="3">
                  <c:v>6643</c:v>
                </c:pt>
                <c:pt idx="6">
                  <c:v>4644</c:v>
                </c:pt>
                <c:pt idx="9">
                  <c:v>2618</c:v>
                </c:pt>
                <c:pt idx="12">
                  <c:v>1490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98132</c:v>
                </c:pt>
                <c:pt idx="3">
                  <c:v>92859</c:v>
                </c:pt>
                <c:pt idx="6">
                  <c:v>88696</c:v>
                </c:pt>
                <c:pt idx="9">
                  <c:v>86781</c:v>
                </c:pt>
                <c:pt idx="12">
                  <c:v>84300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14864</c:v>
                </c:pt>
                <c:pt idx="3">
                  <c:v>12996</c:v>
                </c:pt>
                <c:pt idx="6">
                  <c:v>11547</c:v>
                </c:pt>
                <c:pt idx="9">
                  <c:v>10044</c:v>
                </c:pt>
                <c:pt idx="12">
                  <c:v>9612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246389</c:v>
                </c:pt>
                <c:pt idx="3">
                  <c:v>246031</c:v>
                </c:pt>
                <c:pt idx="6">
                  <c:v>245482</c:v>
                </c:pt>
                <c:pt idx="9">
                  <c:v>245897</c:v>
                </c:pt>
                <c:pt idx="12">
                  <c:v>242257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2700928"/>
        <c:axId val="122702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129663</c:v>
                </c:pt>
                <c:pt idx="2">
                  <c:v>#N/A</c:v>
                </c:pt>
                <c:pt idx="3">
                  <c:v>#N/A</c:v>
                </c:pt>
                <c:pt idx="4">
                  <c:v>115292</c:v>
                </c:pt>
                <c:pt idx="5">
                  <c:v>#N/A</c:v>
                </c:pt>
                <c:pt idx="6">
                  <c:v>#N/A</c:v>
                </c:pt>
                <c:pt idx="7">
                  <c:v>105215</c:v>
                </c:pt>
                <c:pt idx="8">
                  <c:v>#N/A</c:v>
                </c:pt>
                <c:pt idx="9">
                  <c:v>#N/A</c:v>
                </c:pt>
                <c:pt idx="10">
                  <c:v>102778</c:v>
                </c:pt>
                <c:pt idx="11">
                  <c:v>#N/A</c:v>
                </c:pt>
                <c:pt idx="12">
                  <c:v>#N/A</c:v>
                </c:pt>
                <c:pt idx="13">
                  <c:v>99573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2700928"/>
        <c:axId val="122702848"/>
      </c:lineChart>
      <c:catAx>
        <c:axId val="12270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702848"/>
        <c:crosses val="autoZero"/>
        <c:auto val="1"/>
        <c:lblAlgn val="ctr"/>
        <c:lblOffset val="100"/>
        <c:tickLblSkip val="1"/>
        <c:tickMarkSkip val="1"/>
        <c:noMultiLvlLbl val="0"/>
      </c:catAx>
      <c:valAx>
        <c:axId val="12270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0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63</c:v>
                </c:pt>
              </c:numCache>
            </c:numRef>
          </c:xVal>
          <c:yVal>
            <c:numRef>
              <c:f>公会計指標分析・財政指標組合せ分析表!$K$51:$O$51</c:f>
              <c:numCache>
                <c:formatCode>#,##0.0;"▲ "#,##0.0</c:formatCode>
                <c:ptCount val="5"/>
                <c:pt idx="4">
                  <c:v>123.2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62.1</c:v>
                </c:pt>
              </c:numCache>
            </c:numRef>
          </c:xVal>
          <c:yVal>
            <c:numRef>
              <c:f>公会計指標分析・財政指標組合せ分析表!$K$55:$O$55</c:f>
              <c:numCache>
                <c:formatCode>#,##0.0;"▲ "#,##0.0</c:formatCode>
                <c:ptCount val="5"/>
                <c:pt idx="4">
                  <c:v>38.9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6306944"/>
        <c:axId val="106333696"/>
      </c:scatterChart>
      <c:valAx>
        <c:axId val="106306944"/>
        <c:scaling>
          <c:orientation val="minMax"/>
          <c:max val="63.1"/>
          <c:min val="6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333696"/>
        <c:crosses val="autoZero"/>
        <c:crossBetween val="midCat"/>
      </c:valAx>
      <c:valAx>
        <c:axId val="106333696"/>
        <c:scaling>
          <c:orientation val="minMax"/>
          <c:max val="138"/>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306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13.8</c:v>
                </c:pt>
                <c:pt idx="2">
                  <c:v>13.5</c:v>
                </c:pt>
                <c:pt idx="3">
                  <c:v>13.8</c:v>
                </c:pt>
                <c:pt idx="4">
                  <c:v>12.9</c:v>
                </c:pt>
              </c:numCache>
            </c:numRef>
          </c:xVal>
          <c:yVal>
            <c:numRef>
              <c:f>公会計指標分析・財政指標組合せ分析表!$K$73:$O$73</c:f>
              <c:numCache>
                <c:formatCode>#,##0.0;"▲ "#,##0.0</c:formatCode>
                <c:ptCount val="5"/>
                <c:pt idx="0">
                  <c:v>159.1</c:v>
                </c:pt>
                <c:pt idx="1">
                  <c:v>141.69999999999999</c:v>
                </c:pt>
                <c:pt idx="2">
                  <c:v>130.4</c:v>
                </c:pt>
                <c:pt idx="3">
                  <c:v>127</c:v>
                </c:pt>
                <c:pt idx="4">
                  <c:v>123.2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4258944"/>
        <c:axId val="104277504"/>
      </c:scatterChart>
      <c:valAx>
        <c:axId val="104258944"/>
        <c:scaling>
          <c:orientation val="minMax"/>
          <c:max val="14.6"/>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277504"/>
        <c:crosses val="autoZero"/>
        <c:crossBetween val="midCat"/>
      </c:valAx>
      <c:valAx>
        <c:axId val="104277504"/>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2589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p>
        <a:p>
          <a:r>
            <a:rPr kumimoji="1" lang="ja-JP" altLang="en-US" sz="1400">
              <a:latin typeface="ＭＳ ゴシック" pitchFamily="49" charset="-128"/>
              <a:ea typeface="ＭＳ ゴシック" pitchFamily="49" charset="-128"/>
            </a:rPr>
            <a:t> 学校や公民館の整備などに充当してきた合併特例債の償還金が減少したために減となっている。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a:t>
          </a:r>
        </a:p>
        <a:p>
          <a:r>
            <a:rPr kumimoji="1" lang="ja-JP" altLang="en-US" sz="1400">
              <a:latin typeface="ＭＳ ゴシック" pitchFamily="49" charset="-128"/>
              <a:ea typeface="ＭＳ ゴシック" pitchFamily="49" charset="-128"/>
            </a:rPr>
            <a:t>　合併特例債償還金や臨時財政対策債償還金の増加に伴い、増加傾向にある。</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市債の発行をできる限り抑制するともに、発行にあたっては、交付税措置のある有利な市債を活用し、財政の健全化に努める。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○一般会計等にかかる地方債の現在高</a:t>
          </a:r>
        </a:p>
        <a:p>
          <a:r>
            <a:rPr kumimoji="1" lang="ja-JP" altLang="en-US" sz="1400">
              <a:latin typeface="ＭＳ ゴシック" pitchFamily="49" charset="-128"/>
              <a:ea typeface="ＭＳ ゴシック" pitchFamily="49" charset="-128"/>
            </a:rPr>
            <a:t>　合併特例債や地域総合整備事業債の減により残高が減少した。</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○債務負担行為に基づく支出予定額</a:t>
          </a:r>
        </a:p>
        <a:p>
          <a:r>
            <a:rPr kumimoji="1" lang="ja-JP" altLang="en-US" sz="1400">
              <a:latin typeface="ＭＳ ゴシック" pitchFamily="49" charset="-128"/>
              <a:ea typeface="ＭＳ ゴシック" pitchFamily="49" charset="-128"/>
            </a:rPr>
            <a:t>　土地開発公社の先行取得用地の買戻しを計画的に進めてきたため、減少傾向にある。</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○退職手当負担見込額</a:t>
          </a:r>
        </a:p>
        <a:p>
          <a:r>
            <a:rPr kumimoji="1" lang="ja-JP" altLang="en-US" sz="1400">
              <a:latin typeface="ＭＳ ゴシック" pitchFamily="49" charset="-128"/>
              <a:ea typeface="ＭＳ ゴシック" pitchFamily="49" charset="-128"/>
            </a:rPr>
            <a:t>　定員適正化計画による職員数の見直しにより、減少傾向にある。</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土地開発公社の先行取得用地の計画的な買い戻しや、定員適正化計画による職員数の見直しなどにより、財政の健全化に努める。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富山県富山市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418,304
412,493
1,241.77
161,319,624
158,031,157
2,363,030
100,067,948
242,177,849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123.2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[ 63.0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1970</a:t>
          </a:r>
          <a:r>
            <a:rPr kumimoji="1" lang="ja-JP" altLang="en-US" sz="1100">
              <a:latin typeface="ＭＳ Ｐゴシック"/>
            </a:rPr>
            <a:t>年代における人口の急増に伴い、学校、公営住宅、市民利用施設などの「公共建築物」や道路、橋りょう、上下水道などの「社会インフラ」を整備してきたところであり、市全体で膨大な資産を保有している。こうした施設の老朽化が相対的に進んでいることから、「公共施設等総合管理計画」及び「公共施設マネジメントアクションプラン」を策定してきたところであり、計画的に修繕や改修を実施することにより、資産の寿命を延ばし、適正な施設配置や運営により効率的な投資を行い財政負担の軽減を図りながら、資産管理をしていく必要があ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2" name="直線コネクタ 61"/>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3"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4" name="直線コネクタ 63"/>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160799</xdr:rowOff>
    </xdr:from>
    <xdr:ext cx="405111" cy="259045"/>
    <xdr:sp macro="" textlink="">
      <xdr:nvSpPr>
        <xdr:cNvPr id="67" name="有形固定資産減価償却率平均値テキスト"/>
        <xdr:cNvSpPr txBox="1"/>
      </xdr:nvSpPr>
      <xdr:spPr>
        <a:xfrm>
          <a:off x="4813300" y="6085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68" name="フローチャート : 判断 67"/>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143510</xdr:rowOff>
    </xdr:from>
    <xdr:to>
      <xdr:col>3</xdr:col>
      <xdr:colOff>1222375</xdr:colOff>
      <xdr:row>31</xdr:row>
      <xdr:rowOff>73660</xdr:rowOff>
    </xdr:to>
    <xdr:sp macro="" textlink="">
      <xdr:nvSpPr>
        <xdr:cNvPr id="75" name="円/楕円 74"/>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166387</xdr:rowOff>
    </xdr:from>
    <xdr:ext cx="405111" cy="259045"/>
    <xdr:sp macro="" textlink="">
      <xdr:nvSpPr>
        <xdr:cNvPr id="76" name="有形固定資産減価償却率該当値テキスト"/>
        <xdr:cNvSpPr txBox="1"/>
      </xdr:nvSpPr>
      <xdr:spPr>
        <a:xfrm>
          <a:off x="4813300"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oneCellAnchor>
    <xdr:from>
      <xdr:col>3</xdr:col>
      <xdr:colOff>245118</xdr:colOff>
      <xdr:row>30</xdr:row>
      <xdr:rowOff>39641</xdr:rowOff>
    </xdr:from>
    <xdr:ext cx="405111" cy="259045"/>
    <xdr:sp macro="" textlink="">
      <xdr:nvSpPr>
        <xdr:cNvPr id="77" name="n_1aveValue有形固定資産減価償却率"/>
        <xdr:cNvSpPr txBox="1"/>
      </xdr:nvSpPr>
      <xdr:spPr>
        <a:xfrm>
          <a:off x="3836043"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富山県富山市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418,304
412,493
1,241.77
161,319,624
158,031,157
2,363,030
100,067,948
242,177,849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123.2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89425</xdr:rowOff>
    </xdr:from>
    <xdr:ext cx="405111" cy="259045"/>
    <xdr:sp macro="" textlink="">
      <xdr:nvSpPr>
        <xdr:cNvPr id="60" name="【道路】&#10;有形固定資産減価償却率平均値テキスト"/>
        <xdr:cNvSpPr txBox="1"/>
      </xdr:nvSpPr>
      <xdr:spPr>
        <a:xfrm>
          <a:off x="4724400" y="6433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148844</xdr:rowOff>
    </xdr:from>
    <xdr:to>
      <xdr:col>6</xdr:col>
      <xdr:colOff>561975</xdr:colOff>
      <xdr:row>39</xdr:row>
      <xdr:rowOff>78994</xdr:rowOff>
    </xdr:to>
    <xdr:sp macro="" textlink="">
      <xdr:nvSpPr>
        <xdr:cNvPr id="68" name="円/楕円 67"/>
        <xdr:cNvSpPr/>
      </xdr:nvSpPr>
      <xdr:spPr>
        <a:xfrm>
          <a:off x="45847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127271</xdr:rowOff>
    </xdr:from>
    <xdr:ext cx="405111" cy="259045"/>
    <xdr:sp macro="" textlink="">
      <xdr:nvSpPr>
        <xdr:cNvPr id="69" name="【道路】&#10;有形固定資産減価償却率該当値テキスト"/>
        <xdr:cNvSpPr txBox="1"/>
      </xdr:nvSpPr>
      <xdr:spPr>
        <a:xfrm>
          <a:off x="4724400"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33799</xdr:rowOff>
    </xdr:from>
    <xdr:ext cx="405111" cy="259045"/>
    <xdr:sp macro="" textlink="">
      <xdr:nvSpPr>
        <xdr:cNvPr id="70" name="n_1aveValue【道路】&#10;有形固定資産減価償却率"/>
        <xdr:cNvSpPr txBox="1"/>
      </xdr:nvSpPr>
      <xdr:spPr>
        <a:xfrm>
          <a:off x="3582043"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2" name="テキスト ボックス 9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6" name="直線コネクタ 95"/>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97"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98" name="直線コネクタ 97"/>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99"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0" name="直線コネクタ 99"/>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125747</xdr:rowOff>
    </xdr:from>
    <xdr:ext cx="469744" cy="259045"/>
    <xdr:sp macro="" textlink="">
      <xdr:nvSpPr>
        <xdr:cNvPr id="101" name="【道路】&#10;一人当たり延長平均値テキスト"/>
        <xdr:cNvSpPr txBox="1"/>
      </xdr:nvSpPr>
      <xdr:spPr>
        <a:xfrm>
          <a:off x="105664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2" name="フローチャート : 判断 101"/>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3" name="フローチャート : 判断 102"/>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76128</xdr:rowOff>
    </xdr:from>
    <xdr:to>
      <xdr:col>15</xdr:col>
      <xdr:colOff>231775</xdr:colOff>
      <xdr:row>38</xdr:row>
      <xdr:rowOff>6277</xdr:rowOff>
    </xdr:to>
    <xdr:sp macro="" textlink="">
      <xdr:nvSpPr>
        <xdr:cNvPr id="109" name="円/楕円 108"/>
        <xdr:cNvSpPr/>
      </xdr:nvSpPr>
      <xdr:spPr>
        <a:xfrm>
          <a:off x="10426700" y="6419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99005</xdr:rowOff>
    </xdr:from>
    <xdr:ext cx="469744" cy="259045"/>
    <xdr:sp macro="" textlink="">
      <xdr:nvSpPr>
        <xdr:cNvPr id="110" name="【道路】&#10;一人当たり延長該当値テキスト"/>
        <xdr:cNvSpPr txBox="1"/>
      </xdr:nvSpPr>
      <xdr:spPr>
        <a:xfrm>
          <a:off x="10566400" y="627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7.559</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47733</xdr:rowOff>
    </xdr:from>
    <xdr:ext cx="469744" cy="259045"/>
    <xdr:sp macro="" textlink="">
      <xdr:nvSpPr>
        <xdr:cNvPr id="111" name="n_1aveValue【道路】&#10;一人当たり延長"/>
        <xdr:cNvSpPr txBox="1"/>
      </xdr:nvSpPr>
      <xdr:spPr>
        <a:xfrm>
          <a:off x="93917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34" name="直線コネクタ 133"/>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35"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36" name="直線コネクタ 135"/>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7"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8" name="直線コネクタ 137"/>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153941</xdr:rowOff>
    </xdr:from>
    <xdr:ext cx="405111" cy="259045"/>
    <xdr:sp macro="" textlink="">
      <xdr:nvSpPr>
        <xdr:cNvPr id="139" name="【橋りょう・トンネル】&#10;有形固定資産減価償却率平均値テキスト"/>
        <xdr:cNvSpPr txBox="1"/>
      </xdr:nvSpPr>
      <xdr:spPr>
        <a:xfrm>
          <a:off x="4724400" y="10098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0" name="フローチャート : 判断 139"/>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1" name="フローチャート : 判断 140"/>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95504</xdr:rowOff>
    </xdr:from>
    <xdr:to>
      <xdr:col>6</xdr:col>
      <xdr:colOff>561975</xdr:colOff>
      <xdr:row>58</xdr:row>
      <xdr:rowOff>25654</xdr:rowOff>
    </xdr:to>
    <xdr:sp macro="" textlink="">
      <xdr:nvSpPr>
        <xdr:cNvPr id="147" name="円/楕円 146"/>
        <xdr:cNvSpPr/>
      </xdr:nvSpPr>
      <xdr:spPr>
        <a:xfrm>
          <a:off x="4584700" y="98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118381</xdr:rowOff>
    </xdr:from>
    <xdr:ext cx="405111" cy="259045"/>
    <xdr:sp macro="" textlink="">
      <xdr:nvSpPr>
        <xdr:cNvPr id="148" name="【橋りょう・トンネル】&#10;有形固定資産減価償却率該当値テキスト"/>
        <xdr:cNvSpPr txBox="1"/>
      </xdr:nvSpPr>
      <xdr:spPr>
        <a:xfrm>
          <a:off x="4724400" y="971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7891</xdr:rowOff>
    </xdr:from>
    <xdr:ext cx="405111" cy="259045"/>
    <xdr:sp macro="" textlink="">
      <xdr:nvSpPr>
        <xdr:cNvPr id="149" name="n_1aveValue【橋りょう・トンネル】&#10;有形固定資産減価償却率"/>
        <xdr:cNvSpPr txBox="1"/>
      </xdr:nvSpPr>
      <xdr:spPr>
        <a:xfrm>
          <a:off x="3582043"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1" name="テキスト ボックス 16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3" name="テキスト ボックス 16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5" name="テキスト ボックス 16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7" name="テキスト ボックス 16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71" name="直線コネクタ 170"/>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72"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73" name="直線コネクタ 172"/>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74"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75" name="直線コネクタ 174"/>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6535</xdr:rowOff>
    </xdr:from>
    <xdr:ext cx="534377" cy="259045"/>
    <xdr:sp macro="" textlink="">
      <xdr:nvSpPr>
        <xdr:cNvPr id="176" name="【橋りょう・トンネル】&#10;一人当たり有形固定資産（償却資産）額平均値テキスト"/>
        <xdr:cNvSpPr txBox="1"/>
      </xdr:nvSpPr>
      <xdr:spPr>
        <a:xfrm>
          <a:off x="10566400" y="104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77" name="フローチャート : 判断 176"/>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78" name="フローチャート : 判断 177"/>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139866</xdr:rowOff>
    </xdr:from>
    <xdr:to>
      <xdr:col>15</xdr:col>
      <xdr:colOff>231775</xdr:colOff>
      <xdr:row>59</xdr:row>
      <xdr:rowOff>70016</xdr:rowOff>
    </xdr:to>
    <xdr:sp macro="" textlink="">
      <xdr:nvSpPr>
        <xdr:cNvPr id="184" name="円/楕円 183"/>
        <xdr:cNvSpPr/>
      </xdr:nvSpPr>
      <xdr:spPr>
        <a:xfrm>
          <a:off x="10426700" y="100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162743</xdr:rowOff>
    </xdr:from>
    <xdr:ext cx="599010" cy="259045"/>
    <xdr:sp macro="" textlink="">
      <xdr:nvSpPr>
        <xdr:cNvPr id="185" name="【橋りょう・トンネル】&#10;一人当たり有形固定資産（償却資産）額該当値テキスト"/>
        <xdr:cNvSpPr txBox="1"/>
      </xdr:nvSpPr>
      <xdr:spPr>
        <a:xfrm>
          <a:off x="10566400" y="993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183,297</a:t>
          </a:r>
          <a:endParaRPr kumimoji="1" lang="ja-JP" altLang="en-US" sz="1000" b="1">
            <a:solidFill>
              <a:srgbClr val="FF0000"/>
            </a:solidFill>
            <a:latin typeface="ＭＳ Ｐゴシック"/>
          </a:endParaRPr>
        </a:p>
      </xdr:txBody>
    </xdr:sp>
    <xdr:clientData/>
  </xdr:oneCellAnchor>
  <xdr:oneCellAnchor>
    <xdr:from>
      <xdr:col>13</xdr:col>
      <xdr:colOff>434486</xdr:colOff>
      <xdr:row>59</xdr:row>
      <xdr:rowOff>138970</xdr:rowOff>
    </xdr:from>
    <xdr:ext cx="534377" cy="259045"/>
    <xdr:sp macro="" textlink="">
      <xdr:nvSpPr>
        <xdr:cNvPr id="186" name="n_1aveValue【橋りょう・トンネル】&#10;一人当たり有形固定資産（償却資産）額"/>
        <xdr:cNvSpPr txBox="1"/>
      </xdr:nvSpPr>
      <xdr:spPr>
        <a:xfrm>
          <a:off x="93594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8" name="直線コネクタ 19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9" name="テキスト ボックス 19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0" name="直線コネクタ 19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1" name="テキスト ボックス 20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2" name="直線コネクタ 20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3" name="テキスト ボックス 20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4" name="直線コネクタ 20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5" name="テキスト ボックス 20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6" name="直線コネクタ 20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7" name="テキスト ボックス 20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8" name="直線コネクタ 20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9" name="テキスト ボックス 20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13" name="直線コネクタ 212"/>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14"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15" name="直線コネクタ 214"/>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16"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17" name="直線コネクタ 216"/>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160400</xdr:rowOff>
    </xdr:from>
    <xdr:ext cx="405111" cy="259045"/>
    <xdr:sp macro="" textlink="">
      <xdr:nvSpPr>
        <xdr:cNvPr id="218" name="【公営住宅】&#10;有形固定資産減価償却率平均値テキスト"/>
        <xdr:cNvSpPr txBox="1"/>
      </xdr:nvSpPr>
      <xdr:spPr>
        <a:xfrm>
          <a:off x="4724400" y="1370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19" name="フローチャート : 判断 218"/>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20" name="フローチャート : 判断 219"/>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8527</xdr:rowOff>
    </xdr:from>
    <xdr:to>
      <xdr:col>6</xdr:col>
      <xdr:colOff>561975</xdr:colOff>
      <xdr:row>81</xdr:row>
      <xdr:rowOff>110127</xdr:rowOff>
    </xdr:to>
    <xdr:sp macro="" textlink="">
      <xdr:nvSpPr>
        <xdr:cNvPr id="226" name="円/楕円 225"/>
        <xdr:cNvSpPr/>
      </xdr:nvSpPr>
      <xdr:spPr>
        <a:xfrm>
          <a:off x="45847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158404</xdr:rowOff>
    </xdr:from>
    <xdr:ext cx="405111" cy="259045"/>
    <xdr:sp macro="" textlink="">
      <xdr:nvSpPr>
        <xdr:cNvPr id="227" name="【公営住宅】&#10;有形固定資産減価償却率該当値テキスト"/>
        <xdr:cNvSpPr txBox="1"/>
      </xdr:nvSpPr>
      <xdr:spPr>
        <a:xfrm>
          <a:off x="4724400" y="1387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oneCellAnchor>
    <xdr:from>
      <xdr:col>5</xdr:col>
      <xdr:colOff>143518</xdr:colOff>
      <xdr:row>79</xdr:row>
      <xdr:rowOff>97263</xdr:rowOff>
    </xdr:from>
    <xdr:ext cx="405111" cy="259045"/>
    <xdr:sp macro="" textlink="">
      <xdr:nvSpPr>
        <xdr:cNvPr id="228" name="n_1aveValue【公営住宅】&#10;有形固定資産減価償却率"/>
        <xdr:cNvSpPr txBox="1"/>
      </xdr:nvSpPr>
      <xdr:spPr>
        <a:xfrm>
          <a:off x="3582043"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52" name="直線コネクタ 251"/>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53" name="【公営住宅】&#10;一人当たり面積最小値テキスト"/>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54" name="直線コネクタ 253"/>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55" name="【公営住宅】&#10;一人当たり面積最大値テキスト"/>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56" name="直線コネクタ 255"/>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135907</xdr:rowOff>
    </xdr:from>
    <xdr:ext cx="469744" cy="259045"/>
    <xdr:sp macro="" textlink="">
      <xdr:nvSpPr>
        <xdr:cNvPr id="257" name="【公営住宅】&#10;一人当たり面積平均値テキスト"/>
        <xdr:cNvSpPr txBox="1"/>
      </xdr:nvSpPr>
      <xdr:spPr>
        <a:xfrm>
          <a:off x="10566400" y="1402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58" name="フローチャート : 判断 257"/>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59" name="フローチャート : 判断 258"/>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90170</xdr:rowOff>
    </xdr:from>
    <xdr:to>
      <xdr:col>15</xdr:col>
      <xdr:colOff>231775</xdr:colOff>
      <xdr:row>82</xdr:row>
      <xdr:rowOff>20320</xdr:rowOff>
    </xdr:to>
    <xdr:sp macro="" textlink="">
      <xdr:nvSpPr>
        <xdr:cNvPr id="265" name="円/楕円 264"/>
        <xdr:cNvSpPr/>
      </xdr:nvSpPr>
      <xdr:spPr>
        <a:xfrm>
          <a:off x="10426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113047</xdr:rowOff>
    </xdr:from>
    <xdr:ext cx="469744" cy="259045"/>
    <xdr:sp macro="" textlink="">
      <xdr:nvSpPr>
        <xdr:cNvPr id="266" name="【公営住宅】&#10;一人当たり面積該当値テキスト"/>
        <xdr:cNvSpPr txBox="1"/>
      </xdr:nvSpPr>
      <xdr:spPr>
        <a:xfrm>
          <a:off x="10566400"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0.654</a:t>
          </a:r>
          <a:endParaRPr kumimoji="1" lang="ja-JP" altLang="en-US" sz="1000" b="1">
            <a:solidFill>
              <a:srgbClr val="FF0000"/>
            </a:solidFill>
            <a:latin typeface="ＭＳ Ｐゴシック"/>
          </a:endParaRPr>
        </a:p>
      </xdr:txBody>
    </xdr:sp>
    <xdr:clientData/>
  </xdr:oneCellAnchor>
  <xdr:oneCellAnchor>
    <xdr:from>
      <xdr:col>13</xdr:col>
      <xdr:colOff>466802</xdr:colOff>
      <xdr:row>80</xdr:row>
      <xdr:rowOff>17797</xdr:rowOff>
    </xdr:from>
    <xdr:ext cx="469744" cy="259045"/>
    <xdr:sp macro="" textlink="">
      <xdr:nvSpPr>
        <xdr:cNvPr id="267" name="n_1aveValue【公営住宅】&#10;一人当たり面積"/>
        <xdr:cNvSpPr txBox="1"/>
      </xdr:nvSpPr>
      <xdr:spPr>
        <a:xfrm>
          <a:off x="93917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8" name="テキスト ボックス 27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9" name="直線コネクタ 27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0" name="テキスト ボックス 27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1" name="直線コネクタ 28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2" name="テキスト ボックス 28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3" name="直線コネクタ 28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4" name="テキスト ボックス 28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5" name="直線コネクタ 28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6" name="テキスト ボックス 28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7" name="直線コネクタ 28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8" name="テキスト ボックス 28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9" name="直線コネクタ 28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0" name="テキスト ボックス 28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2" name="テキスト ボックス 29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118655</xdr:rowOff>
    </xdr:from>
    <xdr:to>
      <xdr:col>6</xdr:col>
      <xdr:colOff>510540</xdr:colOff>
      <xdr:row>108</xdr:row>
      <xdr:rowOff>69669</xdr:rowOff>
    </xdr:to>
    <xdr:cxnSp macro="">
      <xdr:nvCxnSpPr>
        <xdr:cNvPr id="294" name="直線コネクタ 293"/>
        <xdr:cNvCxnSpPr/>
      </xdr:nvCxnSpPr>
      <xdr:spPr>
        <a:xfrm flipV="1">
          <a:off x="4634865" y="17263655"/>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73496</xdr:rowOff>
    </xdr:from>
    <xdr:ext cx="405111" cy="259045"/>
    <xdr:sp macro="" textlink="">
      <xdr:nvSpPr>
        <xdr:cNvPr id="295" name="【港湾・漁港】&#10;有形固定資産減価償却率最小値テキスト"/>
        <xdr:cNvSpPr txBox="1"/>
      </xdr:nvSpPr>
      <xdr:spPr>
        <a:xfrm>
          <a:off x="47244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422275</xdr:colOff>
      <xdr:row>108</xdr:row>
      <xdr:rowOff>69669</xdr:rowOff>
    </xdr:from>
    <xdr:to>
      <xdr:col>6</xdr:col>
      <xdr:colOff>600075</xdr:colOff>
      <xdr:row>108</xdr:row>
      <xdr:rowOff>69669</xdr:rowOff>
    </xdr:to>
    <xdr:cxnSp macro="">
      <xdr:nvCxnSpPr>
        <xdr:cNvPr id="296" name="直線コネクタ 295"/>
        <xdr:cNvCxnSpPr/>
      </xdr:nvCxnSpPr>
      <xdr:spPr>
        <a:xfrm>
          <a:off x="4546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65332</xdr:rowOff>
    </xdr:from>
    <xdr:ext cx="405111" cy="259045"/>
    <xdr:sp macro="" textlink="">
      <xdr:nvSpPr>
        <xdr:cNvPr id="297" name="【港湾・漁港】&#10;有形固定資産減価償却率最大値テキスト"/>
        <xdr:cNvSpPr txBox="1"/>
      </xdr:nvSpPr>
      <xdr:spPr>
        <a:xfrm>
          <a:off x="4724400" y="1703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6</xdr:col>
      <xdr:colOff>422275</xdr:colOff>
      <xdr:row>100</xdr:row>
      <xdr:rowOff>118655</xdr:rowOff>
    </xdr:from>
    <xdr:to>
      <xdr:col>6</xdr:col>
      <xdr:colOff>600075</xdr:colOff>
      <xdr:row>100</xdr:row>
      <xdr:rowOff>118655</xdr:rowOff>
    </xdr:to>
    <xdr:cxnSp macro="">
      <xdr:nvCxnSpPr>
        <xdr:cNvPr id="298" name="直線コネクタ 297"/>
        <xdr:cNvCxnSpPr/>
      </xdr:nvCxnSpPr>
      <xdr:spPr>
        <a:xfrm>
          <a:off x="4546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106697</xdr:rowOff>
    </xdr:from>
    <xdr:ext cx="405111" cy="259045"/>
    <xdr:sp macro="" textlink="">
      <xdr:nvSpPr>
        <xdr:cNvPr id="299" name="【港湾・漁港】&#10;有形固定資産減価償却率平均値テキスト"/>
        <xdr:cNvSpPr txBox="1"/>
      </xdr:nvSpPr>
      <xdr:spPr>
        <a:xfrm>
          <a:off x="4724400" y="17423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128270</xdr:rowOff>
    </xdr:from>
    <xdr:to>
      <xdr:col>6</xdr:col>
      <xdr:colOff>561975</xdr:colOff>
      <xdr:row>102</xdr:row>
      <xdr:rowOff>58420</xdr:rowOff>
    </xdr:to>
    <xdr:sp macro="" textlink="">
      <xdr:nvSpPr>
        <xdr:cNvPr id="300" name="フローチャート : 判断 299"/>
        <xdr:cNvSpPr/>
      </xdr:nvSpPr>
      <xdr:spPr>
        <a:xfrm>
          <a:off x="45847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12337</xdr:rowOff>
    </xdr:from>
    <xdr:to>
      <xdr:col>5</xdr:col>
      <xdr:colOff>409575</xdr:colOff>
      <xdr:row>104</xdr:row>
      <xdr:rowOff>113937</xdr:rowOff>
    </xdr:to>
    <xdr:sp macro="" textlink="">
      <xdr:nvSpPr>
        <xdr:cNvPr id="301" name="フローチャート : 判断 300"/>
        <xdr:cNvSpPr/>
      </xdr:nvSpPr>
      <xdr:spPr>
        <a:xfrm>
          <a:off x="3746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67855</xdr:rowOff>
    </xdr:from>
    <xdr:to>
      <xdr:col>6</xdr:col>
      <xdr:colOff>561975</xdr:colOff>
      <xdr:row>100</xdr:row>
      <xdr:rowOff>169455</xdr:rowOff>
    </xdr:to>
    <xdr:sp macro="" textlink="">
      <xdr:nvSpPr>
        <xdr:cNvPr id="307" name="円/楕円 306"/>
        <xdr:cNvSpPr/>
      </xdr:nvSpPr>
      <xdr:spPr>
        <a:xfrm>
          <a:off x="45847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20882</xdr:rowOff>
    </xdr:from>
    <xdr:ext cx="405111" cy="259045"/>
    <xdr:sp macro="" textlink="">
      <xdr:nvSpPr>
        <xdr:cNvPr id="308" name="【港湾・漁港】&#10;有形固定資産減価償却率該当値テキスト"/>
        <xdr:cNvSpPr txBox="1"/>
      </xdr:nvSpPr>
      <xdr:spPr>
        <a:xfrm>
          <a:off x="4724400" y="17165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oneCellAnchor>
    <xdr:from>
      <xdr:col>5</xdr:col>
      <xdr:colOff>143518</xdr:colOff>
      <xdr:row>102</xdr:row>
      <xdr:rowOff>130464</xdr:rowOff>
    </xdr:from>
    <xdr:ext cx="405111" cy="259045"/>
    <xdr:sp macro="" textlink="">
      <xdr:nvSpPr>
        <xdr:cNvPr id="309" name="n_1aveValue【港湾・漁港】&#10;有形固定資産減価償却率"/>
        <xdr:cNvSpPr txBox="1"/>
      </xdr:nvSpPr>
      <xdr:spPr>
        <a:xfrm>
          <a:off x="3582043"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0" name="直線コネクタ 31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21" name="テキスト ボックス 32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2" name="直線コネクタ 32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23" name="テキスト ボックス 322"/>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4" name="直線コネクタ 32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25" name="テキスト ボックス 324"/>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6" name="直線コネクタ 32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27" name="テキスト ボックス 326"/>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8" name="直線コネクタ 32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29" name="テキスト ボックス 328"/>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1" name="テキスト ボックス 33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41872</xdr:rowOff>
    </xdr:from>
    <xdr:to>
      <xdr:col>15</xdr:col>
      <xdr:colOff>180340</xdr:colOff>
      <xdr:row>108</xdr:row>
      <xdr:rowOff>134226</xdr:rowOff>
    </xdr:to>
    <xdr:cxnSp macro="">
      <xdr:nvCxnSpPr>
        <xdr:cNvPr id="333" name="直線コネクタ 332"/>
        <xdr:cNvCxnSpPr/>
      </xdr:nvCxnSpPr>
      <xdr:spPr>
        <a:xfrm flipV="1">
          <a:off x="10476865" y="17358322"/>
          <a:ext cx="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138053</xdr:rowOff>
    </xdr:from>
    <xdr:ext cx="469744" cy="259045"/>
    <xdr:sp macro="" textlink="">
      <xdr:nvSpPr>
        <xdr:cNvPr id="334" name="【港湾・漁港】&#10;一人当たり有形固定資産（償却資産）額最小値テキスト"/>
        <xdr:cNvSpPr txBox="1"/>
      </xdr:nvSpPr>
      <xdr:spPr>
        <a:xfrm>
          <a:off x="10566400" y="186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a:t>
          </a:r>
          <a:endParaRPr kumimoji="1" lang="ja-JP" altLang="en-US" sz="1000" b="1">
            <a:latin typeface="ＭＳ Ｐゴシック"/>
          </a:endParaRPr>
        </a:p>
      </xdr:txBody>
    </xdr:sp>
    <xdr:clientData/>
  </xdr:oneCellAnchor>
  <xdr:twoCellAnchor>
    <xdr:from>
      <xdr:col>15</xdr:col>
      <xdr:colOff>92075</xdr:colOff>
      <xdr:row>108</xdr:row>
      <xdr:rowOff>134226</xdr:rowOff>
    </xdr:from>
    <xdr:to>
      <xdr:col>15</xdr:col>
      <xdr:colOff>269875</xdr:colOff>
      <xdr:row>108</xdr:row>
      <xdr:rowOff>134226</xdr:rowOff>
    </xdr:to>
    <xdr:cxnSp macro="">
      <xdr:nvCxnSpPr>
        <xdr:cNvPr id="335" name="直線コネクタ 334"/>
        <xdr:cNvCxnSpPr/>
      </xdr:nvCxnSpPr>
      <xdr:spPr>
        <a:xfrm>
          <a:off x="10388600" y="1865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159999</xdr:rowOff>
    </xdr:from>
    <xdr:ext cx="599010" cy="259045"/>
    <xdr:sp macro="" textlink="">
      <xdr:nvSpPr>
        <xdr:cNvPr id="336" name="【港湾・漁港】&#10;一人当たり有形固定資産（償却資産）額最大値テキスト"/>
        <xdr:cNvSpPr txBox="1"/>
      </xdr:nvSpPr>
      <xdr:spPr>
        <a:xfrm>
          <a:off x="10566400" y="1713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103,203</a:t>
          </a:r>
          <a:endParaRPr kumimoji="1" lang="ja-JP" altLang="en-US" sz="1000" b="1">
            <a:latin typeface="ＭＳ Ｐゴシック"/>
          </a:endParaRPr>
        </a:p>
      </xdr:txBody>
    </xdr:sp>
    <xdr:clientData/>
  </xdr:oneCellAnchor>
  <xdr:twoCellAnchor>
    <xdr:from>
      <xdr:col>15</xdr:col>
      <xdr:colOff>92075</xdr:colOff>
      <xdr:row>101</xdr:row>
      <xdr:rowOff>41872</xdr:rowOff>
    </xdr:from>
    <xdr:to>
      <xdr:col>15</xdr:col>
      <xdr:colOff>269875</xdr:colOff>
      <xdr:row>101</xdr:row>
      <xdr:rowOff>41872</xdr:rowOff>
    </xdr:to>
    <xdr:cxnSp macro="">
      <xdr:nvCxnSpPr>
        <xdr:cNvPr id="337" name="直線コネクタ 336"/>
        <xdr:cNvCxnSpPr/>
      </xdr:nvCxnSpPr>
      <xdr:spPr>
        <a:xfrm>
          <a:off x="10388600" y="1735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129291</xdr:rowOff>
    </xdr:from>
    <xdr:ext cx="534377" cy="259045"/>
    <xdr:sp macro="" textlink="">
      <xdr:nvSpPr>
        <xdr:cNvPr id="338" name="【港湾・漁港】&#10;一人当たり有形固定資産（償却資産）額平均値テキスト"/>
        <xdr:cNvSpPr txBox="1"/>
      </xdr:nvSpPr>
      <xdr:spPr>
        <a:xfrm>
          <a:off x="10566400" y="18302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23,121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150864</xdr:rowOff>
    </xdr:from>
    <xdr:to>
      <xdr:col>15</xdr:col>
      <xdr:colOff>231775</xdr:colOff>
      <xdr:row>107</xdr:row>
      <xdr:rowOff>81014</xdr:rowOff>
    </xdr:to>
    <xdr:sp macro="" textlink="">
      <xdr:nvSpPr>
        <xdr:cNvPr id="339" name="フローチャート : 判断 338"/>
        <xdr:cNvSpPr/>
      </xdr:nvSpPr>
      <xdr:spPr>
        <a:xfrm>
          <a:off x="10426700" y="1832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158344</xdr:rowOff>
    </xdr:from>
    <xdr:to>
      <xdr:col>14</xdr:col>
      <xdr:colOff>79375</xdr:colOff>
      <xdr:row>108</xdr:row>
      <xdr:rowOff>88494</xdr:rowOff>
    </xdr:to>
    <xdr:sp macro="" textlink="">
      <xdr:nvSpPr>
        <xdr:cNvPr id="340" name="フローチャート : 判断 339"/>
        <xdr:cNvSpPr/>
      </xdr:nvSpPr>
      <xdr:spPr>
        <a:xfrm>
          <a:off x="9588500" y="1850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63182</xdr:rowOff>
    </xdr:from>
    <xdr:to>
      <xdr:col>15</xdr:col>
      <xdr:colOff>231775</xdr:colOff>
      <xdr:row>106</xdr:row>
      <xdr:rowOff>164782</xdr:rowOff>
    </xdr:to>
    <xdr:sp macro="" textlink="">
      <xdr:nvSpPr>
        <xdr:cNvPr id="346" name="円/楕円 345"/>
        <xdr:cNvSpPr/>
      </xdr:nvSpPr>
      <xdr:spPr>
        <a:xfrm>
          <a:off x="10426700" y="182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86059</xdr:rowOff>
    </xdr:from>
    <xdr:ext cx="534377" cy="259045"/>
    <xdr:sp macro="" textlink="">
      <xdr:nvSpPr>
        <xdr:cNvPr id="347" name="【港湾・漁港】&#10;一人当たり有形固定資産（償却資産）額該当値テキスト"/>
        <xdr:cNvSpPr txBox="1"/>
      </xdr:nvSpPr>
      <xdr:spPr>
        <a:xfrm>
          <a:off x="10566400" y="180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30,025</a:t>
          </a:r>
          <a:endParaRPr kumimoji="1" lang="ja-JP" altLang="en-US" sz="1000" b="1">
            <a:solidFill>
              <a:srgbClr val="FF0000"/>
            </a:solidFill>
            <a:latin typeface="ＭＳ Ｐゴシック"/>
          </a:endParaRPr>
        </a:p>
      </xdr:txBody>
    </xdr:sp>
    <xdr:clientData/>
  </xdr:oneCellAnchor>
  <xdr:oneCellAnchor>
    <xdr:from>
      <xdr:col>13</xdr:col>
      <xdr:colOff>466802</xdr:colOff>
      <xdr:row>106</xdr:row>
      <xdr:rowOff>105021</xdr:rowOff>
    </xdr:from>
    <xdr:ext cx="469744" cy="259045"/>
    <xdr:sp macro="" textlink="">
      <xdr:nvSpPr>
        <xdr:cNvPr id="348" name="n_1aveValue【港湾・漁港】&#10;一人当たり有形固定資産（償却資産）額"/>
        <xdr:cNvSpPr txBox="1"/>
      </xdr:nvSpPr>
      <xdr:spPr>
        <a:xfrm>
          <a:off x="9391727" y="1827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9" name="テキスト ボックス 35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60" name="直線コネクタ 3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1" name="テキスト ボックス 36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2" name="直線コネクタ 3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3" name="テキスト ボックス 3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4" name="直線コネクタ 3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5" name="テキスト ボックス 3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6" name="直線コネクタ 3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7" name="テキスト ボックス 3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8" name="直線コネクタ 3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9" name="テキスト ボックス 3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0" name="直線コネクタ 3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71" name="テキスト ボックス 37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2" name="直線コネクタ 3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3" name="テキスト ボックス 37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75" name="直線コネクタ 374"/>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376"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377" name="直線コネクタ 376"/>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378"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379" name="直線コネクタ 378"/>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100528</xdr:rowOff>
    </xdr:from>
    <xdr:ext cx="405111" cy="259045"/>
    <xdr:sp macro="" textlink="">
      <xdr:nvSpPr>
        <xdr:cNvPr id="380" name="【認定こども園・幼稚園・保育所】&#10;有形固定資産減価償却率平均値テキスト"/>
        <xdr:cNvSpPr txBox="1"/>
      </xdr:nvSpPr>
      <xdr:spPr>
        <a:xfrm>
          <a:off x="16408400" y="610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381" name="フローチャート : 判断 380"/>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382" name="フローチャート : 判断 381"/>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17236</xdr:rowOff>
    </xdr:from>
    <xdr:to>
      <xdr:col>23</xdr:col>
      <xdr:colOff>568325</xdr:colOff>
      <xdr:row>37</xdr:row>
      <xdr:rowOff>118836</xdr:rowOff>
    </xdr:to>
    <xdr:sp macro="" textlink="">
      <xdr:nvSpPr>
        <xdr:cNvPr id="388" name="円/楕円 387"/>
        <xdr:cNvSpPr/>
      </xdr:nvSpPr>
      <xdr:spPr>
        <a:xfrm>
          <a:off x="16268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167113</xdr:rowOff>
    </xdr:from>
    <xdr:ext cx="405111" cy="259045"/>
    <xdr:sp macro="" textlink="">
      <xdr:nvSpPr>
        <xdr:cNvPr id="389" name="【認定こども園・幼稚園・保育所】&#10;有形固定資産減価償却率該当値テキスト"/>
        <xdr:cNvSpPr txBox="1"/>
      </xdr:nvSpPr>
      <xdr:spPr>
        <a:xfrm>
          <a:off x="16408400"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oneCellAnchor>
    <xdr:from>
      <xdr:col>22</xdr:col>
      <xdr:colOff>149868</xdr:colOff>
      <xdr:row>34</xdr:row>
      <xdr:rowOff>140261</xdr:rowOff>
    </xdr:from>
    <xdr:ext cx="405111" cy="259045"/>
    <xdr:sp macro="" textlink="">
      <xdr:nvSpPr>
        <xdr:cNvPr id="390" name="n_1aveValue【認定こども園・幼稚園・保育所】&#10;有形固定資産減価償却率"/>
        <xdr:cNvSpPr txBox="1"/>
      </xdr:nvSpPr>
      <xdr:spPr>
        <a:xfrm>
          <a:off x="15266043"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8" name="正方形/長方形 3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9" name="テキスト ボックス 3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0" name="直線コネクタ 3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1" name="直線コネクタ 40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02" name="テキスト ボックス 40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3" name="直線コネクタ 40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04" name="テキスト ボックス 40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5" name="直線コネクタ 40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6" name="テキスト ボックス 40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7" name="直線コネクタ 40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08" name="テキスト ボックス 40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9" name="直線コネクタ 40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10" name="テキスト ボックス 40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414" name="直線コネクタ 413"/>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415"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416" name="直線コネクタ 415"/>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417"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418" name="直線コネクタ 417"/>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163847</xdr:rowOff>
    </xdr:from>
    <xdr:ext cx="469744" cy="259045"/>
    <xdr:sp macro="" textlink="">
      <xdr:nvSpPr>
        <xdr:cNvPr id="419" name="【認定こども園・幼稚園・保育所】&#10;一人当たり面積平均値テキスト"/>
        <xdr:cNvSpPr txBox="1"/>
      </xdr:nvSpPr>
      <xdr:spPr>
        <a:xfrm>
          <a:off x="222504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420" name="フローチャート : 判断 419"/>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421" name="フローチャート : 判断 420"/>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86360</xdr:rowOff>
    </xdr:from>
    <xdr:to>
      <xdr:col>32</xdr:col>
      <xdr:colOff>238125</xdr:colOff>
      <xdr:row>37</xdr:row>
      <xdr:rowOff>16510</xdr:rowOff>
    </xdr:to>
    <xdr:sp macro="" textlink="">
      <xdr:nvSpPr>
        <xdr:cNvPr id="427" name="円/楕円 426"/>
        <xdr:cNvSpPr/>
      </xdr:nvSpPr>
      <xdr:spPr>
        <a:xfrm>
          <a:off x="221107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109237</xdr:rowOff>
    </xdr:from>
    <xdr:ext cx="469744" cy="259045"/>
    <xdr:sp macro="" textlink="">
      <xdr:nvSpPr>
        <xdr:cNvPr id="428" name="【認定こども園・幼稚園・保育所】&#10;一人当たり面積該当値テキスト"/>
        <xdr:cNvSpPr txBox="1"/>
      </xdr:nvSpPr>
      <xdr:spPr>
        <a:xfrm>
          <a:off x="22250400"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154957</xdr:rowOff>
    </xdr:from>
    <xdr:ext cx="469744" cy="259045"/>
    <xdr:sp macro="" textlink="">
      <xdr:nvSpPr>
        <xdr:cNvPr id="429"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0" name="テキスト ボックス 4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41" name="直線コネクタ 44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42" name="テキスト ボックス 44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43" name="直線コネクタ 44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44" name="テキスト ボックス 44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5" name="直線コネクタ 44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6" name="テキスト ボックス 44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7" name="直線コネクタ 44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8" name="テキスト ボックス 44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452" name="直線コネクタ 451"/>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453"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454" name="直線コネクタ 453"/>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455"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456" name="直線コネクタ 455"/>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106951</xdr:rowOff>
    </xdr:from>
    <xdr:ext cx="405111" cy="259045"/>
    <xdr:sp macro="" textlink="">
      <xdr:nvSpPr>
        <xdr:cNvPr id="457" name="【学校施設】&#10;有形固定資産減価償却率平均値テキスト"/>
        <xdr:cNvSpPr txBox="1"/>
      </xdr:nvSpPr>
      <xdr:spPr>
        <a:xfrm>
          <a:off x="164084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58" name="フローチャート : 判断 457"/>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459" name="フローチャート : 判断 458"/>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154940</xdr:rowOff>
    </xdr:from>
    <xdr:to>
      <xdr:col>23</xdr:col>
      <xdr:colOff>568325</xdr:colOff>
      <xdr:row>61</xdr:row>
      <xdr:rowOff>85090</xdr:rowOff>
    </xdr:to>
    <xdr:sp macro="" textlink="">
      <xdr:nvSpPr>
        <xdr:cNvPr id="465" name="円/楕円 464"/>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133367</xdr:rowOff>
    </xdr:from>
    <xdr:ext cx="405111" cy="259045"/>
    <xdr:sp macro="" textlink="">
      <xdr:nvSpPr>
        <xdr:cNvPr id="466" name="【学校施設】&#10;有形固定資産減価償却率該当値テキスト"/>
        <xdr:cNvSpPr txBox="1"/>
      </xdr:nvSpPr>
      <xdr:spPr>
        <a:xfrm>
          <a:off x="164084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76471</xdr:rowOff>
    </xdr:from>
    <xdr:ext cx="405111" cy="259045"/>
    <xdr:sp macro="" textlink="">
      <xdr:nvSpPr>
        <xdr:cNvPr id="467" name="n_1aveValue【学校施設】&#10;有形固定資産減価償却率"/>
        <xdr:cNvSpPr txBox="1"/>
      </xdr:nvSpPr>
      <xdr:spPr>
        <a:xfrm>
          <a:off x="15266043" y="1002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8" name="テキスト ボックス 4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6" name="テキスト ボックス 4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8" name="テキスト ボックス 4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492" name="直線コネクタ 491"/>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493"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494" name="直線コネクタ 493"/>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495"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496" name="直線コネクタ 495"/>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150512</xdr:rowOff>
    </xdr:from>
    <xdr:ext cx="469744" cy="259045"/>
    <xdr:sp macro="" textlink="">
      <xdr:nvSpPr>
        <xdr:cNvPr id="497" name="【学校施設】&#10;一人当たり面積平均値テキスト"/>
        <xdr:cNvSpPr txBox="1"/>
      </xdr:nvSpPr>
      <xdr:spPr>
        <a:xfrm>
          <a:off x="22250400" y="10094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498" name="フローチャート : 判断 497"/>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99" name="フローチャート : 判断 49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78740</xdr:rowOff>
    </xdr:from>
    <xdr:to>
      <xdr:col>32</xdr:col>
      <xdr:colOff>238125</xdr:colOff>
      <xdr:row>57</xdr:row>
      <xdr:rowOff>8890</xdr:rowOff>
    </xdr:to>
    <xdr:sp macro="" textlink="">
      <xdr:nvSpPr>
        <xdr:cNvPr id="505" name="円/楕円 504"/>
        <xdr:cNvSpPr/>
      </xdr:nvSpPr>
      <xdr:spPr>
        <a:xfrm>
          <a:off x="221107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165117</xdr:rowOff>
    </xdr:from>
    <xdr:ext cx="469744" cy="259045"/>
    <xdr:sp macro="" textlink="">
      <xdr:nvSpPr>
        <xdr:cNvPr id="506" name="【学校施設】&#10;一人当たり面積該当値テキスト"/>
        <xdr:cNvSpPr txBox="1"/>
      </xdr:nvSpPr>
      <xdr:spPr>
        <a:xfrm>
          <a:off x="22250400" y="959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oneCellAnchor>
    <xdr:from>
      <xdr:col>30</xdr:col>
      <xdr:colOff>473152</xdr:colOff>
      <xdr:row>57</xdr:row>
      <xdr:rowOff>139717</xdr:rowOff>
    </xdr:from>
    <xdr:ext cx="469744" cy="259045"/>
    <xdr:sp macro="" textlink="">
      <xdr:nvSpPr>
        <xdr:cNvPr id="507"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5" name="正方形/長方形 5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6" name="テキスト ボックス 5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7" name="直線コネクタ 5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8" name="テキスト ボックス 51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19" name="直線コネクタ 5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20" name="テキスト ボックス 519"/>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1" name="直線コネクタ 5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2" name="テキスト ボックス 5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3" name="直線コネクタ 5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24" name="テキスト ボックス 5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25" name="直線コネクタ 5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26" name="テキスト ボックス 5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27" name="直線コネクタ 5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8" name="テキスト ボックス 5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9" name="直線コネクタ 5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30" name="テキスト ボックス 529"/>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1" name="直線コネクタ 5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2" name="テキスト ボックス 53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534" name="直線コネクタ 533"/>
        <xdr:cNvCxnSpPr/>
      </xdr:nvCxnSpPr>
      <xdr:spPr>
        <a:xfrm flipV="1">
          <a:off x="16318864" y="13198929"/>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535" name="【児童館】&#10;有形固定資産減価償却率最小値テキスト"/>
        <xdr:cNvSpPr txBox="1"/>
      </xdr:nvSpPr>
      <xdr:spPr>
        <a:xfrm>
          <a:off x="164084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536" name="直線コネクタ 535"/>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537" name="【児童館】&#10;有形固定資産減価償却率最大値テキスト"/>
        <xdr:cNvSpPr txBox="1"/>
      </xdr:nvSpPr>
      <xdr:spPr>
        <a:xfrm>
          <a:off x="16408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538" name="直線コネクタ 537"/>
        <xdr:cNvCxnSpPr/>
      </xdr:nvCxnSpPr>
      <xdr:spPr>
        <a:xfrm>
          <a:off x="16230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124477</xdr:rowOff>
    </xdr:from>
    <xdr:ext cx="405111" cy="259045"/>
    <xdr:sp macro="" textlink="">
      <xdr:nvSpPr>
        <xdr:cNvPr id="539" name="【児童館】&#10;有形固定資産減価償却率平均値テキスト"/>
        <xdr:cNvSpPr txBox="1"/>
      </xdr:nvSpPr>
      <xdr:spPr>
        <a:xfrm>
          <a:off x="16408400" y="1401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540" name="フローチャート : 判断 539"/>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99968</xdr:rowOff>
    </xdr:from>
    <xdr:to>
      <xdr:col>22</xdr:col>
      <xdr:colOff>415925</xdr:colOff>
      <xdr:row>84</xdr:row>
      <xdr:rowOff>30118</xdr:rowOff>
    </xdr:to>
    <xdr:sp macro="" textlink="">
      <xdr:nvSpPr>
        <xdr:cNvPr id="541" name="フローチャート : 判断 540"/>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2" name="テキスト ボックス 5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3" name="テキスト ボックス 5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4" name="テキスト ボックス 5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5" name="テキスト ボックス 5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6" name="テキスト ボックス 5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137523</xdr:rowOff>
    </xdr:from>
    <xdr:to>
      <xdr:col>23</xdr:col>
      <xdr:colOff>568325</xdr:colOff>
      <xdr:row>85</xdr:row>
      <xdr:rowOff>67673</xdr:rowOff>
    </xdr:to>
    <xdr:sp macro="" textlink="">
      <xdr:nvSpPr>
        <xdr:cNvPr id="547" name="円/楕円 546"/>
        <xdr:cNvSpPr/>
      </xdr:nvSpPr>
      <xdr:spPr>
        <a:xfrm>
          <a:off x="162687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52450</xdr:rowOff>
    </xdr:from>
    <xdr:ext cx="405111" cy="259045"/>
    <xdr:sp macro="" textlink="">
      <xdr:nvSpPr>
        <xdr:cNvPr id="548" name="【児童館】&#10;有形固定資産減価償却率該当値テキスト"/>
        <xdr:cNvSpPr txBox="1"/>
      </xdr:nvSpPr>
      <xdr:spPr>
        <a:xfrm>
          <a:off x="16408400" y="14454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oneCellAnchor>
    <xdr:from>
      <xdr:col>22</xdr:col>
      <xdr:colOff>149868</xdr:colOff>
      <xdr:row>82</xdr:row>
      <xdr:rowOff>46645</xdr:rowOff>
    </xdr:from>
    <xdr:ext cx="405111" cy="259045"/>
    <xdr:sp macro="" textlink="">
      <xdr:nvSpPr>
        <xdr:cNvPr id="549" name="n_1aveValue【児童館】&#10;有形固定資産減価償却率"/>
        <xdr:cNvSpPr txBox="1"/>
      </xdr:nvSpPr>
      <xdr:spPr>
        <a:xfrm>
          <a:off x="15266043"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0" name="正方形/長方形 5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1" name="正方形/長方形 5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2" name="正方形/長方形 5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3" name="正方形/長方形 5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4" name="正方形/長方形 5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5" name="正方形/長方形 5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6" name="正方形/長方形 5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7" name="正方形/長方形 5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8" name="テキスト ボックス 5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9" name="直線コネクタ 5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60" name="直線コネクタ 5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61" name="テキスト ボックス 5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2" name="直線コネクタ 5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3" name="テキスト ボックス 5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4" name="直線コネクタ 5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5" name="テキスト ボックス 5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6" name="直線コネクタ 5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7" name="テキスト ボックス 5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8" name="直線コネクタ 5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9" name="テキスト ボックス 5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0" name="直線コネクタ 5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1" name="テキスト ボックス 5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573" name="直線コネクタ 572"/>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74"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75" name="直線コネクタ 57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76"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77" name="直線コネクタ 576"/>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78"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79" name="フローチャート : 判断 578"/>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580" name="フローチャート : 判断 579"/>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63500</xdr:rowOff>
    </xdr:from>
    <xdr:to>
      <xdr:col>32</xdr:col>
      <xdr:colOff>238125</xdr:colOff>
      <xdr:row>80</xdr:row>
      <xdr:rowOff>165100</xdr:rowOff>
    </xdr:to>
    <xdr:sp macro="" textlink="">
      <xdr:nvSpPr>
        <xdr:cNvPr id="586" name="円/楕円 585"/>
        <xdr:cNvSpPr/>
      </xdr:nvSpPr>
      <xdr:spPr>
        <a:xfrm>
          <a:off x="22110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86377</xdr:rowOff>
    </xdr:from>
    <xdr:ext cx="469744" cy="259045"/>
    <xdr:sp macro="" textlink="">
      <xdr:nvSpPr>
        <xdr:cNvPr id="587" name="【児童館】&#10;一人当たり面積該当値テキスト"/>
        <xdr:cNvSpPr txBox="1"/>
      </xdr:nvSpPr>
      <xdr:spPr>
        <a:xfrm>
          <a:off x="222504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oneCellAnchor>
    <xdr:from>
      <xdr:col>30</xdr:col>
      <xdr:colOff>473152</xdr:colOff>
      <xdr:row>82</xdr:row>
      <xdr:rowOff>29227</xdr:rowOff>
    </xdr:from>
    <xdr:ext cx="469744" cy="259045"/>
    <xdr:sp macro="" textlink="">
      <xdr:nvSpPr>
        <xdr:cNvPr id="588"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9" name="テキスト ボックス 59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0" name="直線コネクタ 5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1" name="テキスト ボックス 60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2" name="直線コネクタ 6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3" name="テキスト ボックス 6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4" name="直線コネクタ 6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5" name="テキスト ボックス 6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6" name="直線コネクタ 6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7" name="テキスト ボックス 6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8" name="直線コネクタ 6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9" name="テキスト ボックス 60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613" name="直線コネクタ 612"/>
        <xdr:cNvCxnSpPr/>
      </xdr:nvCxnSpPr>
      <xdr:spPr>
        <a:xfrm flipV="1">
          <a:off x="16318864" y="173031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4" name="【公民館】&#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5" name="直線コネクタ 614"/>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616" name="【公民館】&#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617" name="直線コネクタ 616"/>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87647</xdr:rowOff>
    </xdr:from>
    <xdr:ext cx="405111" cy="259045"/>
    <xdr:sp macro="" textlink="">
      <xdr:nvSpPr>
        <xdr:cNvPr id="618" name="【公民館】&#10;有形固定資産減価償却率平均値テキスト"/>
        <xdr:cNvSpPr txBox="1"/>
      </xdr:nvSpPr>
      <xdr:spPr>
        <a:xfrm>
          <a:off x="16408400" y="1791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619" name="フローチャート : 判断 618"/>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154939</xdr:rowOff>
    </xdr:from>
    <xdr:to>
      <xdr:col>22</xdr:col>
      <xdr:colOff>415925</xdr:colOff>
      <xdr:row>105</xdr:row>
      <xdr:rowOff>85089</xdr:rowOff>
    </xdr:to>
    <xdr:sp macro="" textlink="">
      <xdr:nvSpPr>
        <xdr:cNvPr id="620" name="フローチャート : 判断 619"/>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40639</xdr:rowOff>
    </xdr:from>
    <xdr:to>
      <xdr:col>23</xdr:col>
      <xdr:colOff>568325</xdr:colOff>
      <xdr:row>104</xdr:row>
      <xdr:rowOff>142239</xdr:rowOff>
    </xdr:to>
    <xdr:sp macro="" textlink="">
      <xdr:nvSpPr>
        <xdr:cNvPr id="626" name="円/楕円 625"/>
        <xdr:cNvSpPr/>
      </xdr:nvSpPr>
      <xdr:spPr>
        <a:xfrm>
          <a:off x="16268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63516</xdr:rowOff>
    </xdr:from>
    <xdr:ext cx="405111" cy="259045"/>
    <xdr:sp macro="" textlink="">
      <xdr:nvSpPr>
        <xdr:cNvPr id="627" name="【公民館】&#10;有形固定資産減価償却率該当値テキスト"/>
        <xdr:cNvSpPr txBox="1"/>
      </xdr:nvSpPr>
      <xdr:spPr>
        <a:xfrm>
          <a:off x="16408400"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101616</xdr:rowOff>
    </xdr:from>
    <xdr:ext cx="405111" cy="259045"/>
    <xdr:sp macro="" textlink="">
      <xdr:nvSpPr>
        <xdr:cNvPr id="628" name="n_1aveValue【公民館】&#10;有形固定資産減価償却率"/>
        <xdr:cNvSpPr txBox="1"/>
      </xdr:nvSpPr>
      <xdr:spPr>
        <a:xfrm>
          <a:off x="15266043"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39" name="直線コネクタ 63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40" name="テキスト ボックス 63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41" name="直線コネクタ 64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42" name="テキスト ボックス 64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43" name="直線コネクタ 64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44" name="テキスト ボックス 64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45" name="直線コネクタ 64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6" name="テキスト ボックス 64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7" name="直線コネクタ 64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8" name="テキスト ボックス 64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9" name="直線コネクタ 64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50" name="テキスト ボックス 64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1" name="直線コネクタ 6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2" name="テキスト ボックス 6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152400</xdr:rowOff>
    </xdr:to>
    <xdr:cxnSp macro="">
      <xdr:nvCxnSpPr>
        <xdr:cNvPr id="654" name="直線コネクタ 653"/>
        <xdr:cNvCxnSpPr/>
      </xdr:nvCxnSpPr>
      <xdr:spPr>
        <a:xfrm flipV="1">
          <a:off x="22160864" y="1724297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55" name="【公民館】&#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56" name="直線コネクタ 655"/>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657"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658" name="直線コネクタ 657"/>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123570</xdr:rowOff>
    </xdr:from>
    <xdr:ext cx="469744" cy="259045"/>
    <xdr:sp macro="" textlink="">
      <xdr:nvSpPr>
        <xdr:cNvPr id="659" name="【公民館】&#10;一人当たり面積平均値テキスト"/>
        <xdr:cNvSpPr txBox="1"/>
      </xdr:nvSpPr>
      <xdr:spPr>
        <a:xfrm>
          <a:off x="22250400" y="1795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145143</xdr:rowOff>
    </xdr:from>
    <xdr:to>
      <xdr:col>32</xdr:col>
      <xdr:colOff>238125</xdr:colOff>
      <xdr:row>105</xdr:row>
      <xdr:rowOff>75293</xdr:rowOff>
    </xdr:to>
    <xdr:sp macro="" textlink="">
      <xdr:nvSpPr>
        <xdr:cNvPr id="660" name="フローチャート : 判断 659"/>
        <xdr:cNvSpPr/>
      </xdr:nvSpPr>
      <xdr:spPr>
        <a:xfrm>
          <a:off x="22110700" y="179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39007</xdr:rowOff>
    </xdr:from>
    <xdr:to>
      <xdr:col>31</xdr:col>
      <xdr:colOff>85725</xdr:colOff>
      <xdr:row>105</xdr:row>
      <xdr:rowOff>140607</xdr:rowOff>
    </xdr:to>
    <xdr:sp macro="" textlink="">
      <xdr:nvSpPr>
        <xdr:cNvPr id="661" name="フローチャート : 判断 660"/>
        <xdr:cNvSpPr/>
      </xdr:nvSpPr>
      <xdr:spPr>
        <a:xfrm>
          <a:off x="212725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161471</xdr:rowOff>
    </xdr:from>
    <xdr:to>
      <xdr:col>32</xdr:col>
      <xdr:colOff>238125</xdr:colOff>
      <xdr:row>103</xdr:row>
      <xdr:rowOff>91621</xdr:rowOff>
    </xdr:to>
    <xdr:sp macro="" textlink="">
      <xdr:nvSpPr>
        <xdr:cNvPr id="667" name="円/楕円 666"/>
        <xdr:cNvSpPr/>
      </xdr:nvSpPr>
      <xdr:spPr>
        <a:xfrm>
          <a:off x="22110700" y="176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12898</xdr:rowOff>
    </xdr:from>
    <xdr:ext cx="469744" cy="259045"/>
    <xdr:sp macro="" textlink="">
      <xdr:nvSpPr>
        <xdr:cNvPr id="668" name="【公民館】&#10;一人当たり面積該当値テキスト"/>
        <xdr:cNvSpPr txBox="1"/>
      </xdr:nvSpPr>
      <xdr:spPr>
        <a:xfrm>
          <a:off x="22250400" y="1750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157134</xdr:rowOff>
    </xdr:from>
    <xdr:ext cx="469744" cy="259045"/>
    <xdr:sp macro="" textlink="">
      <xdr:nvSpPr>
        <xdr:cNvPr id="669" name="n_1aveValue【公民館】&#10;一人当たり面積"/>
        <xdr:cNvSpPr txBox="1"/>
      </xdr:nvSpPr>
      <xdr:spPr>
        <a:xfrm>
          <a:off x="21075727" y="1781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１９７０年代における人口の急増に伴い、学校、公営住宅、市民向けの施設などの「公共建築物」や道路、橋りょう、上下水道などの「社会インフラ」を各自治体が競い合うように整備してきた。そうした中、本市は、平成１７年４月の１市４町２村による市町村合併により、旧市町村ごとに整備された庁舎やホール、図書館や体育館といった市域全体を対象とする公共建築物を受け継ぐこととなったため、地域間で類似施設が重複することとなった。このため、全市域を対象とし、機能が重複する施設については、整理統合を含めた施設のあり方や役割を再構築する必要に迫られている。</a:t>
          </a:r>
        </a:p>
        <a:p>
          <a:r>
            <a:rPr kumimoji="1" lang="ja-JP" altLang="en-US" sz="1300">
              <a:latin typeface="ＭＳ Ｐゴシック"/>
            </a:rPr>
            <a:t>　そのうち、インフラ資産では、有形固定資産原価償却率が類似団体内平均値を大きく上回る「橋りょう・トンネル」について、点検や診断、維持修繕等の各業務の改善や効率化を図るとともに、橋りょうの構造の特性や老朽化の状況、さらには人口動態や社会経済情勢の変化を踏まえ、維持修繕等の優先順位を明確にすることで、選択と集中による適正な維持管理、更新を推進する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富山県富山市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418,304
412,493
1,241.77
161,319,624
158,031,157
2,363,030
100,067,948
242,177,849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123.2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29227</xdr:rowOff>
    </xdr:from>
    <xdr:ext cx="405111" cy="259045"/>
    <xdr:sp macro="" textlink="">
      <xdr:nvSpPr>
        <xdr:cNvPr id="61" name="【図書館】&#10;有形固定資産減価償却率平均値テキスト"/>
        <xdr:cNvSpPr txBox="1"/>
      </xdr:nvSpPr>
      <xdr:spPr>
        <a:xfrm>
          <a:off x="47244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99695</xdr:rowOff>
    </xdr:from>
    <xdr:to>
      <xdr:col>6</xdr:col>
      <xdr:colOff>561975</xdr:colOff>
      <xdr:row>42</xdr:row>
      <xdr:rowOff>29845</xdr:rowOff>
    </xdr:to>
    <xdr:sp macro="" textlink="">
      <xdr:nvSpPr>
        <xdr:cNvPr id="69" name="円/楕円 68"/>
        <xdr:cNvSpPr/>
      </xdr:nvSpPr>
      <xdr:spPr>
        <a:xfrm>
          <a:off x="4584700" y="71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14622</xdr:rowOff>
    </xdr:from>
    <xdr:ext cx="340478" cy="259045"/>
    <xdr:sp macro="" textlink="">
      <xdr:nvSpPr>
        <xdr:cNvPr id="70" name="【図書館】&#10;有形固定資産減価償却率該当値テキスト"/>
        <xdr:cNvSpPr txBox="1"/>
      </xdr:nvSpPr>
      <xdr:spPr>
        <a:xfrm>
          <a:off x="4724400" y="70440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oneCellAnchor>
    <xdr:from>
      <xdr:col>5</xdr:col>
      <xdr:colOff>143518</xdr:colOff>
      <xdr:row>35</xdr:row>
      <xdr:rowOff>113047</xdr:rowOff>
    </xdr:from>
    <xdr:ext cx="405111" cy="259045"/>
    <xdr:sp macro="" textlink="">
      <xdr:nvSpPr>
        <xdr:cNvPr id="71" name="n_1aveValue【図書館】&#10;有形固定資産減価償却率"/>
        <xdr:cNvSpPr txBox="1"/>
      </xdr:nvSpPr>
      <xdr:spPr>
        <a:xfrm>
          <a:off x="3582043"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5" name="直線コネクタ 94"/>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6"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97" name="直線コネクタ 96"/>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98"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99" name="直線コネクタ 9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0"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1" name="フローチャート : 判断 100"/>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2" name="フローチャート : 判断 101"/>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25400</xdr:rowOff>
    </xdr:from>
    <xdr:to>
      <xdr:col>15</xdr:col>
      <xdr:colOff>231775</xdr:colOff>
      <xdr:row>36</xdr:row>
      <xdr:rowOff>127000</xdr:rowOff>
    </xdr:to>
    <xdr:sp macro="" textlink="">
      <xdr:nvSpPr>
        <xdr:cNvPr id="108" name="円/楕円 107"/>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48277</xdr:rowOff>
    </xdr:from>
    <xdr:ext cx="469744" cy="259045"/>
    <xdr:sp macro="" textlink="">
      <xdr:nvSpPr>
        <xdr:cNvPr id="109" name="【図書館】&#10;一人当たり面積該当値テキスト"/>
        <xdr:cNvSpPr txBox="1"/>
      </xdr:nvSpPr>
      <xdr:spPr>
        <a:xfrm>
          <a:off x="105664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oneCellAnchor>
    <xdr:from>
      <xdr:col>13</xdr:col>
      <xdr:colOff>466802</xdr:colOff>
      <xdr:row>35</xdr:row>
      <xdr:rowOff>48277</xdr:rowOff>
    </xdr:from>
    <xdr:ext cx="469744" cy="259045"/>
    <xdr:sp macro="" textlink="">
      <xdr:nvSpPr>
        <xdr:cNvPr id="110" name="n_1ave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3" name="直線コネクタ 132"/>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34"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35" name="直線コネクタ 134"/>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36"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37" name="直線コネクタ 136"/>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145813</xdr:rowOff>
    </xdr:from>
    <xdr:ext cx="405111" cy="259045"/>
    <xdr:sp macro="" textlink="">
      <xdr:nvSpPr>
        <xdr:cNvPr id="138" name="【体育館・プール】&#10;有形固定資産減価償却率平均値テキスト"/>
        <xdr:cNvSpPr txBox="1"/>
      </xdr:nvSpPr>
      <xdr:spPr>
        <a:xfrm>
          <a:off x="4724400" y="10089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39" name="フローチャート : 判断 138"/>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0" name="フローチャート : 判断 139"/>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70358</xdr:rowOff>
    </xdr:from>
    <xdr:to>
      <xdr:col>6</xdr:col>
      <xdr:colOff>561975</xdr:colOff>
      <xdr:row>61</xdr:row>
      <xdr:rowOff>508</xdr:rowOff>
    </xdr:to>
    <xdr:sp macro="" textlink="">
      <xdr:nvSpPr>
        <xdr:cNvPr id="146" name="円/楕円 145"/>
        <xdr:cNvSpPr/>
      </xdr:nvSpPr>
      <xdr:spPr>
        <a:xfrm>
          <a:off x="45847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48785</xdr:rowOff>
    </xdr:from>
    <xdr:ext cx="405111" cy="259045"/>
    <xdr:sp macro="" textlink="">
      <xdr:nvSpPr>
        <xdr:cNvPr id="147" name="【体育館・プール】&#10;有形固定資産減価償却率該当値テキスト"/>
        <xdr:cNvSpPr txBox="1"/>
      </xdr:nvSpPr>
      <xdr:spPr>
        <a:xfrm>
          <a:off x="4724400"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19321</xdr:rowOff>
    </xdr:from>
    <xdr:ext cx="405111" cy="259045"/>
    <xdr:sp macro="" textlink="">
      <xdr:nvSpPr>
        <xdr:cNvPr id="148" name="n_1aveValue【体育館・プール】&#10;有形固定資産減価償却率"/>
        <xdr:cNvSpPr txBox="1"/>
      </xdr:nvSpPr>
      <xdr:spPr>
        <a:xfrm>
          <a:off x="3582043"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0" name="直線コネクタ 169"/>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71"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72" name="直線コネクタ 171"/>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73"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74" name="直線コネクタ 173"/>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12209</xdr:rowOff>
    </xdr:from>
    <xdr:ext cx="469744" cy="259045"/>
    <xdr:sp macro="" textlink="">
      <xdr:nvSpPr>
        <xdr:cNvPr id="175" name="【体育館・プール】&#10;一人当たり面積平均値テキスト"/>
        <xdr:cNvSpPr txBox="1"/>
      </xdr:nvSpPr>
      <xdr:spPr>
        <a:xfrm>
          <a:off x="105664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76" name="フローチャート : 判断 175"/>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77" name="フローチャート : 判断 176"/>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26924</xdr:rowOff>
    </xdr:from>
    <xdr:to>
      <xdr:col>15</xdr:col>
      <xdr:colOff>231775</xdr:colOff>
      <xdr:row>58</xdr:row>
      <xdr:rowOff>128524</xdr:rowOff>
    </xdr:to>
    <xdr:sp macro="" textlink="">
      <xdr:nvSpPr>
        <xdr:cNvPr id="183" name="円/楕円 182"/>
        <xdr:cNvSpPr/>
      </xdr:nvSpPr>
      <xdr:spPr>
        <a:xfrm>
          <a:off x="104267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49801</xdr:rowOff>
    </xdr:from>
    <xdr:ext cx="469744" cy="259045"/>
    <xdr:sp macro="" textlink="">
      <xdr:nvSpPr>
        <xdr:cNvPr id="184" name="【体育館・プール】&#10;一人当たり面積該当値テキスト"/>
        <xdr:cNvSpPr txBox="1"/>
      </xdr:nvSpPr>
      <xdr:spPr>
        <a:xfrm>
          <a:off x="10566400" y="982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0.208</a:t>
          </a:r>
          <a:endParaRPr kumimoji="1" lang="ja-JP" altLang="en-US" sz="1000" b="1">
            <a:solidFill>
              <a:srgbClr val="FF0000"/>
            </a:solidFill>
            <a:latin typeface="ＭＳ Ｐゴシック"/>
          </a:endParaRPr>
        </a:p>
      </xdr:txBody>
    </xdr:sp>
    <xdr:clientData/>
  </xdr:oneCellAnchor>
  <xdr:oneCellAnchor>
    <xdr:from>
      <xdr:col>13</xdr:col>
      <xdr:colOff>466802</xdr:colOff>
      <xdr:row>60</xdr:row>
      <xdr:rowOff>17035</xdr:rowOff>
    </xdr:from>
    <xdr:ext cx="469744" cy="259045"/>
    <xdr:sp macro="" textlink="">
      <xdr:nvSpPr>
        <xdr:cNvPr id="185"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7" name="直線コネクタ 19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8" name="テキスト ボックス 19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9" name="直線コネクタ 19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0" name="テキスト ボックス 19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1" name="直線コネクタ 20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2" name="テキスト ボックス 20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3" name="直線コネクタ 20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4" name="テキスト ボックス 20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5" name="直線コネクタ 20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6" name="テキスト ボックス 20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7" name="直線コネクタ 20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8" name="テキスト ボックス 20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0" name="テキスト ボックス 20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12" name="直線コネクタ 211"/>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13"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14" name="直線コネクタ 213"/>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15"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16" name="直線コネクタ 215"/>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28139</xdr:rowOff>
    </xdr:from>
    <xdr:ext cx="405111" cy="259045"/>
    <xdr:sp macro="" textlink="">
      <xdr:nvSpPr>
        <xdr:cNvPr id="217" name="【福祉施設】&#10;有形固定資産減価償却率平均値テキスト"/>
        <xdr:cNvSpPr txBox="1"/>
      </xdr:nvSpPr>
      <xdr:spPr>
        <a:xfrm>
          <a:off x="4724400" y="14087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18" name="フローチャート : 判断 217"/>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19" name="フローチャート : 判断 218"/>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39551</xdr:rowOff>
    </xdr:from>
    <xdr:to>
      <xdr:col>6</xdr:col>
      <xdr:colOff>561975</xdr:colOff>
      <xdr:row>84</xdr:row>
      <xdr:rowOff>141151</xdr:rowOff>
    </xdr:to>
    <xdr:sp macro="" textlink="">
      <xdr:nvSpPr>
        <xdr:cNvPr id="225" name="円/楕円 224"/>
        <xdr:cNvSpPr/>
      </xdr:nvSpPr>
      <xdr:spPr>
        <a:xfrm>
          <a:off x="45847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17978</xdr:rowOff>
    </xdr:from>
    <xdr:ext cx="405111" cy="259045"/>
    <xdr:sp macro="" textlink="">
      <xdr:nvSpPr>
        <xdr:cNvPr id="226" name="【福祉施設】&#10;有形固定資産減価償却率該当値テキスト"/>
        <xdr:cNvSpPr txBox="1"/>
      </xdr:nvSpPr>
      <xdr:spPr>
        <a:xfrm>
          <a:off x="4724400"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120122</xdr:rowOff>
    </xdr:from>
    <xdr:ext cx="405111" cy="259045"/>
    <xdr:sp macro="" textlink="">
      <xdr:nvSpPr>
        <xdr:cNvPr id="227" name="n_1aveValue【福祉施設】&#10;有形固定資産減価償却率"/>
        <xdr:cNvSpPr txBox="1"/>
      </xdr:nvSpPr>
      <xdr:spPr>
        <a:xfrm>
          <a:off x="3582043"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51" name="直線コネクタ 250"/>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52"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53" name="直線コネクタ 252"/>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54"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55" name="直線コネクタ 254"/>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143527</xdr:rowOff>
    </xdr:from>
    <xdr:ext cx="469744" cy="259045"/>
    <xdr:sp macro="" textlink="">
      <xdr:nvSpPr>
        <xdr:cNvPr id="256" name="【福祉施設】&#10;一人当たり面積平均値テキスト"/>
        <xdr:cNvSpPr txBox="1"/>
      </xdr:nvSpPr>
      <xdr:spPr>
        <a:xfrm>
          <a:off x="105664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57" name="フローチャート : 判断 256"/>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58" name="フローチャート : 判断 257"/>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50800</xdr:rowOff>
    </xdr:from>
    <xdr:to>
      <xdr:col>15</xdr:col>
      <xdr:colOff>231775</xdr:colOff>
      <xdr:row>78</xdr:row>
      <xdr:rowOff>152400</xdr:rowOff>
    </xdr:to>
    <xdr:sp macro="" textlink="">
      <xdr:nvSpPr>
        <xdr:cNvPr id="264" name="円/楕円 263"/>
        <xdr:cNvSpPr/>
      </xdr:nvSpPr>
      <xdr:spPr>
        <a:xfrm>
          <a:off x="104267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3827</xdr:rowOff>
    </xdr:from>
    <xdr:ext cx="469744" cy="259045"/>
    <xdr:sp macro="" textlink="">
      <xdr:nvSpPr>
        <xdr:cNvPr id="265" name="【福祉施設】&#10;一人当たり面積該当値テキスト"/>
        <xdr:cNvSpPr txBox="1"/>
      </xdr:nvSpPr>
      <xdr:spPr>
        <a:xfrm>
          <a:off x="10566400"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111777</xdr:rowOff>
    </xdr:from>
    <xdr:ext cx="469744" cy="259045"/>
    <xdr:sp macro="" textlink="">
      <xdr:nvSpPr>
        <xdr:cNvPr id="266" name="n_1aveValue【福祉施設】&#10;一人当たり面積"/>
        <xdr:cNvSpPr txBox="1"/>
      </xdr:nvSpPr>
      <xdr:spPr>
        <a:xfrm>
          <a:off x="9391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7" name="テキスト ボックス 27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7" name="テキスト ボックス 28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9" name="テキスト ボックス 28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291" name="直線コネクタ 290"/>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292"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293" name="直線コネクタ 292"/>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294"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295" name="直線コネクタ 294"/>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120032</xdr:rowOff>
    </xdr:from>
    <xdr:ext cx="405111" cy="259045"/>
    <xdr:sp macro="" textlink="">
      <xdr:nvSpPr>
        <xdr:cNvPr id="296" name="【市民会館】&#10;有形固定資産減価償却率平均値テキスト"/>
        <xdr:cNvSpPr txBox="1"/>
      </xdr:nvSpPr>
      <xdr:spPr>
        <a:xfrm>
          <a:off x="47244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297" name="フローチャート : 判断 296"/>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298" name="フローチャート : 判断 297"/>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132080</xdr:rowOff>
    </xdr:from>
    <xdr:to>
      <xdr:col>6</xdr:col>
      <xdr:colOff>561975</xdr:colOff>
      <xdr:row>103</xdr:row>
      <xdr:rowOff>62230</xdr:rowOff>
    </xdr:to>
    <xdr:sp macro="" textlink="">
      <xdr:nvSpPr>
        <xdr:cNvPr id="304" name="円/楕円 303"/>
        <xdr:cNvSpPr/>
      </xdr:nvSpPr>
      <xdr:spPr>
        <a:xfrm>
          <a:off x="45847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154957</xdr:rowOff>
    </xdr:from>
    <xdr:ext cx="405111" cy="259045"/>
    <xdr:sp macro="" textlink="">
      <xdr:nvSpPr>
        <xdr:cNvPr id="305" name="【市民会館】&#10;有形固定資産減価償却率該当値テキスト"/>
        <xdr:cNvSpPr txBox="1"/>
      </xdr:nvSpPr>
      <xdr:spPr>
        <a:xfrm>
          <a:off x="4724400"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oneCellAnchor>
    <xdr:from>
      <xdr:col>5</xdr:col>
      <xdr:colOff>143518</xdr:colOff>
      <xdr:row>103</xdr:row>
      <xdr:rowOff>120666</xdr:rowOff>
    </xdr:from>
    <xdr:ext cx="405111" cy="259045"/>
    <xdr:sp macro="" textlink="">
      <xdr:nvSpPr>
        <xdr:cNvPr id="306" name="n_1aveValue【市民会館】&#10;有形固定資産減価償却率"/>
        <xdr:cNvSpPr txBox="1"/>
      </xdr:nvSpPr>
      <xdr:spPr>
        <a:xfrm>
          <a:off x="3582043"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7" name="直線コネクタ 31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8" name="テキスト ボックス 31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9" name="直線コネクタ 31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0" name="テキスト ボックス 31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1" name="直線コネクタ 3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2" name="テキスト ボックス 32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3" name="直線コネクタ 32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4" name="テキスト ボックス 32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5" name="直線コネクタ 32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6" name="テキスト ボックス 32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30" name="直線コネクタ 329"/>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31"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32" name="直線コネクタ 331"/>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33"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34" name="直線コネクタ 333"/>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130827</xdr:rowOff>
    </xdr:from>
    <xdr:ext cx="469744" cy="259045"/>
    <xdr:sp macro="" textlink="">
      <xdr:nvSpPr>
        <xdr:cNvPr id="335" name="【市民会館】&#10;一人当たり面積平均値テキスト"/>
        <xdr:cNvSpPr txBox="1"/>
      </xdr:nvSpPr>
      <xdr:spPr>
        <a:xfrm>
          <a:off x="10566400" y="17618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36" name="フローチャート : 判断 335"/>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37" name="フローチャート : 判断 336"/>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82550</xdr:rowOff>
    </xdr:from>
    <xdr:to>
      <xdr:col>15</xdr:col>
      <xdr:colOff>231775</xdr:colOff>
      <xdr:row>106</xdr:row>
      <xdr:rowOff>12700</xdr:rowOff>
    </xdr:to>
    <xdr:sp macro="" textlink="">
      <xdr:nvSpPr>
        <xdr:cNvPr id="343" name="円/楕円 342"/>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60977</xdr:rowOff>
    </xdr:from>
    <xdr:ext cx="469744" cy="259045"/>
    <xdr:sp macro="" textlink="">
      <xdr:nvSpPr>
        <xdr:cNvPr id="344" name="【市民会館】&#10;一人当たり面積該当値テキスト"/>
        <xdr:cNvSpPr txBox="1"/>
      </xdr:nvSpPr>
      <xdr:spPr>
        <a:xfrm>
          <a:off x="105664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oneCellAnchor>
    <xdr:from>
      <xdr:col>13</xdr:col>
      <xdr:colOff>466802</xdr:colOff>
      <xdr:row>102</xdr:row>
      <xdr:rowOff>3827</xdr:rowOff>
    </xdr:from>
    <xdr:ext cx="469744" cy="259045"/>
    <xdr:sp macro="" textlink="">
      <xdr:nvSpPr>
        <xdr:cNvPr id="345" name="n_1aveValue【市民会館】&#10;一人当たり面積"/>
        <xdr:cNvSpPr txBox="1"/>
      </xdr:nvSpPr>
      <xdr:spPr>
        <a:xfrm>
          <a:off x="93917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7" name="直線コネクタ 35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8" name="テキスト ボックス 35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9" name="直線コネクタ 35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0" name="テキスト ボックス 35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1" name="直線コネクタ 36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2" name="テキスト ボックス 36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3" name="直線コネクタ 36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4" name="テキスト ボックス 36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68" name="直線コネクタ 367"/>
        <xdr:cNvCxnSpPr/>
      </xdr:nvCxnSpPr>
      <xdr:spPr>
        <a:xfrm flipV="1">
          <a:off x="16318864" y="567004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69" name="【一般廃棄物処理施設】&#10;有形固定資産減価償却率最小値テキスト"/>
        <xdr:cNvSpPr txBox="1"/>
      </xdr:nvSpPr>
      <xdr:spPr>
        <a:xfrm>
          <a:off x="164084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70" name="直線コネクタ 369"/>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71" name="【一般廃棄物処理施設】&#10;有形固定資産減価償却率最大値テキスト"/>
        <xdr:cNvSpPr txBox="1"/>
      </xdr:nvSpPr>
      <xdr:spPr>
        <a:xfrm>
          <a:off x="164084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72" name="直線コネクタ 371"/>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150131</xdr:rowOff>
    </xdr:from>
    <xdr:ext cx="405111" cy="259045"/>
    <xdr:sp macro="" textlink="">
      <xdr:nvSpPr>
        <xdr:cNvPr id="373" name="【一般廃棄物処理施設】&#10;有形固定資産減価償却率平均値テキスト"/>
        <xdr:cNvSpPr txBox="1"/>
      </xdr:nvSpPr>
      <xdr:spPr>
        <a:xfrm>
          <a:off x="16408400" y="6150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74" name="フローチャート : 判断 373"/>
        <xdr:cNvSpPr/>
      </xdr:nvSpPr>
      <xdr:spPr>
        <a:xfrm>
          <a:off x="162687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75" name="フローチャート : 判断 374"/>
        <xdr:cNvSpPr/>
      </xdr:nvSpPr>
      <xdr:spPr>
        <a:xfrm>
          <a:off x="15430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84836</xdr:rowOff>
    </xdr:from>
    <xdr:to>
      <xdr:col>23</xdr:col>
      <xdr:colOff>568325</xdr:colOff>
      <xdr:row>36</xdr:row>
      <xdr:rowOff>14986</xdr:rowOff>
    </xdr:to>
    <xdr:sp macro="" textlink="">
      <xdr:nvSpPr>
        <xdr:cNvPr id="381" name="円/楕円 380"/>
        <xdr:cNvSpPr/>
      </xdr:nvSpPr>
      <xdr:spPr>
        <a:xfrm>
          <a:off x="162687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107713</xdr:rowOff>
    </xdr:from>
    <xdr:ext cx="405111" cy="259045"/>
    <xdr:sp macro="" textlink="">
      <xdr:nvSpPr>
        <xdr:cNvPr id="382" name="【一般廃棄物処理施設】&#10;有形固定資産減価償却率該当値テキスト"/>
        <xdr:cNvSpPr txBox="1"/>
      </xdr:nvSpPr>
      <xdr:spPr>
        <a:xfrm>
          <a:off x="16408400" y="593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oneCellAnchor>
    <xdr:from>
      <xdr:col>22</xdr:col>
      <xdr:colOff>149868</xdr:colOff>
      <xdr:row>34</xdr:row>
      <xdr:rowOff>161815</xdr:rowOff>
    </xdr:from>
    <xdr:ext cx="405111" cy="259045"/>
    <xdr:sp macro="" textlink="">
      <xdr:nvSpPr>
        <xdr:cNvPr id="383" name="n_1aveValue【一般廃棄物処理施設】&#10;有形固定資産減価償却率"/>
        <xdr:cNvSpPr txBox="1"/>
      </xdr:nvSpPr>
      <xdr:spPr>
        <a:xfrm>
          <a:off x="15266043"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5" name="テキスト ボックス 39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7" name="テキスト ボックス 39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9" name="テキスト ボックス 39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1" name="テキスト ボックス 40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3" name="テキスト ボックス 40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07" name="直線コネクタ 406"/>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08" name="【一般廃棄物処理施設】&#10;一人当たり有形固定資産（償却資産）額最小値テキスト"/>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09" name="直線コネクタ 408"/>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10" name="【一般廃棄物処理施設】&#10;一人当たり有形固定資産（償却資産）額最大値テキスト"/>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11" name="直線コネクタ 410"/>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120111</xdr:rowOff>
    </xdr:from>
    <xdr:ext cx="534377" cy="259045"/>
    <xdr:sp macro="" textlink="">
      <xdr:nvSpPr>
        <xdr:cNvPr id="412" name="【一般廃棄物処理施設】&#10;一人当たり有形固定資産（償却資産）額平均値テキスト"/>
        <xdr:cNvSpPr txBox="1"/>
      </xdr:nvSpPr>
      <xdr:spPr>
        <a:xfrm>
          <a:off x="22250400" y="663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413" name="フローチャート : 判断 412"/>
        <xdr:cNvSpPr/>
      </xdr:nvSpPr>
      <xdr:spPr>
        <a:xfrm>
          <a:off x="22110700" y="678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414" name="フローチャート : 判断 413"/>
        <xdr:cNvSpPr/>
      </xdr:nvSpPr>
      <xdr:spPr>
        <a:xfrm>
          <a:off x="21272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138550</xdr:rowOff>
    </xdr:from>
    <xdr:to>
      <xdr:col>32</xdr:col>
      <xdr:colOff>238125</xdr:colOff>
      <xdr:row>42</xdr:row>
      <xdr:rowOff>68700</xdr:rowOff>
    </xdr:to>
    <xdr:sp macro="" textlink="">
      <xdr:nvSpPr>
        <xdr:cNvPr id="420" name="円/楕円 419"/>
        <xdr:cNvSpPr/>
      </xdr:nvSpPr>
      <xdr:spPr>
        <a:xfrm>
          <a:off x="22110700" y="71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53477</xdr:rowOff>
    </xdr:from>
    <xdr:ext cx="469744" cy="259045"/>
    <xdr:sp macro="" textlink="">
      <xdr:nvSpPr>
        <xdr:cNvPr id="421" name="【一般廃棄物処理施設】&#10;一人当たり有形固定資産（償却資産）額該当値テキスト"/>
        <xdr:cNvSpPr txBox="1"/>
      </xdr:nvSpPr>
      <xdr:spPr>
        <a:xfrm>
          <a:off x="22250400" y="70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oneCellAnchor>
    <xdr:from>
      <xdr:col>30</xdr:col>
      <xdr:colOff>440836</xdr:colOff>
      <xdr:row>37</xdr:row>
      <xdr:rowOff>120355</xdr:rowOff>
    </xdr:from>
    <xdr:ext cx="534377" cy="259045"/>
    <xdr:sp macro="" textlink="">
      <xdr:nvSpPr>
        <xdr:cNvPr id="422" name="n_1aveValue【一般廃棄物処理施設】&#10;一人当たり有形固定資産（償却資産）額"/>
        <xdr:cNvSpPr txBox="1"/>
      </xdr:nvSpPr>
      <xdr:spPr>
        <a:xfrm>
          <a:off x="210434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3" name="テキスト ボックス 4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5" name="テキスト ボックス 4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3" name="テキスト ボックス 4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5" name="テキスト ボックス 44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47" name="直線コネクタ 446"/>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48"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49" name="直線コネクタ 448"/>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50"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51" name="直線コネクタ 450"/>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116857</xdr:rowOff>
    </xdr:from>
    <xdr:ext cx="405111" cy="259045"/>
    <xdr:sp macro="" textlink="">
      <xdr:nvSpPr>
        <xdr:cNvPr id="452" name="【保健センター・保健所】&#10;有形固定資産減価償却率平均値テキスト"/>
        <xdr:cNvSpPr txBox="1"/>
      </xdr:nvSpPr>
      <xdr:spPr>
        <a:xfrm>
          <a:off x="164084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53" name="フローチャート : 判断 452"/>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54" name="フローチャート : 判断 45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139700</xdr:rowOff>
    </xdr:from>
    <xdr:to>
      <xdr:col>23</xdr:col>
      <xdr:colOff>568325</xdr:colOff>
      <xdr:row>60</xdr:row>
      <xdr:rowOff>69850</xdr:rowOff>
    </xdr:to>
    <xdr:sp macro="" textlink="">
      <xdr:nvSpPr>
        <xdr:cNvPr id="460" name="円/楕円 459"/>
        <xdr:cNvSpPr/>
      </xdr:nvSpPr>
      <xdr:spPr>
        <a:xfrm>
          <a:off x="16268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118127</xdr:rowOff>
    </xdr:from>
    <xdr:ext cx="405111" cy="259045"/>
    <xdr:sp macro="" textlink="">
      <xdr:nvSpPr>
        <xdr:cNvPr id="461" name="【保健センター・保健所】&#10;有形固定資産減価償却率該当値テキスト"/>
        <xdr:cNvSpPr txBox="1"/>
      </xdr:nvSpPr>
      <xdr:spPr>
        <a:xfrm>
          <a:off x="16408400"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29227</xdr:rowOff>
    </xdr:from>
    <xdr:ext cx="405111" cy="259045"/>
    <xdr:sp macro="" textlink="">
      <xdr:nvSpPr>
        <xdr:cNvPr id="462" name="n_1aveValue【保健センター・保健所】&#10;有形固定資産減価償却率"/>
        <xdr:cNvSpPr txBox="1"/>
      </xdr:nvSpPr>
      <xdr:spPr>
        <a:xfrm>
          <a:off x="15266043"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484" name="直線コネクタ 483"/>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485"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486" name="直線コネクタ 485"/>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87"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88" name="直線コネクタ 487"/>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86377</xdr:rowOff>
    </xdr:from>
    <xdr:ext cx="469744" cy="259045"/>
    <xdr:sp macro="" textlink="">
      <xdr:nvSpPr>
        <xdr:cNvPr id="489" name="【保健センター・保健所】&#10;一人当たり面積平均値テキスト"/>
        <xdr:cNvSpPr txBox="1"/>
      </xdr:nvSpPr>
      <xdr:spPr>
        <a:xfrm>
          <a:off x="222504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90" name="フローチャート : 判断 489"/>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491" name="フローチャート : 判断 490"/>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2" name="テキスト ボックス 4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3" name="テキスト ボックス 4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4" name="テキスト ボックス 4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5" name="テキスト ボックス 4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6" name="テキスト ボックス 4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143510</xdr:rowOff>
    </xdr:from>
    <xdr:to>
      <xdr:col>32</xdr:col>
      <xdr:colOff>238125</xdr:colOff>
      <xdr:row>62</xdr:row>
      <xdr:rowOff>73660</xdr:rowOff>
    </xdr:to>
    <xdr:sp macro="" textlink="">
      <xdr:nvSpPr>
        <xdr:cNvPr id="497" name="円/楕円 496"/>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58437</xdr:rowOff>
    </xdr:from>
    <xdr:ext cx="469744" cy="259045"/>
    <xdr:sp macro="" textlink="">
      <xdr:nvSpPr>
        <xdr:cNvPr id="498" name="【保健センター・保健所】&#10;一人当たり面積該当値テキスト"/>
        <xdr:cNvSpPr txBox="1"/>
      </xdr:nvSpPr>
      <xdr:spPr>
        <a:xfrm>
          <a:off x="22250400" y="1051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90187</xdr:rowOff>
    </xdr:from>
    <xdr:ext cx="469744" cy="259045"/>
    <xdr:sp macro="" textlink="">
      <xdr:nvSpPr>
        <xdr:cNvPr id="499" name="n_1ave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0" name="テキスト ボックス 50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11" name="直線コネクタ 5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12" name="テキスト ボックス 51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3" name="直線コネクタ 5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4" name="テキスト ボックス 5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5" name="直線コネクタ 5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6" name="テキスト ボックス 5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7" name="直線コネクタ 5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8" name="テキスト ボックス 5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9" name="直線コネクタ 5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0" name="テキスト ボックス 5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1" name="直線コネクタ 5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22" name="テキスト ボックス 521"/>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3" name="直線コネクタ 5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24" name="テキスト ボックス 52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526" name="直線コネクタ 525"/>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527"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528" name="直線コネクタ 527"/>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529" name="【消防施設】&#10;有形固定資産減価償却率最大値テキスト"/>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530" name="直線コネクタ 529"/>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68959</xdr:rowOff>
    </xdr:from>
    <xdr:ext cx="405111" cy="259045"/>
    <xdr:sp macro="" textlink="">
      <xdr:nvSpPr>
        <xdr:cNvPr id="531" name="【消防施設】&#10;有形固定資産減価償却率平均値テキスト"/>
        <xdr:cNvSpPr txBox="1"/>
      </xdr:nvSpPr>
      <xdr:spPr>
        <a:xfrm>
          <a:off x="16408400" y="1395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532" name="フローチャート : 判断 531"/>
        <xdr:cNvSpPr/>
      </xdr:nvSpPr>
      <xdr:spPr>
        <a:xfrm>
          <a:off x="162687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533" name="フローチャート : 判断 532"/>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108131</xdr:rowOff>
    </xdr:from>
    <xdr:to>
      <xdr:col>23</xdr:col>
      <xdr:colOff>568325</xdr:colOff>
      <xdr:row>83</xdr:row>
      <xdr:rowOff>38281</xdr:rowOff>
    </xdr:to>
    <xdr:sp macro="" textlink="">
      <xdr:nvSpPr>
        <xdr:cNvPr id="539" name="円/楕円 538"/>
        <xdr:cNvSpPr/>
      </xdr:nvSpPr>
      <xdr:spPr>
        <a:xfrm>
          <a:off x="162687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86558</xdr:rowOff>
    </xdr:from>
    <xdr:ext cx="405111" cy="259045"/>
    <xdr:sp macro="" textlink="">
      <xdr:nvSpPr>
        <xdr:cNvPr id="540" name="【消防施設】&#10;有形固定資産減価償却率該当値テキスト"/>
        <xdr:cNvSpPr txBox="1"/>
      </xdr:nvSpPr>
      <xdr:spPr>
        <a:xfrm>
          <a:off x="16408400"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56441</xdr:rowOff>
    </xdr:from>
    <xdr:ext cx="405111" cy="259045"/>
    <xdr:sp macro="" textlink="">
      <xdr:nvSpPr>
        <xdr:cNvPr id="541" name="n_1aveValue【消防施設】&#10;有形固定資産減価償却率"/>
        <xdr:cNvSpPr txBox="1"/>
      </xdr:nvSpPr>
      <xdr:spPr>
        <a:xfrm>
          <a:off x="15266043"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565" name="直線コネクタ 564"/>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566"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567" name="直線コネクタ 566"/>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568"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569" name="直線コネクタ 568"/>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118127</xdr:rowOff>
    </xdr:from>
    <xdr:ext cx="469744" cy="259045"/>
    <xdr:sp macro="" textlink="">
      <xdr:nvSpPr>
        <xdr:cNvPr id="570" name="【消防施設】&#10;一人当たり面積平均値テキスト"/>
        <xdr:cNvSpPr txBox="1"/>
      </xdr:nvSpPr>
      <xdr:spPr>
        <a:xfrm>
          <a:off x="22250400" y="1400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571" name="フローチャート : 判断 570"/>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72" name="フローチャート : 判断 571"/>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101600</xdr:rowOff>
    </xdr:from>
    <xdr:to>
      <xdr:col>32</xdr:col>
      <xdr:colOff>238125</xdr:colOff>
      <xdr:row>79</xdr:row>
      <xdr:rowOff>31750</xdr:rowOff>
    </xdr:to>
    <xdr:sp macro="" textlink="">
      <xdr:nvSpPr>
        <xdr:cNvPr id="578" name="円/楕円 577"/>
        <xdr:cNvSpPr/>
      </xdr:nvSpPr>
      <xdr:spPr>
        <a:xfrm>
          <a:off x="22110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16527</xdr:rowOff>
    </xdr:from>
    <xdr:ext cx="469744" cy="259045"/>
    <xdr:sp macro="" textlink="">
      <xdr:nvSpPr>
        <xdr:cNvPr id="579" name="【消防施設】&#10;一人当たり面積該当値テキスト"/>
        <xdr:cNvSpPr txBox="1"/>
      </xdr:nvSpPr>
      <xdr:spPr>
        <a:xfrm>
          <a:off x="22250400"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oneCellAnchor>
    <xdr:from>
      <xdr:col>30</xdr:col>
      <xdr:colOff>473152</xdr:colOff>
      <xdr:row>80</xdr:row>
      <xdr:rowOff>67327</xdr:rowOff>
    </xdr:from>
    <xdr:ext cx="469744" cy="259045"/>
    <xdr:sp macro="" textlink="">
      <xdr:nvSpPr>
        <xdr:cNvPr id="580" name="n_1aveValue【消防施設】&#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1" name="テキスト ボックス 5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92" name="直線コネクタ 5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93" name="テキスト ボックス 5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94" name="直線コネクタ 5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95" name="テキスト ボックス 5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96" name="直線コネクタ 5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97" name="テキスト ボックス 5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98" name="直線コネクタ 5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99" name="テキスト ボックス 59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603" name="直線コネクタ 602"/>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604"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605" name="直線コネクタ 60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606"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607" name="直線コネクタ 606"/>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11701</xdr:rowOff>
    </xdr:from>
    <xdr:ext cx="405111" cy="259045"/>
    <xdr:sp macro="" textlink="">
      <xdr:nvSpPr>
        <xdr:cNvPr id="608" name="【庁舎】&#10;有形固定資産減価償却率平均値テキスト"/>
        <xdr:cNvSpPr txBox="1"/>
      </xdr:nvSpPr>
      <xdr:spPr>
        <a:xfrm>
          <a:off x="16408400" y="18013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609" name="フローチャート : 判断 608"/>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610" name="フローチャート : 判断 609"/>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34544</xdr:rowOff>
    </xdr:from>
    <xdr:to>
      <xdr:col>23</xdr:col>
      <xdr:colOff>568325</xdr:colOff>
      <xdr:row>106</xdr:row>
      <xdr:rowOff>136144</xdr:rowOff>
    </xdr:to>
    <xdr:sp macro="" textlink="">
      <xdr:nvSpPr>
        <xdr:cNvPr id="616" name="円/楕円 615"/>
        <xdr:cNvSpPr/>
      </xdr:nvSpPr>
      <xdr:spPr>
        <a:xfrm>
          <a:off x="162687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12971</xdr:rowOff>
    </xdr:from>
    <xdr:ext cx="405111" cy="259045"/>
    <xdr:sp macro="" textlink="">
      <xdr:nvSpPr>
        <xdr:cNvPr id="617" name="【庁舎】&#10;有形固定資産減価償却率該当値テキスト"/>
        <xdr:cNvSpPr txBox="1"/>
      </xdr:nvSpPr>
      <xdr:spPr>
        <a:xfrm>
          <a:off x="16408400"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161814</xdr:rowOff>
    </xdr:from>
    <xdr:ext cx="405111" cy="259045"/>
    <xdr:sp macro="" textlink="">
      <xdr:nvSpPr>
        <xdr:cNvPr id="618" name="n_1aveValue【庁舎】&#10;有形固定資産減価償却率"/>
        <xdr:cNvSpPr txBox="1"/>
      </xdr:nvSpPr>
      <xdr:spPr>
        <a:xfrm>
          <a:off x="15266043"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9" name="テキスト ボックス 6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0" name="直線コネクタ 6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1" name="テキスト ボックス 6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2" name="直線コネクタ 6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3" name="テキスト ボックス 6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4" name="直線コネクタ 6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5" name="テキスト ボックス 6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6" name="直線コネクタ 6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7" name="テキスト ボックス 6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8" name="直線コネクタ 6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9" name="テキスト ボックス 6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0" name="直線コネクタ 6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1" name="テキスト ボックス 6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45" name="直線コネクタ 644"/>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46"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47" name="直線コネクタ 646"/>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48"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49" name="直線コネクタ 648"/>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650" name="【庁舎】&#10;一人当たり面積平均値テキスト"/>
        <xdr:cNvSpPr txBox="1"/>
      </xdr:nvSpPr>
      <xdr:spPr>
        <a:xfrm>
          <a:off x="22250400" y="1779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51" name="フローチャート : 判断 650"/>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52" name="フローチャート : 判断 651"/>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11793</xdr:rowOff>
    </xdr:from>
    <xdr:to>
      <xdr:col>32</xdr:col>
      <xdr:colOff>238125</xdr:colOff>
      <xdr:row>103</xdr:row>
      <xdr:rowOff>113393</xdr:rowOff>
    </xdr:to>
    <xdr:sp macro="" textlink="">
      <xdr:nvSpPr>
        <xdr:cNvPr id="658" name="円/楕円 657"/>
        <xdr:cNvSpPr/>
      </xdr:nvSpPr>
      <xdr:spPr>
        <a:xfrm>
          <a:off x="22110700" y="1767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34670</xdr:rowOff>
    </xdr:from>
    <xdr:ext cx="469744" cy="259045"/>
    <xdr:sp macro="" textlink="">
      <xdr:nvSpPr>
        <xdr:cNvPr id="659" name="【庁舎】&#10;一人当たり面積該当値テキスト"/>
        <xdr:cNvSpPr txBox="1"/>
      </xdr:nvSpPr>
      <xdr:spPr>
        <a:xfrm>
          <a:off x="22250400" y="1752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0.152</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15620</xdr:rowOff>
    </xdr:from>
    <xdr:ext cx="469744" cy="259045"/>
    <xdr:sp macro="" textlink="">
      <xdr:nvSpPr>
        <xdr:cNvPr id="660" name="n_1aveValue【庁舎】&#10;一人当たり面積"/>
        <xdr:cNvSpPr txBox="1"/>
      </xdr:nvSpPr>
      <xdr:spPr>
        <a:xfrm>
          <a:off x="21075727" y="176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１９７０年代における人口の急増に伴い、学校、公営住宅、市民向けの施設などの「公共建築物」や道路、橋りょう、上下水道などの「社会インフラ」を各自治体が競い合うように整備してきた。そうした中、本市は、平成１７年４月の１市４町２村による市町村合併により、旧市町村ごとに整備された庁舎やホール、図書館や体育館といった市域全体を対象とする公共建築物を受け継ぐこととなったため、地域間で類似施設が重複することとなった。このため、全市域を対象とし、機能が重複する施設については、整理統合を含めた施設のあり方や役割を再構築する必要に迫ら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有形固定資産原価償却率が類似団体内平均値を大きく上回る「市民会館」については、規模や地域における役割、周辺の類似施設との連携や稼働率等を総合的に勘案し、将来のあり方について、廃止や民間への譲渡も視野に入れて検討を行う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富山県富山市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418,304
412,493
1,241.77
161,319,624
158,031,157
2,363,030
100,067,948
242,177,849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123.2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ここ数年は０．７８前後で推移しており、ほぼ類似団体の平均値である。</a:t>
          </a:r>
        </a:p>
        <a:p>
          <a:r>
            <a:rPr kumimoji="1" lang="ja-JP" altLang="en-US" sz="1300">
              <a:latin typeface="ＭＳ Ｐゴシック"/>
            </a:rPr>
            <a:t>今後の対応策としては、市税の課税客体を確実に把握するとともに、収納率の向上を図るなど、歳入の確保に努める。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145143</xdr:rowOff>
    </xdr:to>
    <xdr:cxnSp macro="">
      <xdr:nvCxnSpPr>
        <xdr:cNvPr id="70" name="直線コネクタ 69"/>
        <xdr:cNvCxnSpPr/>
      </xdr:nvCxnSpPr>
      <xdr:spPr>
        <a:xfrm flipV="1">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145143</xdr:rowOff>
    </xdr:from>
    <xdr:to>
      <xdr:col>6</xdr:col>
      <xdr:colOff>0</xdr:colOff>
      <xdr:row>41</xdr:row>
      <xdr:rowOff>162378</xdr:rowOff>
    </xdr:to>
    <xdr:cxnSp macro="">
      <xdr:nvCxnSpPr>
        <xdr:cNvPr id="73" name="直線コネクタ 72"/>
        <xdr:cNvCxnSpPr/>
      </xdr:nvCxnSpPr>
      <xdr:spPr>
        <a:xfrm flipV="1">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41</xdr:row>
      <xdr:rowOff>162378</xdr:rowOff>
    </xdr:to>
    <xdr:cxnSp macro="">
      <xdr:nvCxnSpPr>
        <xdr:cNvPr id="76" name="直線コネクタ 75"/>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42</xdr:row>
      <xdr:rowOff>8165</xdr:rowOff>
    </xdr:to>
    <xdr:cxnSp macro="">
      <xdr:nvCxnSpPr>
        <xdr:cNvPr id="79" name="直線コネクタ 78"/>
        <xdr:cNvCxnSpPr/>
      </xdr:nvCxnSpPr>
      <xdr:spPr>
        <a:xfrm flipV="1">
          <a:off x="1447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9" name="円/楕円 88"/>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93634</xdr:rowOff>
    </xdr:from>
    <xdr:ext cx="762000" cy="259045"/>
    <xdr:sp macro="" textlink="">
      <xdr:nvSpPr>
        <xdr:cNvPr id="90"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94343</xdr:rowOff>
    </xdr:from>
    <xdr:to>
      <xdr:col>6</xdr:col>
      <xdr:colOff>50800</xdr:colOff>
      <xdr:row>42</xdr:row>
      <xdr:rowOff>24493</xdr:rowOff>
    </xdr:to>
    <xdr:sp macro="" textlink="">
      <xdr:nvSpPr>
        <xdr:cNvPr id="91" name="円/楕円 90"/>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34670</xdr:rowOff>
    </xdr:from>
    <xdr:ext cx="736600" cy="259045"/>
    <xdr:sp macro="" textlink="">
      <xdr:nvSpPr>
        <xdr:cNvPr id="92" name="テキスト ボックス 91"/>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3" name="円/楕円 92"/>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94" name="テキスト ボックス 93"/>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5" name="円/楕円 94"/>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96" name="テキスト ボックス 95"/>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97" name="円/楕円 96"/>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98" name="テキスト ボックス 97"/>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昨年度と比較し、指標は増加した。</a:t>
          </a:r>
        </a:p>
        <a:p>
          <a:r>
            <a:rPr kumimoji="1" lang="ja-JP" altLang="en-US" sz="1300">
              <a:latin typeface="ＭＳ Ｐゴシック"/>
            </a:rPr>
            <a:t>増加要因としては、普通交付税及び臨時財政対策債が減少したこと、減少要因としては、公債費が減少したことが挙げられる。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32808</xdr:rowOff>
    </xdr:from>
    <xdr:to>
      <xdr:col>7</xdr:col>
      <xdr:colOff>152400</xdr:colOff>
      <xdr:row>65</xdr:row>
      <xdr:rowOff>157480</xdr:rowOff>
    </xdr:to>
    <xdr:cxnSp macro="">
      <xdr:nvCxnSpPr>
        <xdr:cNvPr id="133" name="直線コネクタ 132"/>
        <xdr:cNvCxnSpPr/>
      </xdr:nvCxnSpPr>
      <xdr:spPr>
        <a:xfrm>
          <a:off x="4114800" y="11177058"/>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32808</xdr:rowOff>
    </xdr:from>
    <xdr:to>
      <xdr:col>6</xdr:col>
      <xdr:colOff>0</xdr:colOff>
      <xdr:row>65</xdr:row>
      <xdr:rowOff>52917</xdr:rowOff>
    </xdr:to>
    <xdr:cxnSp macro="">
      <xdr:nvCxnSpPr>
        <xdr:cNvPr id="136" name="直線コネクタ 135"/>
        <xdr:cNvCxnSpPr/>
      </xdr:nvCxnSpPr>
      <xdr:spPr>
        <a:xfrm flipV="1">
          <a:off x="3225800" y="1117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32808</xdr:rowOff>
    </xdr:from>
    <xdr:to>
      <xdr:col>4</xdr:col>
      <xdr:colOff>482600</xdr:colOff>
      <xdr:row>65</xdr:row>
      <xdr:rowOff>52917</xdr:rowOff>
    </xdr:to>
    <xdr:cxnSp macro="">
      <xdr:nvCxnSpPr>
        <xdr:cNvPr id="139" name="直線コネクタ 138"/>
        <xdr:cNvCxnSpPr/>
      </xdr:nvCxnSpPr>
      <xdr:spPr>
        <a:xfrm>
          <a:off x="2336800" y="1117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41" name="テキスト ボックス 140"/>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32808</xdr:rowOff>
    </xdr:from>
    <xdr:to>
      <xdr:col>3</xdr:col>
      <xdr:colOff>279400</xdr:colOff>
      <xdr:row>65</xdr:row>
      <xdr:rowOff>52917</xdr:rowOff>
    </xdr:to>
    <xdr:cxnSp macro="">
      <xdr:nvCxnSpPr>
        <xdr:cNvPr id="142" name="直線コネクタ 141"/>
        <xdr:cNvCxnSpPr/>
      </xdr:nvCxnSpPr>
      <xdr:spPr>
        <a:xfrm flipV="1">
          <a:off x="1447800" y="1117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44" name="テキスト ボックス 143"/>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112623</xdr:rowOff>
    </xdr:from>
    <xdr:ext cx="762000" cy="259045"/>
    <xdr:sp macro="" textlink="">
      <xdr:nvSpPr>
        <xdr:cNvPr id="146" name="テキスト ボックス 145"/>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106680</xdr:rowOff>
    </xdr:from>
    <xdr:to>
      <xdr:col>7</xdr:col>
      <xdr:colOff>203200</xdr:colOff>
      <xdr:row>66</xdr:row>
      <xdr:rowOff>36830</xdr:rowOff>
    </xdr:to>
    <xdr:sp macro="" textlink="">
      <xdr:nvSpPr>
        <xdr:cNvPr id="152" name="円/楕円 151"/>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78757</xdr:rowOff>
    </xdr:from>
    <xdr:ext cx="762000" cy="259045"/>
    <xdr:sp macro="" textlink="">
      <xdr:nvSpPr>
        <xdr:cNvPr id="153" name="財政構造の弾力性該当値テキスト"/>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153458</xdr:rowOff>
    </xdr:from>
    <xdr:to>
      <xdr:col>6</xdr:col>
      <xdr:colOff>50800</xdr:colOff>
      <xdr:row>65</xdr:row>
      <xdr:rowOff>83608</xdr:rowOff>
    </xdr:to>
    <xdr:sp macro="" textlink="">
      <xdr:nvSpPr>
        <xdr:cNvPr id="154" name="円/楕円 153"/>
        <xdr:cNvSpPr/>
      </xdr:nvSpPr>
      <xdr:spPr>
        <a:xfrm>
          <a:off x="4064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55" name="テキスト ボックス 154"/>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2117</xdr:rowOff>
    </xdr:from>
    <xdr:to>
      <xdr:col>4</xdr:col>
      <xdr:colOff>533400</xdr:colOff>
      <xdr:row>65</xdr:row>
      <xdr:rowOff>103717</xdr:rowOff>
    </xdr:to>
    <xdr:sp macro="" textlink="">
      <xdr:nvSpPr>
        <xdr:cNvPr id="156" name="円/楕円 155"/>
        <xdr:cNvSpPr/>
      </xdr:nvSpPr>
      <xdr:spPr>
        <a:xfrm>
          <a:off x="3175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113894</xdr:rowOff>
    </xdr:from>
    <xdr:ext cx="762000" cy="259045"/>
    <xdr:sp macro="" textlink="">
      <xdr:nvSpPr>
        <xdr:cNvPr id="157" name="テキスト ボックス 156"/>
        <xdr:cNvSpPr txBox="1"/>
      </xdr:nvSpPr>
      <xdr:spPr>
        <a:xfrm>
          <a:off x="2844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153458</xdr:rowOff>
    </xdr:from>
    <xdr:to>
      <xdr:col>3</xdr:col>
      <xdr:colOff>330200</xdr:colOff>
      <xdr:row>65</xdr:row>
      <xdr:rowOff>83608</xdr:rowOff>
    </xdr:to>
    <xdr:sp macro="" textlink="">
      <xdr:nvSpPr>
        <xdr:cNvPr id="158" name="円/楕円 157"/>
        <xdr:cNvSpPr/>
      </xdr:nvSpPr>
      <xdr:spPr>
        <a:xfrm>
          <a:off x="2286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93785</xdr:rowOff>
    </xdr:from>
    <xdr:ext cx="762000" cy="259045"/>
    <xdr:sp macro="" textlink="">
      <xdr:nvSpPr>
        <xdr:cNvPr id="159" name="テキスト ボックス 158"/>
        <xdr:cNvSpPr txBox="1"/>
      </xdr:nvSpPr>
      <xdr:spPr>
        <a:xfrm>
          <a:off x="1955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2117</xdr:rowOff>
    </xdr:from>
    <xdr:to>
      <xdr:col>2</xdr:col>
      <xdr:colOff>127000</xdr:colOff>
      <xdr:row>65</xdr:row>
      <xdr:rowOff>103717</xdr:rowOff>
    </xdr:to>
    <xdr:sp macro="" textlink="">
      <xdr:nvSpPr>
        <xdr:cNvPr id="160" name="円/楕円 159"/>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113894</xdr:rowOff>
    </xdr:from>
    <xdr:ext cx="762000" cy="259045"/>
    <xdr:sp macro="" textlink="">
      <xdr:nvSpPr>
        <xdr:cNvPr id="161" name="テキスト ボックス 160"/>
        <xdr:cNvSpPr txBox="1"/>
      </xdr:nvSpPr>
      <xdr:spPr>
        <a:xfrm>
          <a:off x="1066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[103,660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昨年度と比較し、指標は減少した。</a:t>
          </a:r>
        </a:p>
        <a:p>
          <a:r>
            <a:rPr kumimoji="1" lang="ja-JP" altLang="en-US" sz="1300">
              <a:latin typeface="ＭＳ Ｐゴシック"/>
            </a:rPr>
            <a:t>この要因としては、物件費はガラス美術館及び図書館の管理運営費の通年化により増加したものの、退職人数の減により退職手当が減少したことなどにより、全体で減少している。</a:t>
          </a:r>
        </a:p>
        <a:p>
          <a:r>
            <a:rPr kumimoji="1" lang="ja-JP" altLang="en-US" sz="1300">
              <a:latin typeface="ＭＳ Ｐゴシック"/>
            </a:rPr>
            <a:t>今後の対応策として、定員適正化計画による定員や給与の適正化を引き続き図っていくとともに、公共施設の再編整備や施設管理の適正化を行うなど、財政の健全化に努めていく。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96337</xdr:rowOff>
    </xdr:from>
    <xdr:to>
      <xdr:col>7</xdr:col>
      <xdr:colOff>152400</xdr:colOff>
      <xdr:row>81</xdr:row>
      <xdr:rowOff>101592</xdr:rowOff>
    </xdr:to>
    <xdr:cxnSp macro="">
      <xdr:nvCxnSpPr>
        <xdr:cNvPr id="196" name="直線コネクタ 195"/>
        <xdr:cNvCxnSpPr/>
      </xdr:nvCxnSpPr>
      <xdr:spPr>
        <a:xfrm flipV="1">
          <a:off x="4114800" y="13983787"/>
          <a:ext cx="838200" cy="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93763</xdr:rowOff>
    </xdr:from>
    <xdr:to>
      <xdr:col>6</xdr:col>
      <xdr:colOff>0</xdr:colOff>
      <xdr:row>81</xdr:row>
      <xdr:rowOff>101592</xdr:rowOff>
    </xdr:to>
    <xdr:cxnSp macro="">
      <xdr:nvCxnSpPr>
        <xdr:cNvPr id="199" name="直線コネクタ 198"/>
        <xdr:cNvCxnSpPr/>
      </xdr:nvCxnSpPr>
      <xdr:spPr>
        <a:xfrm>
          <a:off x="3225800" y="1398121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17258</xdr:rowOff>
    </xdr:from>
    <xdr:to>
      <xdr:col>4</xdr:col>
      <xdr:colOff>482600</xdr:colOff>
      <xdr:row>81</xdr:row>
      <xdr:rowOff>93763</xdr:rowOff>
    </xdr:to>
    <xdr:cxnSp macro="">
      <xdr:nvCxnSpPr>
        <xdr:cNvPr id="202" name="直線コネクタ 201"/>
        <xdr:cNvCxnSpPr/>
      </xdr:nvCxnSpPr>
      <xdr:spPr>
        <a:xfrm>
          <a:off x="2336800" y="13904708"/>
          <a:ext cx="889000" cy="7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17258</xdr:rowOff>
    </xdr:from>
    <xdr:to>
      <xdr:col>3</xdr:col>
      <xdr:colOff>279400</xdr:colOff>
      <xdr:row>81</xdr:row>
      <xdr:rowOff>94862</xdr:rowOff>
    </xdr:to>
    <xdr:cxnSp macro="">
      <xdr:nvCxnSpPr>
        <xdr:cNvPr id="205" name="直線コネクタ 204"/>
        <xdr:cNvCxnSpPr/>
      </xdr:nvCxnSpPr>
      <xdr:spPr>
        <a:xfrm flipV="1">
          <a:off x="1447800" y="13904708"/>
          <a:ext cx="889000" cy="7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137272</xdr:rowOff>
    </xdr:from>
    <xdr:ext cx="762000" cy="259045"/>
    <xdr:sp macro="" textlink="">
      <xdr:nvSpPr>
        <xdr:cNvPr id="209" name="テキスト ボックス 208"/>
        <xdr:cNvSpPr txBox="1"/>
      </xdr:nvSpPr>
      <xdr:spPr>
        <a:xfrm>
          <a:off x="1066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45537</xdr:rowOff>
    </xdr:from>
    <xdr:to>
      <xdr:col>7</xdr:col>
      <xdr:colOff>203200</xdr:colOff>
      <xdr:row>81</xdr:row>
      <xdr:rowOff>147137</xdr:rowOff>
    </xdr:to>
    <xdr:sp macro="" textlink="">
      <xdr:nvSpPr>
        <xdr:cNvPr id="215" name="円/楕円 214"/>
        <xdr:cNvSpPr/>
      </xdr:nvSpPr>
      <xdr:spPr>
        <a:xfrm>
          <a:off x="4902200" y="1393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62064</xdr:rowOff>
    </xdr:from>
    <xdr:ext cx="762000" cy="259045"/>
    <xdr:sp macro="" textlink="">
      <xdr:nvSpPr>
        <xdr:cNvPr id="216" name="人件費・物件費等の状況該当値テキスト"/>
        <xdr:cNvSpPr txBox="1"/>
      </xdr:nvSpPr>
      <xdr:spPr>
        <a:xfrm>
          <a:off x="5041900" y="1377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103,660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50792</xdr:rowOff>
    </xdr:from>
    <xdr:to>
      <xdr:col>6</xdr:col>
      <xdr:colOff>50800</xdr:colOff>
      <xdr:row>81</xdr:row>
      <xdr:rowOff>152392</xdr:rowOff>
    </xdr:to>
    <xdr:sp macro="" textlink="">
      <xdr:nvSpPr>
        <xdr:cNvPr id="217" name="円/楕円 216"/>
        <xdr:cNvSpPr/>
      </xdr:nvSpPr>
      <xdr:spPr>
        <a:xfrm>
          <a:off x="4064000" y="139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162569</xdr:rowOff>
    </xdr:from>
    <xdr:ext cx="736600" cy="259045"/>
    <xdr:sp macro="" textlink="">
      <xdr:nvSpPr>
        <xdr:cNvPr id="218" name="テキスト ボックス 217"/>
        <xdr:cNvSpPr txBox="1"/>
      </xdr:nvSpPr>
      <xdr:spPr>
        <a:xfrm>
          <a:off x="3733800" y="13707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104,052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42963</xdr:rowOff>
    </xdr:from>
    <xdr:to>
      <xdr:col>4</xdr:col>
      <xdr:colOff>533400</xdr:colOff>
      <xdr:row>81</xdr:row>
      <xdr:rowOff>144563</xdr:rowOff>
    </xdr:to>
    <xdr:sp macro="" textlink="">
      <xdr:nvSpPr>
        <xdr:cNvPr id="219" name="円/楕円 218"/>
        <xdr:cNvSpPr/>
      </xdr:nvSpPr>
      <xdr:spPr>
        <a:xfrm>
          <a:off x="3175000" y="1393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154740</xdr:rowOff>
    </xdr:from>
    <xdr:ext cx="762000" cy="259045"/>
    <xdr:sp macro="" textlink="">
      <xdr:nvSpPr>
        <xdr:cNvPr id="220" name="テキスト ボックス 219"/>
        <xdr:cNvSpPr txBox="1"/>
      </xdr:nvSpPr>
      <xdr:spPr>
        <a:xfrm>
          <a:off x="2844800" y="1369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103,468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137908</xdr:rowOff>
    </xdr:from>
    <xdr:to>
      <xdr:col>3</xdr:col>
      <xdr:colOff>330200</xdr:colOff>
      <xdr:row>81</xdr:row>
      <xdr:rowOff>68058</xdr:rowOff>
    </xdr:to>
    <xdr:sp macro="" textlink="">
      <xdr:nvSpPr>
        <xdr:cNvPr id="221" name="円/楕円 220"/>
        <xdr:cNvSpPr/>
      </xdr:nvSpPr>
      <xdr:spPr>
        <a:xfrm>
          <a:off x="2286000" y="138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78235</xdr:rowOff>
    </xdr:from>
    <xdr:ext cx="762000" cy="259045"/>
    <xdr:sp macro="" textlink="">
      <xdr:nvSpPr>
        <xdr:cNvPr id="222" name="テキスト ボックス 221"/>
        <xdr:cNvSpPr txBox="1"/>
      </xdr:nvSpPr>
      <xdr:spPr>
        <a:xfrm>
          <a:off x="1955800" y="1362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97,761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44062</xdr:rowOff>
    </xdr:from>
    <xdr:to>
      <xdr:col>2</xdr:col>
      <xdr:colOff>127000</xdr:colOff>
      <xdr:row>81</xdr:row>
      <xdr:rowOff>145662</xdr:rowOff>
    </xdr:to>
    <xdr:sp macro="" textlink="">
      <xdr:nvSpPr>
        <xdr:cNvPr id="223" name="円/楕円 222"/>
        <xdr:cNvSpPr/>
      </xdr:nvSpPr>
      <xdr:spPr>
        <a:xfrm>
          <a:off x="1397000" y="1393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130439</xdr:rowOff>
    </xdr:from>
    <xdr:ext cx="762000" cy="259045"/>
    <xdr:sp macro="" textlink="">
      <xdr:nvSpPr>
        <xdr:cNvPr id="224" name="テキスト ボックス 223"/>
        <xdr:cNvSpPr txBox="1"/>
      </xdr:nvSpPr>
      <xdr:spPr>
        <a:xfrm>
          <a:off x="1066800" y="1401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給与の適正化に努めたことや職員の平均年齢が低下したことにより、おおむね類似団体平均の水準にある。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86</xdr:row>
      <xdr:rowOff>31221</xdr:rowOff>
    </xdr:to>
    <xdr:cxnSp macro="">
      <xdr:nvCxnSpPr>
        <xdr:cNvPr id="257" name="直線コネクタ 256"/>
        <xdr:cNvCxnSpPr/>
      </xdr:nvCxnSpPr>
      <xdr:spPr>
        <a:xfrm flipV="1">
          <a:off x="17018000" y="13850938"/>
          <a:ext cx="0" cy="924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3298</xdr:rowOff>
    </xdr:from>
    <xdr:ext cx="762000" cy="259045"/>
    <xdr:sp macro="" textlink="">
      <xdr:nvSpPr>
        <xdr:cNvPr id="258" name="給与水準   （国との比較）最小値テキスト"/>
        <xdr:cNvSpPr txBox="1"/>
      </xdr:nvSpPr>
      <xdr:spPr>
        <a:xfrm>
          <a:off x="17106900" y="1474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86</xdr:row>
      <xdr:rowOff>31221</xdr:rowOff>
    </xdr:from>
    <xdr:to>
      <xdr:col>24</xdr:col>
      <xdr:colOff>647700</xdr:colOff>
      <xdr:row>86</xdr:row>
      <xdr:rowOff>31221</xdr:rowOff>
    </xdr:to>
    <xdr:cxnSp macro="">
      <xdr:nvCxnSpPr>
        <xdr:cNvPr id="259" name="直線コネクタ 258"/>
        <xdr:cNvCxnSpPr/>
      </xdr:nvCxnSpPr>
      <xdr:spPr>
        <a:xfrm>
          <a:off x="16929100" y="14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60"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61" name="直線コネクタ 260"/>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92604</xdr:rowOff>
    </xdr:from>
    <xdr:to>
      <xdr:col>24</xdr:col>
      <xdr:colOff>558800</xdr:colOff>
      <xdr:row>84</xdr:row>
      <xdr:rowOff>112713</xdr:rowOff>
    </xdr:to>
    <xdr:cxnSp macro="">
      <xdr:nvCxnSpPr>
        <xdr:cNvPr id="262" name="直線コネクタ 261"/>
        <xdr:cNvCxnSpPr/>
      </xdr:nvCxnSpPr>
      <xdr:spPr>
        <a:xfrm flipV="1">
          <a:off x="16179800" y="14494404"/>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159402</xdr:rowOff>
    </xdr:from>
    <xdr:ext cx="762000" cy="259045"/>
    <xdr:sp macro="" textlink="">
      <xdr:nvSpPr>
        <xdr:cNvPr id="263" name="給与水準   （国との比較）平均値テキスト"/>
        <xdr:cNvSpPr txBox="1"/>
      </xdr:nvSpPr>
      <xdr:spPr>
        <a:xfrm>
          <a:off x="17106900" y="1421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142875</xdr:rowOff>
    </xdr:from>
    <xdr:to>
      <xdr:col>24</xdr:col>
      <xdr:colOff>609600</xdr:colOff>
      <xdr:row>84</xdr:row>
      <xdr:rowOff>73025</xdr:rowOff>
    </xdr:to>
    <xdr:sp macro="" textlink="">
      <xdr:nvSpPr>
        <xdr:cNvPr id="264" name="フローチャート : 判断 263"/>
        <xdr:cNvSpPr/>
      </xdr:nvSpPr>
      <xdr:spPr>
        <a:xfrm>
          <a:off x="169672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62441</xdr:rowOff>
    </xdr:from>
    <xdr:to>
      <xdr:col>23</xdr:col>
      <xdr:colOff>406400</xdr:colOff>
      <xdr:row>84</xdr:row>
      <xdr:rowOff>112713</xdr:rowOff>
    </xdr:to>
    <xdr:cxnSp macro="">
      <xdr:nvCxnSpPr>
        <xdr:cNvPr id="265" name="直線コネクタ 264"/>
        <xdr:cNvCxnSpPr/>
      </xdr:nvCxnSpPr>
      <xdr:spPr>
        <a:xfrm>
          <a:off x="15290800" y="14464241"/>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1588</xdr:rowOff>
    </xdr:from>
    <xdr:to>
      <xdr:col>23</xdr:col>
      <xdr:colOff>457200</xdr:colOff>
      <xdr:row>84</xdr:row>
      <xdr:rowOff>103188</xdr:rowOff>
    </xdr:to>
    <xdr:sp macro="" textlink="">
      <xdr:nvSpPr>
        <xdr:cNvPr id="266" name="フローチャート : 判断 265"/>
        <xdr:cNvSpPr/>
      </xdr:nvSpPr>
      <xdr:spPr>
        <a:xfrm>
          <a:off x="16129000" y="1440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113365</xdr:rowOff>
    </xdr:from>
    <xdr:ext cx="736600" cy="259045"/>
    <xdr:sp macro="" textlink="">
      <xdr:nvSpPr>
        <xdr:cNvPr id="267" name="テキスト ボックス 266"/>
        <xdr:cNvSpPr txBox="1"/>
      </xdr:nvSpPr>
      <xdr:spPr>
        <a:xfrm>
          <a:off x="15798800" y="1417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62441</xdr:rowOff>
    </xdr:to>
    <xdr:cxnSp macro="">
      <xdr:nvCxnSpPr>
        <xdr:cNvPr id="268" name="直線コネクタ 267"/>
        <xdr:cNvCxnSpPr/>
      </xdr:nvCxnSpPr>
      <xdr:spPr>
        <a:xfrm>
          <a:off x="14401800" y="144441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122766</xdr:rowOff>
    </xdr:from>
    <xdr:to>
      <xdr:col>22</xdr:col>
      <xdr:colOff>254000</xdr:colOff>
      <xdr:row>84</xdr:row>
      <xdr:rowOff>52916</xdr:rowOff>
    </xdr:to>
    <xdr:sp macro="" textlink="">
      <xdr:nvSpPr>
        <xdr:cNvPr id="269" name="フローチャート : 判断 268"/>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70" name="テキスト ボックス 269"/>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89</xdr:row>
      <xdr:rowOff>29634</xdr:rowOff>
    </xdr:to>
    <xdr:cxnSp macro="">
      <xdr:nvCxnSpPr>
        <xdr:cNvPr id="271" name="直線コネクタ 270"/>
        <xdr:cNvCxnSpPr/>
      </xdr:nvCxnSpPr>
      <xdr:spPr>
        <a:xfrm flipV="1">
          <a:off x="13512800" y="14444134"/>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112713</xdr:rowOff>
    </xdr:from>
    <xdr:to>
      <xdr:col>21</xdr:col>
      <xdr:colOff>50800</xdr:colOff>
      <xdr:row>84</xdr:row>
      <xdr:rowOff>42863</xdr:rowOff>
    </xdr:to>
    <xdr:sp macro="" textlink="">
      <xdr:nvSpPr>
        <xdr:cNvPr id="272" name="フローチャート : 判断 271"/>
        <xdr:cNvSpPr/>
      </xdr:nvSpPr>
      <xdr:spPr>
        <a:xfrm>
          <a:off x="14351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53040</xdr:rowOff>
    </xdr:from>
    <xdr:ext cx="762000" cy="259045"/>
    <xdr:sp macro="" textlink="">
      <xdr:nvSpPr>
        <xdr:cNvPr id="273" name="テキスト ボックス 272"/>
        <xdr:cNvSpPr txBox="1"/>
      </xdr:nvSpPr>
      <xdr:spPr>
        <a:xfrm>
          <a:off x="14020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4" name="フローチャート : 判断 273"/>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75" name="テキスト ボックス 274"/>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41804</xdr:rowOff>
    </xdr:from>
    <xdr:to>
      <xdr:col>24</xdr:col>
      <xdr:colOff>609600</xdr:colOff>
      <xdr:row>84</xdr:row>
      <xdr:rowOff>143404</xdr:rowOff>
    </xdr:to>
    <xdr:sp macro="" textlink="">
      <xdr:nvSpPr>
        <xdr:cNvPr id="281" name="円/楕円 280"/>
        <xdr:cNvSpPr/>
      </xdr:nvSpPr>
      <xdr:spPr>
        <a:xfrm>
          <a:off x="169672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13881</xdr:rowOff>
    </xdr:from>
    <xdr:ext cx="762000" cy="259045"/>
    <xdr:sp macro="" textlink="">
      <xdr:nvSpPr>
        <xdr:cNvPr id="282" name="給与水準   （国との比較）該当値テキスト"/>
        <xdr:cNvSpPr txBox="1"/>
      </xdr:nvSpPr>
      <xdr:spPr>
        <a:xfrm>
          <a:off x="17106900" y="1441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61913</xdr:rowOff>
    </xdr:from>
    <xdr:to>
      <xdr:col>23</xdr:col>
      <xdr:colOff>457200</xdr:colOff>
      <xdr:row>84</xdr:row>
      <xdr:rowOff>163513</xdr:rowOff>
    </xdr:to>
    <xdr:sp macro="" textlink="">
      <xdr:nvSpPr>
        <xdr:cNvPr id="283" name="円/楕円 282"/>
        <xdr:cNvSpPr/>
      </xdr:nvSpPr>
      <xdr:spPr>
        <a:xfrm>
          <a:off x="16129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84" name="テキスト ボックス 283"/>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11641</xdr:rowOff>
    </xdr:from>
    <xdr:to>
      <xdr:col>22</xdr:col>
      <xdr:colOff>254000</xdr:colOff>
      <xdr:row>84</xdr:row>
      <xdr:rowOff>113241</xdr:rowOff>
    </xdr:to>
    <xdr:sp macro="" textlink="">
      <xdr:nvSpPr>
        <xdr:cNvPr id="285" name="円/楕円 284"/>
        <xdr:cNvSpPr/>
      </xdr:nvSpPr>
      <xdr:spPr>
        <a:xfrm>
          <a:off x="15240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98018</xdr:rowOff>
    </xdr:from>
    <xdr:ext cx="762000" cy="259045"/>
    <xdr:sp macro="" textlink="">
      <xdr:nvSpPr>
        <xdr:cNvPr id="286" name="テキスト ボックス 285"/>
        <xdr:cNvSpPr txBox="1"/>
      </xdr:nvSpPr>
      <xdr:spPr>
        <a:xfrm>
          <a:off x="14909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7" name="円/楕円 286"/>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88" name="テキスト ボックス 287"/>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9" name="円/楕円 288"/>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90" name="テキスト ボックス 289"/>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学校区単位を基本として地区センター（住民サービス関連施設）を設置しているほか、公立保育所の比率が高いことや公立病院の病床数が他の自治体と比較して多いことなどから、類似団体平均を上回っている。</a:t>
          </a:r>
        </a:p>
        <a:p>
          <a:r>
            <a:rPr kumimoji="1" lang="ja-JP" altLang="en-US" sz="1300">
              <a:latin typeface="ＭＳ Ｐゴシック"/>
            </a:rPr>
            <a:t>本市では、合併後１０年（平成２７年度まで）で職員総数の１２％以上（約５４４人）の削減を図ることを目標としてきた結果、平成２９年４月１日現在で平成１７年度比で６１９人（１３．７％）の削減となってい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20" name="直線コネクタ 319"/>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21"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2" name="直線コネクタ 321"/>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3"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4" name="直線コネクタ 323"/>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128905</xdr:rowOff>
    </xdr:from>
    <xdr:to>
      <xdr:col>24</xdr:col>
      <xdr:colOff>558800</xdr:colOff>
      <xdr:row>62</xdr:row>
      <xdr:rowOff>132927</xdr:rowOff>
    </xdr:to>
    <xdr:cxnSp macro="">
      <xdr:nvCxnSpPr>
        <xdr:cNvPr id="325" name="直線コネクタ 324"/>
        <xdr:cNvCxnSpPr/>
      </xdr:nvCxnSpPr>
      <xdr:spPr>
        <a:xfrm>
          <a:off x="16179800" y="1075880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147972</xdr:rowOff>
    </xdr:from>
    <xdr:ext cx="762000" cy="259045"/>
    <xdr:sp macro="" textlink="">
      <xdr:nvSpPr>
        <xdr:cNvPr id="326"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7" name="フローチャート : 判断 326"/>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128905</xdr:rowOff>
    </xdr:from>
    <xdr:to>
      <xdr:col>23</xdr:col>
      <xdr:colOff>406400</xdr:colOff>
      <xdr:row>63</xdr:row>
      <xdr:rowOff>9737</xdr:rowOff>
    </xdr:to>
    <xdr:cxnSp macro="">
      <xdr:nvCxnSpPr>
        <xdr:cNvPr id="328" name="直線コネクタ 327"/>
        <xdr:cNvCxnSpPr/>
      </xdr:nvCxnSpPr>
      <xdr:spPr>
        <a:xfrm flipV="1">
          <a:off x="15290800" y="10758805"/>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9" name="フローチャート : 判断 328"/>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30" name="テキスト ボックス 329"/>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9737</xdr:rowOff>
    </xdr:from>
    <xdr:to>
      <xdr:col>22</xdr:col>
      <xdr:colOff>203200</xdr:colOff>
      <xdr:row>63</xdr:row>
      <xdr:rowOff>25823</xdr:rowOff>
    </xdr:to>
    <xdr:cxnSp macro="">
      <xdr:nvCxnSpPr>
        <xdr:cNvPr id="331" name="直線コネクタ 330"/>
        <xdr:cNvCxnSpPr/>
      </xdr:nvCxnSpPr>
      <xdr:spPr>
        <a:xfrm flipV="1">
          <a:off x="14401800" y="108110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2" name="フローチャート : 判断 331"/>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33" name="テキスト ボックス 332"/>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25823</xdr:rowOff>
    </xdr:from>
    <xdr:to>
      <xdr:col>21</xdr:col>
      <xdr:colOff>0</xdr:colOff>
      <xdr:row>63</xdr:row>
      <xdr:rowOff>70062</xdr:rowOff>
    </xdr:to>
    <xdr:cxnSp macro="">
      <xdr:nvCxnSpPr>
        <xdr:cNvPr id="334" name="直線コネクタ 333"/>
        <xdr:cNvCxnSpPr/>
      </xdr:nvCxnSpPr>
      <xdr:spPr>
        <a:xfrm flipV="1">
          <a:off x="13512800" y="1082717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5" name="フローチャート : 判断 334"/>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6" name="テキスト ボックス 335"/>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7" name="フローチャート : 判断 336"/>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38" name="テキスト ボックス 337"/>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82127</xdr:rowOff>
    </xdr:from>
    <xdr:to>
      <xdr:col>24</xdr:col>
      <xdr:colOff>609600</xdr:colOff>
      <xdr:row>63</xdr:row>
      <xdr:rowOff>12277</xdr:rowOff>
    </xdr:to>
    <xdr:sp macro="" textlink="">
      <xdr:nvSpPr>
        <xdr:cNvPr id="344" name="円/楕円 343"/>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54204</xdr:rowOff>
    </xdr:from>
    <xdr:ext cx="762000" cy="259045"/>
    <xdr:sp macro="" textlink="">
      <xdr:nvSpPr>
        <xdr:cNvPr id="345" name="定員管理の状況該当値テキスト"/>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78105</xdr:rowOff>
    </xdr:from>
    <xdr:to>
      <xdr:col>23</xdr:col>
      <xdr:colOff>457200</xdr:colOff>
      <xdr:row>63</xdr:row>
      <xdr:rowOff>8255</xdr:rowOff>
    </xdr:to>
    <xdr:sp macro="" textlink="">
      <xdr:nvSpPr>
        <xdr:cNvPr id="346" name="円/楕円 345"/>
        <xdr:cNvSpPr/>
      </xdr:nvSpPr>
      <xdr:spPr>
        <a:xfrm>
          <a:off x="16129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164482</xdr:rowOff>
    </xdr:from>
    <xdr:ext cx="736600" cy="259045"/>
    <xdr:sp macro="" textlink="">
      <xdr:nvSpPr>
        <xdr:cNvPr id="347" name="テキスト ボックス 346"/>
        <xdr:cNvSpPr txBox="1"/>
      </xdr:nvSpPr>
      <xdr:spPr>
        <a:xfrm>
          <a:off x="15798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130387</xdr:rowOff>
    </xdr:from>
    <xdr:to>
      <xdr:col>22</xdr:col>
      <xdr:colOff>254000</xdr:colOff>
      <xdr:row>63</xdr:row>
      <xdr:rowOff>60537</xdr:rowOff>
    </xdr:to>
    <xdr:sp macro="" textlink="">
      <xdr:nvSpPr>
        <xdr:cNvPr id="348" name="円/楕円 347"/>
        <xdr:cNvSpPr/>
      </xdr:nvSpPr>
      <xdr:spPr>
        <a:xfrm>
          <a:off x="15240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45314</xdr:rowOff>
    </xdr:from>
    <xdr:ext cx="762000" cy="259045"/>
    <xdr:sp macro="" textlink="">
      <xdr:nvSpPr>
        <xdr:cNvPr id="349" name="テキスト ボックス 348"/>
        <xdr:cNvSpPr txBox="1"/>
      </xdr:nvSpPr>
      <xdr:spPr>
        <a:xfrm>
          <a:off x="14909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146473</xdr:rowOff>
    </xdr:from>
    <xdr:to>
      <xdr:col>21</xdr:col>
      <xdr:colOff>50800</xdr:colOff>
      <xdr:row>63</xdr:row>
      <xdr:rowOff>76623</xdr:rowOff>
    </xdr:to>
    <xdr:sp macro="" textlink="">
      <xdr:nvSpPr>
        <xdr:cNvPr id="350" name="円/楕円 349"/>
        <xdr:cNvSpPr/>
      </xdr:nvSpPr>
      <xdr:spPr>
        <a:xfrm>
          <a:off x="14351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61400</xdr:rowOff>
    </xdr:from>
    <xdr:ext cx="762000" cy="259045"/>
    <xdr:sp macro="" textlink="">
      <xdr:nvSpPr>
        <xdr:cNvPr id="351" name="テキスト ボックス 350"/>
        <xdr:cNvSpPr txBox="1"/>
      </xdr:nvSpPr>
      <xdr:spPr>
        <a:xfrm>
          <a:off x="14020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19262</xdr:rowOff>
    </xdr:from>
    <xdr:to>
      <xdr:col>19</xdr:col>
      <xdr:colOff>533400</xdr:colOff>
      <xdr:row>63</xdr:row>
      <xdr:rowOff>120862</xdr:rowOff>
    </xdr:to>
    <xdr:sp macro="" textlink="">
      <xdr:nvSpPr>
        <xdr:cNvPr id="352" name="円/楕円 351"/>
        <xdr:cNvSpPr/>
      </xdr:nvSpPr>
      <xdr:spPr>
        <a:xfrm>
          <a:off x="13462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105639</xdr:rowOff>
    </xdr:from>
    <xdr:ext cx="762000" cy="259045"/>
    <xdr:sp macro="" textlink="">
      <xdr:nvSpPr>
        <xdr:cNvPr id="353" name="テキスト ボックス 352"/>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類似団体平均を上回っているものの、昨年度よりも指標は改善した。</a:t>
          </a:r>
          <a:endParaRPr kumimoji="1" lang="en-US" altLang="ja-JP" sz="1300">
            <a:latin typeface="ＭＳ Ｐゴシック"/>
          </a:endParaRPr>
        </a:p>
        <a:p>
          <a:r>
            <a:rPr kumimoji="1" lang="ja-JP" altLang="en-US" sz="1300">
              <a:latin typeface="ＭＳ Ｐゴシック"/>
            </a:rPr>
            <a:t>これは主に、合併特例債等の償還が減少したことなどによるものである。</a:t>
          </a:r>
        </a:p>
        <a:p>
          <a:r>
            <a:rPr kumimoji="1" lang="ja-JP" altLang="en-US" sz="1300">
              <a:latin typeface="ＭＳ Ｐゴシック"/>
            </a:rPr>
            <a:t>臨時財政対策債や、学校の整備や公民館の整備などに充当してきた起債の償還が依然として高水準にあるものの、市債の発行をできる限り抑制するとともに、発行にあたっては、交付税措置のある有利な市債を活用し、財政の健全化に努め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0" name="直線コネクタ 36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1" name="テキスト ボックス 37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2" name="直線コネクタ 37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3" name="テキスト ボックス 37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5" name="テキスト ボックス 37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6" name="直線コネクタ 37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7" name="テキスト ボックス 37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80" name="直線コネクタ 379"/>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8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2" name="直線コネクタ 38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3"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4" name="直線コネクタ 383"/>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133858</xdr:rowOff>
    </xdr:from>
    <xdr:to>
      <xdr:col>24</xdr:col>
      <xdr:colOff>558800</xdr:colOff>
      <xdr:row>44</xdr:row>
      <xdr:rowOff>49276</xdr:rowOff>
    </xdr:to>
    <xdr:cxnSp macro="">
      <xdr:nvCxnSpPr>
        <xdr:cNvPr id="385" name="直線コネクタ 384"/>
        <xdr:cNvCxnSpPr/>
      </xdr:nvCxnSpPr>
      <xdr:spPr>
        <a:xfrm flipV="1">
          <a:off x="16179800" y="75062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158005</xdr:rowOff>
    </xdr:from>
    <xdr:ext cx="762000" cy="259045"/>
    <xdr:sp macro="" textlink="">
      <xdr:nvSpPr>
        <xdr:cNvPr id="386"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7" name="フローチャート : 判断 386"/>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20320</xdr:rowOff>
    </xdr:from>
    <xdr:to>
      <xdr:col>23</xdr:col>
      <xdr:colOff>406400</xdr:colOff>
      <xdr:row>44</xdr:row>
      <xdr:rowOff>49276</xdr:rowOff>
    </xdr:to>
    <xdr:cxnSp macro="">
      <xdr:nvCxnSpPr>
        <xdr:cNvPr id="388" name="直線コネクタ 387"/>
        <xdr:cNvCxnSpPr/>
      </xdr:nvCxnSpPr>
      <xdr:spPr>
        <a:xfrm>
          <a:off x="15290800" y="75641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9" name="フローチャート : 判断 388"/>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90" name="テキスト ボックス 389"/>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20320</xdr:rowOff>
    </xdr:from>
    <xdr:to>
      <xdr:col>22</xdr:col>
      <xdr:colOff>203200</xdr:colOff>
      <xdr:row>44</xdr:row>
      <xdr:rowOff>49276</xdr:rowOff>
    </xdr:to>
    <xdr:cxnSp macro="">
      <xdr:nvCxnSpPr>
        <xdr:cNvPr id="391" name="直線コネクタ 390"/>
        <xdr:cNvCxnSpPr/>
      </xdr:nvCxnSpPr>
      <xdr:spPr>
        <a:xfrm flipV="1">
          <a:off x="14401800" y="75641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2" name="フローチャート : 判断 391"/>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93" name="テキスト ボックス 392"/>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49276</xdr:rowOff>
    </xdr:from>
    <xdr:to>
      <xdr:col>21</xdr:col>
      <xdr:colOff>0</xdr:colOff>
      <xdr:row>44</xdr:row>
      <xdr:rowOff>58928</xdr:rowOff>
    </xdr:to>
    <xdr:cxnSp macro="">
      <xdr:nvCxnSpPr>
        <xdr:cNvPr id="394" name="直線コネクタ 393"/>
        <xdr:cNvCxnSpPr/>
      </xdr:nvCxnSpPr>
      <xdr:spPr>
        <a:xfrm flipV="1">
          <a:off x="13512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5" name="フローチャート : 判断 394"/>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6" name="テキスト ボックス 395"/>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7" name="フローチャート :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8" name="テキスト ボックス 397"/>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83058</xdr:rowOff>
    </xdr:from>
    <xdr:to>
      <xdr:col>24</xdr:col>
      <xdr:colOff>609600</xdr:colOff>
      <xdr:row>44</xdr:row>
      <xdr:rowOff>13208</xdr:rowOff>
    </xdr:to>
    <xdr:sp macro="" textlink="">
      <xdr:nvSpPr>
        <xdr:cNvPr id="404" name="円/楕円 403"/>
        <xdr:cNvSpPr/>
      </xdr:nvSpPr>
      <xdr:spPr>
        <a:xfrm>
          <a:off x="16967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55135</xdr:rowOff>
    </xdr:from>
    <xdr:ext cx="762000" cy="259045"/>
    <xdr:sp macro="" textlink="">
      <xdr:nvSpPr>
        <xdr:cNvPr id="405" name="公債費負担の状況該当値テキスト"/>
        <xdr:cNvSpPr txBox="1"/>
      </xdr:nvSpPr>
      <xdr:spPr>
        <a:xfrm>
          <a:off x="17106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169926</xdr:rowOff>
    </xdr:from>
    <xdr:to>
      <xdr:col>23</xdr:col>
      <xdr:colOff>457200</xdr:colOff>
      <xdr:row>44</xdr:row>
      <xdr:rowOff>100076</xdr:rowOff>
    </xdr:to>
    <xdr:sp macro="" textlink="">
      <xdr:nvSpPr>
        <xdr:cNvPr id="406" name="円/楕円 405"/>
        <xdr:cNvSpPr/>
      </xdr:nvSpPr>
      <xdr:spPr>
        <a:xfrm>
          <a:off x="16129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84853</xdr:rowOff>
    </xdr:from>
    <xdr:ext cx="736600" cy="259045"/>
    <xdr:sp macro="" textlink="">
      <xdr:nvSpPr>
        <xdr:cNvPr id="407" name="テキスト ボックス 406"/>
        <xdr:cNvSpPr txBox="1"/>
      </xdr:nvSpPr>
      <xdr:spPr>
        <a:xfrm>
          <a:off x="15798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408" name="円/楕円 407"/>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55897</xdr:rowOff>
    </xdr:from>
    <xdr:ext cx="762000" cy="259045"/>
    <xdr:sp macro="" textlink="">
      <xdr:nvSpPr>
        <xdr:cNvPr id="409" name="テキスト ボックス 408"/>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169926</xdr:rowOff>
    </xdr:from>
    <xdr:to>
      <xdr:col>21</xdr:col>
      <xdr:colOff>50800</xdr:colOff>
      <xdr:row>44</xdr:row>
      <xdr:rowOff>100076</xdr:rowOff>
    </xdr:to>
    <xdr:sp macro="" textlink="">
      <xdr:nvSpPr>
        <xdr:cNvPr id="410" name="円/楕円 409"/>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84853</xdr:rowOff>
    </xdr:from>
    <xdr:ext cx="762000" cy="259045"/>
    <xdr:sp macro="" textlink="">
      <xdr:nvSpPr>
        <xdr:cNvPr id="411" name="テキスト ボックス 410"/>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8128</xdr:rowOff>
    </xdr:from>
    <xdr:to>
      <xdr:col>19</xdr:col>
      <xdr:colOff>533400</xdr:colOff>
      <xdr:row>44</xdr:row>
      <xdr:rowOff>109728</xdr:rowOff>
    </xdr:to>
    <xdr:sp macro="" textlink="">
      <xdr:nvSpPr>
        <xdr:cNvPr id="412" name="円/楕円 411"/>
        <xdr:cNvSpPr/>
      </xdr:nvSpPr>
      <xdr:spPr>
        <a:xfrm>
          <a:off x="13462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94505</xdr:rowOff>
    </xdr:from>
    <xdr:ext cx="762000" cy="259045"/>
    <xdr:sp macro="" textlink="">
      <xdr:nvSpPr>
        <xdr:cNvPr id="413" name="テキスト ボックス 412"/>
        <xdr:cNvSpPr txBox="1"/>
      </xdr:nvSpPr>
      <xdr:spPr>
        <a:xfrm>
          <a:off x="13131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ものの、ここ数年は指標が改善している。要因としては、土地開発公社の先行取得用地の買い戻しを計画的に進めてきたこと、公共下水道事業等の公営企業債等繰入見込額が減少したこと、定員適正化計画による職員数の見直しにより退職手当負担見込額が減少したこと、充当可能基金が増加したことなどが挙げられる。</a:t>
          </a:r>
        </a:p>
        <a:p>
          <a:r>
            <a:rPr kumimoji="1" lang="ja-JP" altLang="en-US" sz="1300">
              <a:latin typeface="ＭＳ Ｐゴシック"/>
            </a:rPr>
            <a:t>今後も引き続き、土地開発公社の先行取得用地の計画的な買い戻しや、定員適正化計画による定員や給与の適正化等により、財政の健全化を図る。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2" name="直線コネクタ 441"/>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3"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4" name="直線コネクタ 443"/>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104055</xdr:rowOff>
    </xdr:from>
    <xdr:to>
      <xdr:col>24</xdr:col>
      <xdr:colOff>558800</xdr:colOff>
      <xdr:row>19</xdr:row>
      <xdr:rowOff>134620</xdr:rowOff>
    </xdr:to>
    <xdr:cxnSp macro="">
      <xdr:nvCxnSpPr>
        <xdr:cNvPr id="447" name="直線コネクタ 446"/>
        <xdr:cNvCxnSpPr/>
      </xdr:nvCxnSpPr>
      <xdr:spPr>
        <a:xfrm flipV="1">
          <a:off x="16179800" y="3361605"/>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8"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9" name="フローチャート : 判断 448"/>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134620</xdr:rowOff>
    </xdr:from>
    <xdr:to>
      <xdr:col>23</xdr:col>
      <xdr:colOff>406400</xdr:colOff>
      <xdr:row>19</xdr:row>
      <xdr:rowOff>161967</xdr:rowOff>
    </xdr:to>
    <xdr:cxnSp macro="">
      <xdr:nvCxnSpPr>
        <xdr:cNvPr id="450" name="直線コネクタ 449"/>
        <xdr:cNvCxnSpPr/>
      </xdr:nvCxnSpPr>
      <xdr:spPr>
        <a:xfrm flipV="1">
          <a:off x="15290800" y="3392170"/>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51" name="フローチャート : 判断 450"/>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2" name="テキスト ボックス 451"/>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161967</xdr:rowOff>
    </xdr:from>
    <xdr:to>
      <xdr:col>22</xdr:col>
      <xdr:colOff>203200</xdr:colOff>
      <xdr:row>20</xdr:row>
      <xdr:rowOff>81407</xdr:rowOff>
    </xdr:to>
    <xdr:cxnSp macro="">
      <xdr:nvCxnSpPr>
        <xdr:cNvPr id="453" name="直線コネクタ 452"/>
        <xdr:cNvCxnSpPr/>
      </xdr:nvCxnSpPr>
      <xdr:spPr>
        <a:xfrm flipV="1">
          <a:off x="14401800" y="3419517"/>
          <a:ext cx="8890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4" name="フローチャート : 判断 453"/>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5" name="テキスト ボックス 454"/>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81407</xdr:rowOff>
    </xdr:from>
    <xdr:to>
      <xdr:col>21</xdr:col>
      <xdr:colOff>0</xdr:colOff>
      <xdr:row>21</xdr:row>
      <xdr:rowOff>49911</xdr:rowOff>
    </xdr:to>
    <xdr:cxnSp macro="">
      <xdr:nvCxnSpPr>
        <xdr:cNvPr id="456" name="直線コネクタ 455"/>
        <xdr:cNvCxnSpPr/>
      </xdr:nvCxnSpPr>
      <xdr:spPr>
        <a:xfrm flipV="1">
          <a:off x="13512800" y="3510407"/>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7" name="フローチャート : 判断 456"/>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8" name="テキスト ボックス 457"/>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9" name="フローチャート : 判断 458"/>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60" name="テキスト ボックス 459"/>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53255</xdr:rowOff>
    </xdr:from>
    <xdr:to>
      <xdr:col>24</xdr:col>
      <xdr:colOff>609600</xdr:colOff>
      <xdr:row>19</xdr:row>
      <xdr:rowOff>154855</xdr:rowOff>
    </xdr:to>
    <xdr:sp macro="" textlink="">
      <xdr:nvSpPr>
        <xdr:cNvPr id="466" name="円/楕円 465"/>
        <xdr:cNvSpPr/>
      </xdr:nvSpPr>
      <xdr:spPr>
        <a:xfrm>
          <a:off x="16967200" y="33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25332</xdr:rowOff>
    </xdr:from>
    <xdr:ext cx="762000" cy="259045"/>
    <xdr:sp macro="" textlink="">
      <xdr:nvSpPr>
        <xdr:cNvPr id="467" name="将来負担の状況該当値テキスト"/>
        <xdr:cNvSpPr txBox="1"/>
      </xdr:nvSpPr>
      <xdr:spPr>
        <a:xfrm>
          <a:off x="17106900" y="328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83820</xdr:rowOff>
    </xdr:from>
    <xdr:to>
      <xdr:col>23</xdr:col>
      <xdr:colOff>457200</xdr:colOff>
      <xdr:row>20</xdr:row>
      <xdr:rowOff>13970</xdr:rowOff>
    </xdr:to>
    <xdr:sp macro="" textlink="">
      <xdr:nvSpPr>
        <xdr:cNvPr id="468" name="円/楕円 467"/>
        <xdr:cNvSpPr/>
      </xdr:nvSpPr>
      <xdr:spPr>
        <a:xfrm>
          <a:off x="16129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170197</xdr:rowOff>
    </xdr:from>
    <xdr:ext cx="736600" cy="259045"/>
    <xdr:sp macro="" textlink="">
      <xdr:nvSpPr>
        <xdr:cNvPr id="469" name="テキスト ボックス 468"/>
        <xdr:cNvSpPr txBox="1"/>
      </xdr:nvSpPr>
      <xdr:spPr>
        <a:xfrm>
          <a:off x="15798800" y="342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111167</xdr:rowOff>
    </xdr:from>
    <xdr:to>
      <xdr:col>22</xdr:col>
      <xdr:colOff>254000</xdr:colOff>
      <xdr:row>20</xdr:row>
      <xdr:rowOff>41317</xdr:rowOff>
    </xdr:to>
    <xdr:sp macro="" textlink="">
      <xdr:nvSpPr>
        <xdr:cNvPr id="470" name="円/楕円 469"/>
        <xdr:cNvSpPr/>
      </xdr:nvSpPr>
      <xdr:spPr>
        <a:xfrm>
          <a:off x="15240000" y="33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26094</xdr:rowOff>
    </xdr:from>
    <xdr:ext cx="762000" cy="259045"/>
    <xdr:sp macro="" textlink="">
      <xdr:nvSpPr>
        <xdr:cNvPr id="471" name="テキスト ボックス 470"/>
        <xdr:cNvSpPr txBox="1"/>
      </xdr:nvSpPr>
      <xdr:spPr>
        <a:xfrm>
          <a:off x="14909800" y="345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30607</xdr:rowOff>
    </xdr:from>
    <xdr:to>
      <xdr:col>21</xdr:col>
      <xdr:colOff>50800</xdr:colOff>
      <xdr:row>20</xdr:row>
      <xdr:rowOff>132207</xdr:rowOff>
    </xdr:to>
    <xdr:sp macro="" textlink="">
      <xdr:nvSpPr>
        <xdr:cNvPr id="472" name="円/楕円 471"/>
        <xdr:cNvSpPr/>
      </xdr:nvSpPr>
      <xdr:spPr>
        <a:xfrm>
          <a:off x="14351000" y="34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116984</xdr:rowOff>
    </xdr:from>
    <xdr:ext cx="762000" cy="259045"/>
    <xdr:sp macro="" textlink="">
      <xdr:nvSpPr>
        <xdr:cNvPr id="473" name="テキスト ボックス 472"/>
        <xdr:cNvSpPr txBox="1"/>
      </xdr:nvSpPr>
      <xdr:spPr>
        <a:xfrm>
          <a:off x="14020800" y="354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170561</xdr:rowOff>
    </xdr:from>
    <xdr:to>
      <xdr:col>19</xdr:col>
      <xdr:colOff>533400</xdr:colOff>
      <xdr:row>21</xdr:row>
      <xdr:rowOff>100711</xdr:rowOff>
    </xdr:to>
    <xdr:sp macro="" textlink="">
      <xdr:nvSpPr>
        <xdr:cNvPr id="474" name="円/楕円 473"/>
        <xdr:cNvSpPr/>
      </xdr:nvSpPr>
      <xdr:spPr>
        <a:xfrm>
          <a:off x="13462000" y="35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85488</xdr:rowOff>
    </xdr:from>
    <xdr:ext cx="762000" cy="259045"/>
    <xdr:sp macro="" textlink="">
      <xdr:nvSpPr>
        <xdr:cNvPr id="475" name="テキスト ボックス 474"/>
        <xdr:cNvSpPr txBox="1"/>
      </xdr:nvSpPr>
      <xdr:spPr>
        <a:xfrm>
          <a:off x="13131800" y="368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富山県富山市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418,304
412,493
1,241.77
161,319,624
158,031,157
2,363,030
100,067,948
242,177,849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123.2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例年、類似団体平均を下回っている。</a:t>
          </a:r>
        </a:p>
        <a:p>
          <a:r>
            <a:rPr kumimoji="1" lang="ja-JP" altLang="en-US" sz="1300">
              <a:latin typeface="ＭＳ Ｐゴシック"/>
            </a:rPr>
            <a:t>引き続き定員適正化計画等に基づき、計画的に職員数の削減を行い、人件費の抑制に努める。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85852</xdr:rowOff>
    </xdr:from>
    <xdr:to>
      <xdr:col>7</xdr:col>
      <xdr:colOff>15875</xdr:colOff>
      <xdr:row>36</xdr:row>
      <xdr:rowOff>140716</xdr:rowOff>
    </xdr:to>
    <xdr:cxnSp macro="">
      <xdr:nvCxnSpPr>
        <xdr:cNvPr id="64" name="直線コネクタ 63"/>
        <xdr:cNvCxnSpPr/>
      </xdr:nvCxnSpPr>
      <xdr:spPr>
        <a:xfrm>
          <a:off x="3987800" y="62580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85852</xdr:rowOff>
    </xdr:from>
    <xdr:to>
      <xdr:col>5</xdr:col>
      <xdr:colOff>549275</xdr:colOff>
      <xdr:row>36</xdr:row>
      <xdr:rowOff>104140</xdr:rowOff>
    </xdr:to>
    <xdr:cxnSp macro="">
      <xdr:nvCxnSpPr>
        <xdr:cNvPr id="67" name="直線コネクタ 66"/>
        <xdr:cNvCxnSpPr/>
      </xdr:nvCxnSpPr>
      <xdr:spPr>
        <a:xfrm flipV="1">
          <a:off x="3098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36</xdr:row>
      <xdr:rowOff>131572</xdr:rowOff>
    </xdr:to>
    <xdr:cxnSp macro="">
      <xdr:nvCxnSpPr>
        <xdr:cNvPr id="70" name="直線コネクタ 69"/>
        <xdr:cNvCxnSpPr/>
      </xdr:nvCxnSpPr>
      <xdr:spPr>
        <a:xfrm flipV="1">
          <a:off x="2209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131572</xdr:rowOff>
    </xdr:from>
    <xdr:to>
      <xdr:col>3</xdr:col>
      <xdr:colOff>142875</xdr:colOff>
      <xdr:row>37</xdr:row>
      <xdr:rowOff>5842</xdr:rowOff>
    </xdr:to>
    <xdr:cxnSp macro="">
      <xdr:nvCxnSpPr>
        <xdr:cNvPr id="73" name="直線コネクタ 72"/>
        <xdr:cNvCxnSpPr/>
      </xdr:nvCxnSpPr>
      <xdr:spPr>
        <a:xfrm flipV="1">
          <a:off x="1320800" y="6303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77" name="テキスト ボックス 76"/>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83" name="円/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106443</xdr:rowOff>
    </xdr:from>
    <xdr:ext cx="762000" cy="259045"/>
    <xdr:sp macro="" textlink="">
      <xdr:nvSpPr>
        <xdr:cNvPr id="84"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35052</xdr:rowOff>
    </xdr:from>
    <xdr:to>
      <xdr:col>5</xdr:col>
      <xdr:colOff>600075</xdr:colOff>
      <xdr:row>36</xdr:row>
      <xdr:rowOff>136652</xdr:rowOff>
    </xdr:to>
    <xdr:sp macro="" textlink="">
      <xdr:nvSpPr>
        <xdr:cNvPr id="85" name="円/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7" name="円/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88" name="テキスト ボックス 87"/>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80772</xdr:rowOff>
    </xdr:from>
    <xdr:to>
      <xdr:col>3</xdr:col>
      <xdr:colOff>193675</xdr:colOff>
      <xdr:row>37</xdr:row>
      <xdr:rowOff>10922</xdr:rowOff>
    </xdr:to>
    <xdr:sp macro="" textlink="">
      <xdr:nvSpPr>
        <xdr:cNvPr id="89" name="円/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90" name="テキスト ボックス 89"/>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91" name="円/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前年度から１．４ポイント増加し、類似団体平均を０．４ポイント下回っている。これは主に、ガラス美術館と図書館の維持管理の通年化に伴うものである。</a:t>
          </a:r>
        </a:p>
        <a:p>
          <a:r>
            <a:rPr kumimoji="1" lang="ja-JP" altLang="en-US" sz="1300">
              <a:latin typeface="ＭＳ Ｐゴシック"/>
            </a:rPr>
            <a:t>施設の維持管理費が占める割合が多いことから、公共施設の統廃合を含めた再編や効率的な活用方法等を検討することなどを通して、物件費の抑制に努める。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16</xdr:row>
      <xdr:rowOff>152400</xdr:rowOff>
    </xdr:to>
    <xdr:cxnSp macro="">
      <xdr:nvCxnSpPr>
        <xdr:cNvPr id="125" name="直線コネクタ 124"/>
        <xdr:cNvCxnSpPr/>
      </xdr:nvCxnSpPr>
      <xdr:spPr>
        <a:xfrm>
          <a:off x="15671800" y="27178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15</xdr:row>
      <xdr:rowOff>158750</xdr:rowOff>
    </xdr:to>
    <xdr:cxnSp macro="">
      <xdr:nvCxnSpPr>
        <xdr:cNvPr id="128" name="直線コネクタ 127"/>
        <xdr:cNvCxnSpPr/>
      </xdr:nvCxnSpPr>
      <xdr:spPr>
        <a:xfrm flipV="1">
          <a:off x="14782800" y="271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120650</xdr:rowOff>
    </xdr:from>
    <xdr:to>
      <xdr:col>21</xdr:col>
      <xdr:colOff>361950</xdr:colOff>
      <xdr:row>15</xdr:row>
      <xdr:rowOff>158750</xdr:rowOff>
    </xdr:to>
    <xdr:cxnSp macro="">
      <xdr:nvCxnSpPr>
        <xdr:cNvPr id="131" name="直線コネクタ 130"/>
        <xdr:cNvCxnSpPr/>
      </xdr:nvCxnSpPr>
      <xdr:spPr>
        <a:xfrm>
          <a:off x="13893800" y="269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120650</xdr:rowOff>
    </xdr:from>
    <xdr:to>
      <xdr:col>20</xdr:col>
      <xdr:colOff>158750</xdr:colOff>
      <xdr:row>15</xdr:row>
      <xdr:rowOff>146050</xdr:rowOff>
    </xdr:to>
    <xdr:cxnSp macro="">
      <xdr:nvCxnSpPr>
        <xdr:cNvPr id="134" name="直線コネクタ 133"/>
        <xdr:cNvCxnSpPr/>
      </xdr:nvCxnSpPr>
      <xdr:spPr>
        <a:xfrm flipV="1">
          <a:off x="13004800" y="269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44" name="円/楕円 143"/>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118127</xdr:rowOff>
    </xdr:from>
    <xdr:ext cx="762000" cy="259045"/>
    <xdr:sp macro="" textlink="">
      <xdr:nvSpPr>
        <xdr:cNvPr id="145" name="物件費該当値テキスト"/>
        <xdr:cNvSpPr txBox="1"/>
      </xdr:nvSpPr>
      <xdr:spPr>
        <a:xfrm>
          <a:off x="165989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6" name="円/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7" name="テキスト ボックス 146"/>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107950</xdr:rowOff>
    </xdr:from>
    <xdr:to>
      <xdr:col>21</xdr:col>
      <xdr:colOff>412750</xdr:colOff>
      <xdr:row>16</xdr:row>
      <xdr:rowOff>38100</xdr:rowOff>
    </xdr:to>
    <xdr:sp macro="" textlink="">
      <xdr:nvSpPr>
        <xdr:cNvPr id="148" name="円/楕円 147"/>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48277</xdr:rowOff>
    </xdr:from>
    <xdr:ext cx="762000" cy="259045"/>
    <xdr:sp macro="" textlink="">
      <xdr:nvSpPr>
        <xdr:cNvPr id="149" name="テキスト ボックス 148"/>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69850</xdr:rowOff>
    </xdr:from>
    <xdr:to>
      <xdr:col>20</xdr:col>
      <xdr:colOff>209550</xdr:colOff>
      <xdr:row>16</xdr:row>
      <xdr:rowOff>0</xdr:rowOff>
    </xdr:to>
    <xdr:sp macro="" textlink="">
      <xdr:nvSpPr>
        <xdr:cNvPr id="150" name="円/楕円 149"/>
        <xdr:cNvSpPr/>
      </xdr:nvSpPr>
      <xdr:spPr>
        <a:xfrm>
          <a:off x="13843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10177</xdr:rowOff>
    </xdr:from>
    <xdr:ext cx="762000" cy="259045"/>
    <xdr:sp macro="" textlink="">
      <xdr:nvSpPr>
        <xdr:cNvPr id="151" name="テキスト ボックス 150"/>
        <xdr:cNvSpPr txBox="1"/>
      </xdr:nvSpPr>
      <xdr:spPr>
        <a:xfrm>
          <a:off x="13512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2" name="円/楕円 151"/>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53" name="テキスト ボックス 152"/>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類似団体平均と比較して４．５ポイント下回っているところではあるが、扶助費自体は年々増加している。</a:t>
          </a:r>
        </a:p>
        <a:p>
          <a:r>
            <a:rPr kumimoji="1" lang="ja-JP" altLang="en-US" sz="1300">
              <a:latin typeface="ＭＳ Ｐゴシック"/>
            </a:rPr>
            <a:t>これは、自立支援給付費や障害児通所給付費、各種医療費助成事業費が増加傾向にあることなどが要因である。また、平成２４年度から児童手当支給事業において法改正により支給額が増加したことも要因とな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158750</xdr:rowOff>
    </xdr:to>
    <xdr:cxnSp macro="">
      <xdr:nvCxnSpPr>
        <xdr:cNvPr id="186" name="直線コネクタ 185"/>
        <xdr:cNvCxnSpPr/>
      </xdr:nvCxnSpPr>
      <xdr:spPr>
        <a:xfrm>
          <a:off x="3987800" y="9156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95250</xdr:rowOff>
    </xdr:to>
    <xdr:cxnSp macro="">
      <xdr:nvCxnSpPr>
        <xdr:cNvPr id="189" name="直線コネクタ 188"/>
        <xdr:cNvCxnSpPr/>
      </xdr:nvCxnSpPr>
      <xdr:spPr>
        <a:xfrm flipV="1">
          <a:off x="3098800" y="915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95250</xdr:rowOff>
    </xdr:to>
    <xdr:cxnSp macro="">
      <xdr:nvCxnSpPr>
        <xdr:cNvPr id="192" name="直線コネクタ 191"/>
        <xdr:cNvCxnSpPr/>
      </xdr:nvCxnSpPr>
      <xdr:spPr>
        <a:xfrm>
          <a:off x="2209800" y="915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44450</xdr:rowOff>
    </xdr:from>
    <xdr:to>
      <xdr:col>3</xdr:col>
      <xdr:colOff>142875</xdr:colOff>
      <xdr:row>53</xdr:row>
      <xdr:rowOff>69850</xdr:rowOff>
    </xdr:to>
    <xdr:cxnSp macro="">
      <xdr:nvCxnSpPr>
        <xdr:cNvPr id="195" name="直線コネクタ 194"/>
        <xdr:cNvCxnSpPr/>
      </xdr:nvCxnSpPr>
      <xdr:spPr>
        <a:xfrm>
          <a:off x="1320800" y="913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107950</xdr:rowOff>
    </xdr:from>
    <xdr:to>
      <xdr:col>7</xdr:col>
      <xdr:colOff>66675</xdr:colOff>
      <xdr:row>54</xdr:row>
      <xdr:rowOff>38100</xdr:rowOff>
    </xdr:to>
    <xdr:sp macro="" textlink="">
      <xdr:nvSpPr>
        <xdr:cNvPr id="205" name="円/楕円 204"/>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124477</xdr:rowOff>
    </xdr:from>
    <xdr:ext cx="762000" cy="259045"/>
    <xdr:sp macro="" textlink="">
      <xdr:nvSpPr>
        <xdr:cNvPr id="206" name="扶助費該当値テキスト"/>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7" name="円/楕円 206"/>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8" name="テキスト ボックス 207"/>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44450</xdr:rowOff>
    </xdr:from>
    <xdr:to>
      <xdr:col>4</xdr:col>
      <xdr:colOff>396875</xdr:colOff>
      <xdr:row>53</xdr:row>
      <xdr:rowOff>146050</xdr:rowOff>
    </xdr:to>
    <xdr:sp macro="" textlink="">
      <xdr:nvSpPr>
        <xdr:cNvPr id="209" name="円/楕円 208"/>
        <xdr:cNvSpPr/>
      </xdr:nvSpPr>
      <xdr:spPr>
        <a:xfrm>
          <a:off x="3048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156227</xdr:rowOff>
    </xdr:from>
    <xdr:ext cx="762000" cy="259045"/>
    <xdr:sp macro="" textlink="">
      <xdr:nvSpPr>
        <xdr:cNvPr id="210" name="テキスト ボックス 209"/>
        <xdr:cNvSpPr txBox="1"/>
      </xdr:nvSpPr>
      <xdr:spPr>
        <a:xfrm>
          <a:off x="2717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1" name="円/楕円 210"/>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2" name="テキスト ボックス 211"/>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165100</xdr:rowOff>
    </xdr:from>
    <xdr:to>
      <xdr:col>1</xdr:col>
      <xdr:colOff>676275</xdr:colOff>
      <xdr:row>53</xdr:row>
      <xdr:rowOff>95250</xdr:rowOff>
    </xdr:to>
    <xdr:sp macro="" textlink="">
      <xdr:nvSpPr>
        <xdr:cNvPr id="213" name="円/楕円 212"/>
        <xdr:cNvSpPr/>
      </xdr:nvSpPr>
      <xdr:spPr>
        <a:xfrm>
          <a:off x="1270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105427</xdr:rowOff>
    </xdr:from>
    <xdr:ext cx="762000" cy="259045"/>
    <xdr:sp macro="" textlink="">
      <xdr:nvSpPr>
        <xdr:cNvPr id="214" name="テキスト ボックス 213"/>
        <xdr:cNvSpPr txBox="1"/>
      </xdr:nvSpPr>
      <xdr:spPr>
        <a:xfrm>
          <a:off x="939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その他については、各特別会計への繰出金の増加により、平成２３年度決算から類似団体平均を上回っている。</a:t>
          </a:r>
        </a:p>
        <a:p>
          <a:r>
            <a:rPr kumimoji="1" lang="ja-JP" altLang="en-US" sz="1300">
              <a:latin typeface="ＭＳ Ｐゴシック"/>
            </a:rPr>
            <a:t>今後は、少子高齢化が加速することにより、後期高齢・介護保険等の負担は増加傾向となることが考えられる。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57</xdr:row>
      <xdr:rowOff>16510</xdr:rowOff>
    </xdr:to>
    <xdr:cxnSp macro="">
      <xdr:nvCxnSpPr>
        <xdr:cNvPr id="247" name="直線コネクタ 246"/>
        <xdr:cNvCxnSpPr/>
      </xdr:nvCxnSpPr>
      <xdr:spPr>
        <a:xfrm>
          <a:off x="15671800" y="96748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62247</xdr:rowOff>
    </xdr:from>
    <xdr:ext cx="762000" cy="259045"/>
    <xdr:sp macro="" textlink="">
      <xdr:nvSpPr>
        <xdr:cNvPr id="248"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88900</xdr:rowOff>
    </xdr:to>
    <xdr:cxnSp macro="">
      <xdr:nvCxnSpPr>
        <xdr:cNvPr id="250" name="直線コネクタ 249"/>
        <xdr:cNvCxnSpPr/>
      </xdr:nvCxnSpPr>
      <xdr:spPr>
        <a:xfrm flipV="1">
          <a:off x="14782800" y="967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52" name="テキスト ボックス 251"/>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88900</xdr:rowOff>
    </xdr:to>
    <xdr:cxnSp macro="">
      <xdr:nvCxnSpPr>
        <xdr:cNvPr id="253" name="直線コネクタ 252"/>
        <xdr:cNvCxnSpPr/>
      </xdr:nvCxnSpPr>
      <xdr:spPr>
        <a:xfrm>
          <a:off x="13893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55" name="テキスト ボックス 25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66040</xdr:rowOff>
    </xdr:to>
    <xdr:cxnSp macro="">
      <xdr:nvCxnSpPr>
        <xdr:cNvPr id="256" name="直線コネクタ 255"/>
        <xdr:cNvCxnSpPr/>
      </xdr:nvCxnSpPr>
      <xdr:spPr>
        <a:xfrm flipV="1">
          <a:off x="13004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8" name="テキスト ボックス 257"/>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0" name="テキスト ボックス 259"/>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6" name="円/楕円 265"/>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109237</xdr:rowOff>
    </xdr:from>
    <xdr:ext cx="762000" cy="259045"/>
    <xdr:sp macro="" textlink="">
      <xdr:nvSpPr>
        <xdr:cNvPr id="267"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68" name="円/楕円 267"/>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109237</xdr:rowOff>
    </xdr:from>
    <xdr:ext cx="736600" cy="259045"/>
    <xdr:sp macro="" textlink="">
      <xdr:nvSpPr>
        <xdr:cNvPr id="269" name="テキスト ボックス 268"/>
        <xdr:cNvSpPr txBox="1"/>
      </xdr:nvSpPr>
      <xdr:spPr>
        <a:xfrm>
          <a:off x="15290800" y="971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0" name="円/楕円 269"/>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71" name="テキスト ボックス 270"/>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2" name="円/楕円 271"/>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73" name="テキスト ボックス 272"/>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4" name="円/楕円 273"/>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75" name="テキスト ボックス 274"/>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前年度から０．７ポイント上昇しており、依然として類似団体平均も上回っている。</a:t>
          </a:r>
        </a:p>
        <a:p>
          <a:r>
            <a:rPr kumimoji="1" lang="ja-JP" altLang="en-US" sz="1300">
              <a:latin typeface="ＭＳ Ｐゴシック"/>
            </a:rPr>
            <a:t>今後とも、事業再点検や事務事業評価を通して、各種補助金を見直すことなどにより、補助費の抑制に努める。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26307</xdr:rowOff>
    </xdr:from>
    <xdr:to>
      <xdr:col>24</xdr:col>
      <xdr:colOff>31750</xdr:colOff>
      <xdr:row>37</xdr:row>
      <xdr:rowOff>80736</xdr:rowOff>
    </xdr:to>
    <xdr:cxnSp macro="">
      <xdr:nvCxnSpPr>
        <xdr:cNvPr id="310" name="直線コネクタ 309"/>
        <xdr:cNvCxnSpPr/>
      </xdr:nvCxnSpPr>
      <xdr:spPr>
        <a:xfrm>
          <a:off x="15671800" y="6369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26307</xdr:rowOff>
    </xdr:from>
    <xdr:to>
      <xdr:col>22</xdr:col>
      <xdr:colOff>565150</xdr:colOff>
      <xdr:row>37</xdr:row>
      <xdr:rowOff>48078</xdr:rowOff>
    </xdr:to>
    <xdr:cxnSp macro="">
      <xdr:nvCxnSpPr>
        <xdr:cNvPr id="313" name="直線コネクタ 312"/>
        <xdr:cNvCxnSpPr/>
      </xdr:nvCxnSpPr>
      <xdr:spPr>
        <a:xfrm flipV="1">
          <a:off x="14782800" y="6369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48078</xdr:rowOff>
    </xdr:from>
    <xdr:to>
      <xdr:col>21</xdr:col>
      <xdr:colOff>361950</xdr:colOff>
      <xdr:row>37</xdr:row>
      <xdr:rowOff>48078</xdr:rowOff>
    </xdr:to>
    <xdr:cxnSp macro="">
      <xdr:nvCxnSpPr>
        <xdr:cNvPr id="316" name="直線コネクタ 315"/>
        <xdr:cNvCxnSpPr/>
      </xdr:nvCxnSpPr>
      <xdr:spPr>
        <a:xfrm>
          <a:off x="13893800" y="639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48078</xdr:rowOff>
    </xdr:from>
    <xdr:to>
      <xdr:col>20</xdr:col>
      <xdr:colOff>158750</xdr:colOff>
      <xdr:row>37</xdr:row>
      <xdr:rowOff>69850</xdr:rowOff>
    </xdr:to>
    <xdr:cxnSp macro="">
      <xdr:nvCxnSpPr>
        <xdr:cNvPr id="319" name="直線コネクタ 318"/>
        <xdr:cNvCxnSpPr/>
      </xdr:nvCxnSpPr>
      <xdr:spPr>
        <a:xfrm flipV="1">
          <a:off x="13004800" y="6391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29" name="円/楕円 328"/>
        <xdr:cNvSpPr/>
      </xdr:nvSpPr>
      <xdr:spPr>
        <a:xfrm>
          <a:off x="164592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2013</xdr:rowOff>
    </xdr:from>
    <xdr:ext cx="762000" cy="259045"/>
    <xdr:sp macro="" textlink="">
      <xdr:nvSpPr>
        <xdr:cNvPr id="330" name="補助費等該当値テキスト"/>
        <xdr:cNvSpPr txBox="1"/>
      </xdr:nvSpPr>
      <xdr:spPr>
        <a:xfrm>
          <a:off x="16598900" y="634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146957</xdr:rowOff>
    </xdr:from>
    <xdr:to>
      <xdr:col>22</xdr:col>
      <xdr:colOff>615950</xdr:colOff>
      <xdr:row>37</xdr:row>
      <xdr:rowOff>77107</xdr:rowOff>
    </xdr:to>
    <xdr:sp macro="" textlink="">
      <xdr:nvSpPr>
        <xdr:cNvPr id="331" name="円/楕円 330"/>
        <xdr:cNvSpPr/>
      </xdr:nvSpPr>
      <xdr:spPr>
        <a:xfrm>
          <a:off x="15621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61884</xdr:rowOff>
    </xdr:from>
    <xdr:ext cx="736600" cy="259045"/>
    <xdr:sp macro="" textlink="">
      <xdr:nvSpPr>
        <xdr:cNvPr id="332" name="テキスト ボックス 331"/>
        <xdr:cNvSpPr txBox="1"/>
      </xdr:nvSpPr>
      <xdr:spPr>
        <a:xfrm>
          <a:off x="15290800" y="640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168728</xdr:rowOff>
    </xdr:from>
    <xdr:to>
      <xdr:col>21</xdr:col>
      <xdr:colOff>412750</xdr:colOff>
      <xdr:row>37</xdr:row>
      <xdr:rowOff>98878</xdr:rowOff>
    </xdr:to>
    <xdr:sp macro="" textlink="">
      <xdr:nvSpPr>
        <xdr:cNvPr id="333" name="円/楕円 332"/>
        <xdr:cNvSpPr/>
      </xdr:nvSpPr>
      <xdr:spPr>
        <a:xfrm>
          <a:off x="14732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83655</xdr:rowOff>
    </xdr:from>
    <xdr:ext cx="762000" cy="259045"/>
    <xdr:sp macro="" textlink="">
      <xdr:nvSpPr>
        <xdr:cNvPr id="334" name="テキスト ボックス 333"/>
        <xdr:cNvSpPr txBox="1"/>
      </xdr:nvSpPr>
      <xdr:spPr>
        <a:xfrm>
          <a:off x="1440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168728</xdr:rowOff>
    </xdr:from>
    <xdr:to>
      <xdr:col>20</xdr:col>
      <xdr:colOff>209550</xdr:colOff>
      <xdr:row>37</xdr:row>
      <xdr:rowOff>98878</xdr:rowOff>
    </xdr:to>
    <xdr:sp macro="" textlink="">
      <xdr:nvSpPr>
        <xdr:cNvPr id="335" name="円/楕円 334"/>
        <xdr:cNvSpPr/>
      </xdr:nvSpPr>
      <xdr:spPr>
        <a:xfrm>
          <a:off x="13843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83655</xdr:rowOff>
    </xdr:from>
    <xdr:ext cx="762000" cy="259045"/>
    <xdr:sp macro="" textlink="">
      <xdr:nvSpPr>
        <xdr:cNvPr id="336" name="テキスト ボックス 335"/>
        <xdr:cNvSpPr txBox="1"/>
      </xdr:nvSpPr>
      <xdr:spPr>
        <a:xfrm>
          <a:off x="13512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7" name="円/楕円 336"/>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38" name="テキスト ボックス 337"/>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経常収支比率に占める割合は昨年度より下がっているが、依然、類似団体を４．７ポイント上回っている。</a:t>
          </a:r>
        </a:p>
        <a:p>
          <a:r>
            <a:rPr kumimoji="1" lang="ja-JP" altLang="en-US" sz="1300">
              <a:latin typeface="ＭＳ Ｐゴシック"/>
            </a:rPr>
            <a:t>今後も引き続き、市債の発行をできる限り抑制するとともに、発行にあたっては、合併特例債などの交付税措置のある有利な市債を活用していく。</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66039</xdr:rowOff>
    </xdr:from>
    <xdr:to>
      <xdr:col>7</xdr:col>
      <xdr:colOff>15875</xdr:colOff>
      <xdr:row>81</xdr:row>
      <xdr:rowOff>16511</xdr:rowOff>
    </xdr:to>
    <xdr:cxnSp macro="">
      <xdr:nvCxnSpPr>
        <xdr:cNvPr id="371" name="直線コネクタ 370"/>
        <xdr:cNvCxnSpPr/>
      </xdr:nvCxnSpPr>
      <xdr:spPr>
        <a:xfrm flipV="1">
          <a:off x="3987800" y="1378203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2"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157480</xdr:rowOff>
    </xdr:from>
    <xdr:to>
      <xdr:col>5</xdr:col>
      <xdr:colOff>549275</xdr:colOff>
      <xdr:row>81</xdr:row>
      <xdr:rowOff>16511</xdr:rowOff>
    </xdr:to>
    <xdr:cxnSp macro="">
      <xdr:nvCxnSpPr>
        <xdr:cNvPr id="374" name="直線コネクタ 373"/>
        <xdr:cNvCxnSpPr/>
      </xdr:nvCxnSpPr>
      <xdr:spPr>
        <a:xfrm>
          <a:off x="3098800" y="13873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157480</xdr:rowOff>
    </xdr:from>
    <xdr:to>
      <xdr:col>4</xdr:col>
      <xdr:colOff>346075</xdr:colOff>
      <xdr:row>81</xdr:row>
      <xdr:rowOff>8889</xdr:rowOff>
    </xdr:to>
    <xdr:cxnSp macro="">
      <xdr:nvCxnSpPr>
        <xdr:cNvPr id="377" name="直線コネクタ 376"/>
        <xdr:cNvCxnSpPr/>
      </xdr:nvCxnSpPr>
      <xdr:spPr>
        <a:xfrm flipV="1">
          <a:off x="2209800" y="13873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142239</xdr:rowOff>
    </xdr:from>
    <xdr:to>
      <xdr:col>3</xdr:col>
      <xdr:colOff>142875</xdr:colOff>
      <xdr:row>81</xdr:row>
      <xdr:rowOff>8889</xdr:rowOff>
    </xdr:to>
    <xdr:cxnSp macro="">
      <xdr:nvCxnSpPr>
        <xdr:cNvPr id="380" name="直線コネクタ 379"/>
        <xdr:cNvCxnSpPr/>
      </xdr:nvCxnSpPr>
      <xdr:spPr>
        <a:xfrm>
          <a:off x="1320800" y="13858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384" name="テキスト ボックス 38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15239</xdr:rowOff>
    </xdr:from>
    <xdr:to>
      <xdr:col>7</xdr:col>
      <xdr:colOff>66675</xdr:colOff>
      <xdr:row>80</xdr:row>
      <xdr:rowOff>116839</xdr:rowOff>
    </xdr:to>
    <xdr:sp macro="" textlink="">
      <xdr:nvSpPr>
        <xdr:cNvPr id="390" name="円/楕円 389"/>
        <xdr:cNvSpPr/>
      </xdr:nvSpPr>
      <xdr:spPr>
        <a:xfrm>
          <a:off x="47752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158766</xdr:rowOff>
    </xdr:from>
    <xdr:ext cx="762000" cy="259045"/>
    <xdr:sp macro="" textlink="">
      <xdr:nvSpPr>
        <xdr:cNvPr id="391" name="公債費該当値テキスト"/>
        <xdr:cNvSpPr txBox="1"/>
      </xdr:nvSpPr>
      <xdr:spPr>
        <a:xfrm>
          <a:off x="49149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137161</xdr:rowOff>
    </xdr:from>
    <xdr:to>
      <xdr:col>5</xdr:col>
      <xdr:colOff>600075</xdr:colOff>
      <xdr:row>81</xdr:row>
      <xdr:rowOff>67311</xdr:rowOff>
    </xdr:to>
    <xdr:sp macro="" textlink="">
      <xdr:nvSpPr>
        <xdr:cNvPr id="392" name="円/楕円 391"/>
        <xdr:cNvSpPr/>
      </xdr:nvSpPr>
      <xdr:spPr>
        <a:xfrm>
          <a:off x="3937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52088</xdr:rowOff>
    </xdr:from>
    <xdr:ext cx="736600" cy="259045"/>
    <xdr:sp macro="" textlink="">
      <xdr:nvSpPr>
        <xdr:cNvPr id="393" name="テキスト ボックス 392"/>
        <xdr:cNvSpPr txBox="1"/>
      </xdr:nvSpPr>
      <xdr:spPr>
        <a:xfrm>
          <a:off x="3606800" y="13939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106680</xdr:rowOff>
    </xdr:from>
    <xdr:to>
      <xdr:col>4</xdr:col>
      <xdr:colOff>396875</xdr:colOff>
      <xdr:row>81</xdr:row>
      <xdr:rowOff>36830</xdr:rowOff>
    </xdr:to>
    <xdr:sp macro="" textlink="">
      <xdr:nvSpPr>
        <xdr:cNvPr id="394" name="円/楕円 393"/>
        <xdr:cNvSpPr/>
      </xdr:nvSpPr>
      <xdr:spPr>
        <a:xfrm>
          <a:off x="3048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21607</xdr:rowOff>
    </xdr:from>
    <xdr:ext cx="762000" cy="259045"/>
    <xdr:sp macro="" textlink="">
      <xdr:nvSpPr>
        <xdr:cNvPr id="395" name="テキスト ボックス 394"/>
        <xdr:cNvSpPr txBox="1"/>
      </xdr:nvSpPr>
      <xdr:spPr>
        <a:xfrm>
          <a:off x="2717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129539</xdr:rowOff>
    </xdr:from>
    <xdr:to>
      <xdr:col>3</xdr:col>
      <xdr:colOff>193675</xdr:colOff>
      <xdr:row>81</xdr:row>
      <xdr:rowOff>59689</xdr:rowOff>
    </xdr:to>
    <xdr:sp macro="" textlink="">
      <xdr:nvSpPr>
        <xdr:cNvPr id="396" name="円/楕円 395"/>
        <xdr:cNvSpPr/>
      </xdr:nvSpPr>
      <xdr:spPr>
        <a:xfrm>
          <a:off x="2159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44466</xdr:rowOff>
    </xdr:from>
    <xdr:ext cx="762000" cy="259045"/>
    <xdr:sp macro="" textlink="">
      <xdr:nvSpPr>
        <xdr:cNvPr id="397" name="テキスト ボックス 396"/>
        <xdr:cNvSpPr txBox="1"/>
      </xdr:nvSpPr>
      <xdr:spPr>
        <a:xfrm>
          <a:off x="1828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91439</xdr:rowOff>
    </xdr:from>
    <xdr:to>
      <xdr:col>1</xdr:col>
      <xdr:colOff>676275</xdr:colOff>
      <xdr:row>81</xdr:row>
      <xdr:rowOff>21589</xdr:rowOff>
    </xdr:to>
    <xdr:sp macro="" textlink="">
      <xdr:nvSpPr>
        <xdr:cNvPr id="398" name="円/楕円 397"/>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6366</xdr:rowOff>
    </xdr:from>
    <xdr:ext cx="762000" cy="259045"/>
    <xdr:sp macro="" textlink="">
      <xdr:nvSpPr>
        <xdr:cNvPr id="399" name="テキスト ボックス 398"/>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経常収支比率に占める公債費の割合が高止まりする中、公債費以外の経常経費が経常収支に占める割合は類似団体平均を４．０ポイント下回った。</a:t>
          </a:r>
        </a:p>
        <a:p>
          <a:r>
            <a:rPr kumimoji="1" lang="ja-JP" altLang="en-US" sz="1300">
              <a:latin typeface="ＭＳ Ｐゴシック"/>
            </a:rPr>
            <a:t>今後の方針として、行政改革大綱に基づき事務事業の見直しを行い、限られた財源の重点的・効率的な配分に努め、行政の一層のスリム化を行うこと等を通して、健全な財政運営を図る。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10414</xdr:rowOff>
    </xdr:from>
    <xdr:to>
      <xdr:col>24</xdr:col>
      <xdr:colOff>31750</xdr:colOff>
      <xdr:row>76</xdr:row>
      <xdr:rowOff>53848</xdr:rowOff>
    </xdr:to>
    <xdr:cxnSp macro="">
      <xdr:nvCxnSpPr>
        <xdr:cNvPr id="430" name="直線コネクタ 429"/>
        <xdr:cNvCxnSpPr/>
      </xdr:nvCxnSpPr>
      <xdr:spPr>
        <a:xfrm>
          <a:off x="15671800" y="12869164"/>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31"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10414</xdr:rowOff>
    </xdr:from>
    <xdr:to>
      <xdr:col>22</xdr:col>
      <xdr:colOff>565150</xdr:colOff>
      <xdr:row>75</xdr:row>
      <xdr:rowOff>51562</xdr:rowOff>
    </xdr:to>
    <xdr:cxnSp macro="">
      <xdr:nvCxnSpPr>
        <xdr:cNvPr id="433" name="直線コネクタ 432"/>
        <xdr:cNvCxnSpPr/>
      </xdr:nvCxnSpPr>
      <xdr:spPr>
        <a:xfrm flipV="1">
          <a:off x="14782800" y="128691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35" name="テキスト ボックス 434"/>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14986</xdr:rowOff>
    </xdr:from>
    <xdr:to>
      <xdr:col>21</xdr:col>
      <xdr:colOff>361950</xdr:colOff>
      <xdr:row>75</xdr:row>
      <xdr:rowOff>51562</xdr:rowOff>
    </xdr:to>
    <xdr:cxnSp macro="">
      <xdr:nvCxnSpPr>
        <xdr:cNvPr id="436" name="直線コネクタ 435"/>
        <xdr:cNvCxnSpPr/>
      </xdr:nvCxnSpPr>
      <xdr:spPr>
        <a:xfrm>
          <a:off x="13893800" y="128737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8" name="テキスト ボックス 437"/>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xdr:rowOff>
    </xdr:from>
    <xdr:to>
      <xdr:col>20</xdr:col>
      <xdr:colOff>158750</xdr:colOff>
      <xdr:row>75</xdr:row>
      <xdr:rowOff>60706</xdr:rowOff>
    </xdr:to>
    <xdr:cxnSp macro="">
      <xdr:nvCxnSpPr>
        <xdr:cNvPr id="439" name="直線コネクタ 438"/>
        <xdr:cNvCxnSpPr/>
      </xdr:nvCxnSpPr>
      <xdr:spPr>
        <a:xfrm flipV="1">
          <a:off x="13004800" y="128737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130573</xdr:rowOff>
    </xdr:from>
    <xdr:ext cx="762000" cy="259045"/>
    <xdr:sp macro="" textlink="">
      <xdr:nvSpPr>
        <xdr:cNvPr id="441" name="テキスト ボックス 440"/>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3" name="テキスト ボックス 442"/>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3048</xdr:rowOff>
    </xdr:from>
    <xdr:to>
      <xdr:col>24</xdr:col>
      <xdr:colOff>82550</xdr:colOff>
      <xdr:row>76</xdr:row>
      <xdr:rowOff>104648</xdr:rowOff>
    </xdr:to>
    <xdr:sp macro="" textlink="">
      <xdr:nvSpPr>
        <xdr:cNvPr id="449" name="円/楕円 448"/>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19575</xdr:rowOff>
    </xdr:from>
    <xdr:ext cx="762000" cy="259045"/>
    <xdr:sp macro="" textlink="">
      <xdr:nvSpPr>
        <xdr:cNvPr id="450"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131064</xdr:rowOff>
    </xdr:from>
    <xdr:to>
      <xdr:col>22</xdr:col>
      <xdr:colOff>615950</xdr:colOff>
      <xdr:row>75</xdr:row>
      <xdr:rowOff>61214</xdr:rowOff>
    </xdr:to>
    <xdr:sp macro="" textlink="">
      <xdr:nvSpPr>
        <xdr:cNvPr id="451" name="円/楕円 450"/>
        <xdr:cNvSpPr/>
      </xdr:nvSpPr>
      <xdr:spPr>
        <a:xfrm>
          <a:off x="15621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71391</xdr:rowOff>
    </xdr:from>
    <xdr:ext cx="736600" cy="259045"/>
    <xdr:sp macro="" textlink="">
      <xdr:nvSpPr>
        <xdr:cNvPr id="452" name="テキスト ボックス 451"/>
        <xdr:cNvSpPr txBox="1"/>
      </xdr:nvSpPr>
      <xdr:spPr>
        <a:xfrm>
          <a:off x="15290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xdr:rowOff>
    </xdr:from>
    <xdr:to>
      <xdr:col>21</xdr:col>
      <xdr:colOff>412750</xdr:colOff>
      <xdr:row>75</xdr:row>
      <xdr:rowOff>102362</xdr:rowOff>
    </xdr:to>
    <xdr:sp macro="" textlink="">
      <xdr:nvSpPr>
        <xdr:cNvPr id="453" name="円/楕円 452"/>
        <xdr:cNvSpPr/>
      </xdr:nvSpPr>
      <xdr:spPr>
        <a:xfrm>
          <a:off x="14732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112539</xdr:rowOff>
    </xdr:from>
    <xdr:ext cx="762000" cy="259045"/>
    <xdr:sp macro="" textlink="">
      <xdr:nvSpPr>
        <xdr:cNvPr id="454" name="テキスト ボックス 453"/>
        <xdr:cNvSpPr txBox="1"/>
      </xdr:nvSpPr>
      <xdr:spPr>
        <a:xfrm>
          <a:off x="14401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135636</xdr:rowOff>
    </xdr:from>
    <xdr:to>
      <xdr:col>20</xdr:col>
      <xdr:colOff>209550</xdr:colOff>
      <xdr:row>75</xdr:row>
      <xdr:rowOff>65786</xdr:rowOff>
    </xdr:to>
    <xdr:sp macro="" textlink="">
      <xdr:nvSpPr>
        <xdr:cNvPr id="455" name="円/楕円 454"/>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75963</xdr:rowOff>
    </xdr:from>
    <xdr:ext cx="762000" cy="259045"/>
    <xdr:sp macro="" textlink="">
      <xdr:nvSpPr>
        <xdr:cNvPr id="456" name="テキスト ボックス 455"/>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xdr:rowOff>
    </xdr:from>
    <xdr:to>
      <xdr:col>19</xdr:col>
      <xdr:colOff>6350</xdr:colOff>
      <xdr:row>75</xdr:row>
      <xdr:rowOff>111506</xdr:rowOff>
    </xdr:to>
    <xdr:sp macro="" textlink="">
      <xdr:nvSpPr>
        <xdr:cNvPr id="457" name="円/楕円 456"/>
        <xdr:cNvSpPr/>
      </xdr:nvSpPr>
      <xdr:spPr>
        <a:xfrm>
          <a:off x="12954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121683</xdr:rowOff>
    </xdr:from>
    <xdr:ext cx="762000" cy="259045"/>
    <xdr:sp macro="" textlink="">
      <xdr:nvSpPr>
        <xdr:cNvPr id="458" name="テキスト ボックス 457"/>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富山県富山市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139603</xdr:rowOff>
    </xdr:from>
    <xdr:to>
      <xdr:col>4</xdr:col>
      <xdr:colOff>1117600</xdr:colOff>
      <xdr:row>18</xdr:row>
      <xdr:rowOff>36688</xdr:rowOff>
    </xdr:to>
    <xdr:cxnSp macro="">
      <xdr:nvCxnSpPr>
        <xdr:cNvPr id="48" name="直線コネクタ 47"/>
        <xdr:cNvCxnSpPr/>
      </xdr:nvCxnSpPr>
      <xdr:spPr bwMode="auto">
        <a:xfrm>
          <a:off x="5003800" y="3101878"/>
          <a:ext cx="647700" cy="68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127579</xdr:rowOff>
    </xdr:from>
    <xdr:to>
      <xdr:col>4</xdr:col>
      <xdr:colOff>469900</xdr:colOff>
      <xdr:row>17</xdr:row>
      <xdr:rowOff>139603</xdr:rowOff>
    </xdr:to>
    <xdr:cxnSp macro="">
      <xdr:nvCxnSpPr>
        <xdr:cNvPr id="51" name="直線コネクタ 50"/>
        <xdr:cNvCxnSpPr/>
      </xdr:nvCxnSpPr>
      <xdr:spPr bwMode="auto">
        <a:xfrm>
          <a:off x="4305300" y="3089854"/>
          <a:ext cx="698500" cy="12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127579</xdr:rowOff>
    </xdr:from>
    <xdr:to>
      <xdr:col>3</xdr:col>
      <xdr:colOff>904875</xdr:colOff>
      <xdr:row>18</xdr:row>
      <xdr:rowOff>96170</xdr:rowOff>
    </xdr:to>
    <xdr:cxnSp macro="">
      <xdr:nvCxnSpPr>
        <xdr:cNvPr id="54" name="直線コネクタ 53"/>
        <xdr:cNvCxnSpPr/>
      </xdr:nvCxnSpPr>
      <xdr:spPr bwMode="auto">
        <a:xfrm flipV="1">
          <a:off x="3606800" y="3089854"/>
          <a:ext cx="698500" cy="14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55936</xdr:rowOff>
    </xdr:from>
    <xdr:to>
      <xdr:col>3</xdr:col>
      <xdr:colOff>206375</xdr:colOff>
      <xdr:row>18</xdr:row>
      <xdr:rowOff>96170</xdr:rowOff>
    </xdr:to>
    <xdr:cxnSp macro="">
      <xdr:nvCxnSpPr>
        <xdr:cNvPr id="57" name="直線コネクタ 56"/>
        <xdr:cNvCxnSpPr/>
      </xdr:nvCxnSpPr>
      <xdr:spPr bwMode="auto">
        <a:xfrm>
          <a:off x="2908300" y="3018211"/>
          <a:ext cx="698500" cy="21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157338</xdr:rowOff>
    </xdr:from>
    <xdr:to>
      <xdr:col>5</xdr:col>
      <xdr:colOff>34925</xdr:colOff>
      <xdr:row>18</xdr:row>
      <xdr:rowOff>87488</xdr:rowOff>
    </xdr:to>
    <xdr:sp macro="" textlink="">
      <xdr:nvSpPr>
        <xdr:cNvPr id="67" name="円/楕円 66"/>
        <xdr:cNvSpPr/>
      </xdr:nvSpPr>
      <xdr:spPr bwMode="auto">
        <a:xfrm>
          <a:off x="5600700" y="3119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129415</xdr:rowOff>
    </xdr:from>
    <xdr:ext cx="762000" cy="259045"/>
    <xdr:sp macro="" textlink="">
      <xdr:nvSpPr>
        <xdr:cNvPr id="68" name="人口1人当たり決算額の推移該当値テキスト130"/>
        <xdr:cNvSpPr txBox="1"/>
      </xdr:nvSpPr>
      <xdr:spPr>
        <a:xfrm>
          <a:off x="5740400" y="30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56,767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88803</xdr:rowOff>
    </xdr:from>
    <xdr:to>
      <xdr:col>4</xdr:col>
      <xdr:colOff>520700</xdr:colOff>
      <xdr:row>18</xdr:row>
      <xdr:rowOff>18953</xdr:rowOff>
    </xdr:to>
    <xdr:sp macro="" textlink="">
      <xdr:nvSpPr>
        <xdr:cNvPr id="69" name="円/楕円 68"/>
        <xdr:cNvSpPr/>
      </xdr:nvSpPr>
      <xdr:spPr bwMode="auto">
        <a:xfrm>
          <a:off x="4953000" y="305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3730</xdr:rowOff>
    </xdr:from>
    <xdr:ext cx="736600" cy="259045"/>
    <xdr:sp macro="" textlink="">
      <xdr:nvSpPr>
        <xdr:cNvPr id="70" name="テキスト ボックス 69"/>
        <xdr:cNvSpPr txBox="1"/>
      </xdr:nvSpPr>
      <xdr:spPr>
        <a:xfrm>
          <a:off x="4622800" y="3137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76779</xdr:rowOff>
    </xdr:from>
    <xdr:to>
      <xdr:col>3</xdr:col>
      <xdr:colOff>955675</xdr:colOff>
      <xdr:row>18</xdr:row>
      <xdr:rowOff>6929</xdr:rowOff>
    </xdr:to>
    <xdr:sp macro="" textlink="">
      <xdr:nvSpPr>
        <xdr:cNvPr id="71" name="円/楕円 70"/>
        <xdr:cNvSpPr/>
      </xdr:nvSpPr>
      <xdr:spPr bwMode="auto">
        <a:xfrm>
          <a:off x="4254500" y="3039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163156</xdr:rowOff>
    </xdr:from>
    <xdr:ext cx="762000" cy="259045"/>
    <xdr:sp macro="" textlink="">
      <xdr:nvSpPr>
        <xdr:cNvPr id="72" name="テキスト ボックス 71"/>
        <xdr:cNvSpPr txBox="1"/>
      </xdr:nvSpPr>
      <xdr:spPr>
        <a:xfrm>
          <a:off x="3924300" y="312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58,529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45370</xdr:rowOff>
    </xdr:from>
    <xdr:to>
      <xdr:col>3</xdr:col>
      <xdr:colOff>257175</xdr:colOff>
      <xdr:row>18</xdr:row>
      <xdr:rowOff>146969</xdr:rowOff>
    </xdr:to>
    <xdr:sp macro="" textlink="">
      <xdr:nvSpPr>
        <xdr:cNvPr id="73" name="円/楕円 72"/>
        <xdr:cNvSpPr/>
      </xdr:nvSpPr>
      <xdr:spPr bwMode="auto">
        <a:xfrm>
          <a:off x="3556000" y="317909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131746</xdr:rowOff>
    </xdr:from>
    <xdr:ext cx="762000" cy="259045"/>
    <xdr:sp macro="" textlink="">
      <xdr:nvSpPr>
        <xdr:cNvPr id="74" name="テキスト ボックス 73"/>
        <xdr:cNvSpPr txBox="1"/>
      </xdr:nvSpPr>
      <xdr:spPr>
        <a:xfrm>
          <a:off x="3225800" y="326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55,466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5136</xdr:rowOff>
    </xdr:from>
    <xdr:to>
      <xdr:col>2</xdr:col>
      <xdr:colOff>692150</xdr:colOff>
      <xdr:row>17</xdr:row>
      <xdr:rowOff>106736</xdr:rowOff>
    </xdr:to>
    <xdr:sp macro="" textlink="">
      <xdr:nvSpPr>
        <xdr:cNvPr id="75" name="円/楕円 74"/>
        <xdr:cNvSpPr/>
      </xdr:nvSpPr>
      <xdr:spPr bwMode="auto">
        <a:xfrm>
          <a:off x="2857500" y="296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91513</xdr:rowOff>
    </xdr:from>
    <xdr:ext cx="762000" cy="259045"/>
    <xdr:sp macro="" textlink="">
      <xdr:nvSpPr>
        <xdr:cNvPr id="76" name="テキスト ボックス 75"/>
        <xdr:cNvSpPr txBox="1"/>
      </xdr:nvSpPr>
      <xdr:spPr>
        <a:xfrm>
          <a:off x="2527300" y="30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265120</xdr:rowOff>
    </xdr:from>
    <xdr:to>
      <xdr:col>4</xdr:col>
      <xdr:colOff>1117600</xdr:colOff>
      <xdr:row>34</xdr:row>
      <xdr:rowOff>247883</xdr:rowOff>
    </xdr:to>
    <xdr:cxnSp macro="">
      <xdr:nvCxnSpPr>
        <xdr:cNvPr id="108" name="直線コネクタ 107"/>
        <xdr:cNvCxnSpPr/>
      </xdr:nvCxnSpPr>
      <xdr:spPr bwMode="auto">
        <a:xfrm>
          <a:off x="5003800" y="6189670"/>
          <a:ext cx="647700" cy="325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266224</xdr:rowOff>
    </xdr:from>
    <xdr:ext cx="762000" cy="259045"/>
    <xdr:sp macro="" textlink="">
      <xdr:nvSpPr>
        <xdr:cNvPr id="109" name="人口1人当たり決算額の推移平均値テキスト445"/>
        <xdr:cNvSpPr txBox="1"/>
      </xdr:nvSpPr>
      <xdr:spPr>
        <a:xfrm>
          <a:off x="5740400" y="6876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265120</xdr:rowOff>
    </xdr:from>
    <xdr:to>
      <xdr:col>4</xdr:col>
      <xdr:colOff>469900</xdr:colOff>
      <xdr:row>34</xdr:row>
      <xdr:rowOff>43790</xdr:rowOff>
    </xdr:to>
    <xdr:cxnSp macro="">
      <xdr:nvCxnSpPr>
        <xdr:cNvPr id="111" name="直線コネクタ 110"/>
        <xdr:cNvCxnSpPr/>
      </xdr:nvCxnSpPr>
      <xdr:spPr bwMode="auto">
        <a:xfrm flipV="1">
          <a:off x="4305300" y="6189670"/>
          <a:ext cx="698500" cy="121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15267</xdr:rowOff>
    </xdr:from>
    <xdr:ext cx="736600" cy="259045"/>
    <xdr:sp macro="" textlink="">
      <xdr:nvSpPr>
        <xdr:cNvPr id="113" name="テキスト ボックス 112"/>
        <xdr:cNvSpPr txBox="1"/>
      </xdr:nvSpPr>
      <xdr:spPr>
        <a:xfrm>
          <a:off x="4622800" y="696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339872</xdr:rowOff>
    </xdr:from>
    <xdr:to>
      <xdr:col>3</xdr:col>
      <xdr:colOff>904875</xdr:colOff>
      <xdr:row>34</xdr:row>
      <xdr:rowOff>43790</xdr:rowOff>
    </xdr:to>
    <xdr:cxnSp macro="">
      <xdr:nvCxnSpPr>
        <xdr:cNvPr id="114" name="直線コネクタ 113"/>
        <xdr:cNvCxnSpPr/>
      </xdr:nvCxnSpPr>
      <xdr:spPr bwMode="auto">
        <a:xfrm>
          <a:off x="3606800" y="6264422"/>
          <a:ext cx="698500" cy="46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10878</xdr:rowOff>
    </xdr:from>
    <xdr:ext cx="762000" cy="259045"/>
    <xdr:sp macro="" textlink="">
      <xdr:nvSpPr>
        <xdr:cNvPr id="116" name="テキスト ボックス 115"/>
        <xdr:cNvSpPr txBox="1"/>
      </xdr:nvSpPr>
      <xdr:spPr>
        <a:xfrm>
          <a:off x="3924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339872</xdr:rowOff>
    </xdr:from>
    <xdr:to>
      <xdr:col>3</xdr:col>
      <xdr:colOff>206375</xdr:colOff>
      <xdr:row>34</xdr:row>
      <xdr:rowOff>16540</xdr:rowOff>
    </xdr:to>
    <xdr:cxnSp macro="">
      <xdr:nvCxnSpPr>
        <xdr:cNvPr id="117" name="直線コネクタ 116"/>
        <xdr:cNvCxnSpPr/>
      </xdr:nvCxnSpPr>
      <xdr:spPr bwMode="auto">
        <a:xfrm flipV="1">
          <a:off x="2908300" y="6264422"/>
          <a:ext cx="698500" cy="19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280443</xdr:rowOff>
    </xdr:from>
    <xdr:ext cx="762000" cy="259045"/>
    <xdr:sp macro="" textlink="">
      <xdr:nvSpPr>
        <xdr:cNvPr id="119" name="テキスト ボックス 118"/>
        <xdr:cNvSpPr txBox="1"/>
      </xdr:nvSpPr>
      <xdr:spPr>
        <a:xfrm>
          <a:off x="32258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245925</xdr:rowOff>
    </xdr:from>
    <xdr:ext cx="762000" cy="259045"/>
    <xdr:sp macro="" textlink="">
      <xdr:nvSpPr>
        <xdr:cNvPr id="121" name="テキスト ボックス 120"/>
        <xdr:cNvSpPr txBox="1"/>
      </xdr:nvSpPr>
      <xdr:spPr>
        <a:xfrm>
          <a:off x="25273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197084</xdr:rowOff>
    </xdr:from>
    <xdr:to>
      <xdr:col>5</xdr:col>
      <xdr:colOff>34925</xdr:colOff>
      <xdr:row>34</xdr:row>
      <xdr:rowOff>298684</xdr:rowOff>
    </xdr:to>
    <xdr:sp macro="" textlink="">
      <xdr:nvSpPr>
        <xdr:cNvPr id="127" name="円/楕円 126"/>
        <xdr:cNvSpPr/>
      </xdr:nvSpPr>
      <xdr:spPr bwMode="auto">
        <a:xfrm>
          <a:off x="5600700" y="6464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42161</xdr:rowOff>
    </xdr:from>
    <xdr:ext cx="762000" cy="259045"/>
    <xdr:sp macro="" textlink="">
      <xdr:nvSpPr>
        <xdr:cNvPr id="128" name="人口1人当たり決算額の推移該当値テキスト445"/>
        <xdr:cNvSpPr txBox="1"/>
      </xdr:nvSpPr>
      <xdr:spPr>
        <a:xfrm>
          <a:off x="5740400" y="630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21,106</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214320</xdr:rowOff>
    </xdr:from>
    <xdr:to>
      <xdr:col>4</xdr:col>
      <xdr:colOff>520700</xdr:colOff>
      <xdr:row>33</xdr:row>
      <xdr:rowOff>315920</xdr:rowOff>
    </xdr:to>
    <xdr:sp macro="" textlink="">
      <xdr:nvSpPr>
        <xdr:cNvPr id="129" name="円/楕円 128"/>
        <xdr:cNvSpPr/>
      </xdr:nvSpPr>
      <xdr:spPr bwMode="auto">
        <a:xfrm>
          <a:off x="4953000" y="613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154647</xdr:rowOff>
    </xdr:from>
    <xdr:ext cx="736600" cy="259045"/>
    <xdr:sp macro="" textlink="">
      <xdr:nvSpPr>
        <xdr:cNvPr id="130" name="テキスト ボックス 129"/>
        <xdr:cNvSpPr txBox="1"/>
      </xdr:nvSpPr>
      <xdr:spPr>
        <a:xfrm>
          <a:off x="4622800" y="590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28,229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335890</xdr:rowOff>
    </xdr:from>
    <xdr:to>
      <xdr:col>3</xdr:col>
      <xdr:colOff>955675</xdr:colOff>
      <xdr:row>34</xdr:row>
      <xdr:rowOff>94590</xdr:rowOff>
    </xdr:to>
    <xdr:sp macro="" textlink="">
      <xdr:nvSpPr>
        <xdr:cNvPr id="131" name="円/楕円 130"/>
        <xdr:cNvSpPr/>
      </xdr:nvSpPr>
      <xdr:spPr bwMode="auto">
        <a:xfrm>
          <a:off x="4254500" y="6260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104767</xdr:rowOff>
    </xdr:from>
    <xdr:ext cx="762000" cy="259045"/>
    <xdr:sp macro="" textlink="">
      <xdr:nvSpPr>
        <xdr:cNvPr id="132" name="テキスト ボックス 131"/>
        <xdr:cNvSpPr txBox="1"/>
      </xdr:nvSpPr>
      <xdr:spPr>
        <a:xfrm>
          <a:off x="3924300" y="602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25,570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289072</xdr:rowOff>
    </xdr:from>
    <xdr:to>
      <xdr:col>3</xdr:col>
      <xdr:colOff>257175</xdr:colOff>
      <xdr:row>34</xdr:row>
      <xdr:rowOff>47772</xdr:rowOff>
    </xdr:to>
    <xdr:sp macro="" textlink="">
      <xdr:nvSpPr>
        <xdr:cNvPr id="133" name="円/楕円 132"/>
        <xdr:cNvSpPr/>
      </xdr:nvSpPr>
      <xdr:spPr bwMode="auto">
        <a:xfrm>
          <a:off x="3556000" y="6213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57949</xdr:rowOff>
    </xdr:from>
    <xdr:ext cx="762000" cy="259045"/>
    <xdr:sp macro="" textlink="">
      <xdr:nvSpPr>
        <xdr:cNvPr id="134" name="テキスト ボックス 133"/>
        <xdr:cNvSpPr txBox="1"/>
      </xdr:nvSpPr>
      <xdr:spPr>
        <a:xfrm>
          <a:off x="3225800" y="598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26,594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308640</xdr:rowOff>
    </xdr:from>
    <xdr:to>
      <xdr:col>2</xdr:col>
      <xdr:colOff>692150</xdr:colOff>
      <xdr:row>34</xdr:row>
      <xdr:rowOff>67340</xdr:rowOff>
    </xdr:to>
    <xdr:sp macro="" textlink="">
      <xdr:nvSpPr>
        <xdr:cNvPr id="135" name="円/楕円 134"/>
        <xdr:cNvSpPr/>
      </xdr:nvSpPr>
      <xdr:spPr bwMode="auto">
        <a:xfrm>
          <a:off x="2857500" y="623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77517</xdr:rowOff>
    </xdr:from>
    <xdr:ext cx="762000" cy="259045"/>
    <xdr:sp macro="" textlink="">
      <xdr:nvSpPr>
        <xdr:cNvPr id="136" name="テキスト ボックス 135"/>
        <xdr:cNvSpPr txBox="1"/>
      </xdr:nvSpPr>
      <xdr:spPr>
        <a:xfrm>
          <a:off x="2527300" y="60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富山県富山市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418,304
412,493
1,241.77
161,319,624
158,031,157
2,363,030
100,067,948
242,177,849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123.2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6922</xdr:rowOff>
    </xdr:from>
    <xdr:to>
      <xdr:col>6</xdr:col>
      <xdr:colOff>511175</xdr:colOff>
      <xdr:row>35</xdr:row>
      <xdr:rowOff>94323</xdr:rowOff>
    </xdr:to>
    <xdr:cxnSp macro="">
      <xdr:nvCxnSpPr>
        <xdr:cNvPr id="61" name="直線コネクタ 60"/>
        <xdr:cNvCxnSpPr/>
      </xdr:nvCxnSpPr>
      <xdr:spPr>
        <a:xfrm>
          <a:off x="3797300" y="6007672"/>
          <a:ext cx="8382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6922</xdr:rowOff>
    </xdr:from>
    <xdr:to>
      <xdr:col>5</xdr:col>
      <xdr:colOff>358775</xdr:colOff>
      <xdr:row>35</xdr:row>
      <xdr:rowOff>65862</xdr:rowOff>
    </xdr:to>
    <xdr:cxnSp macro="">
      <xdr:nvCxnSpPr>
        <xdr:cNvPr id="64" name="直線コネクタ 63"/>
        <xdr:cNvCxnSpPr/>
      </xdr:nvCxnSpPr>
      <xdr:spPr>
        <a:xfrm flipV="1">
          <a:off x="2908300" y="6007672"/>
          <a:ext cx="889000" cy="5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48984</xdr:rowOff>
    </xdr:from>
    <xdr:to>
      <xdr:col>4</xdr:col>
      <xdr:colOff>155575</xdr:colOff>
      <xdr:row>35</xdr:row>
      <xdr:rowOff>65862</xdr:rowOff>
    </xdr:to>
    <xdr:cxnSp macro="">
      <xdr:nvCxnSpPr>
        <xdr:cNvPr id="67" name="直線コネクタ 66"/>
        <xdr:cNvCxnSpPr/>
      </xdr:nvCxnSpPr>
      <xdr:spPr>
        <a:xfrm>
          <a:off x="2019300" y="6049734"/>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123740</xdr:rowOff>
    </xdr:from>
    <xdr:ext cx="534377" cy="259045"/>
    <xdr:sp macro="" textlink="">
      <xdr:nvSpPr>
        <xdr:cNvPr id="69" name="テキスト ボックス 68"/>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27038</xdr:rowOff>
    </xdr:from>
    <xdr:to>
      <xdr:col>2</xdr:col>
      <xdr:colOff>638175</xdr:colOff>
      <xdr:row>35</xdr:row>
      <xdr:rowOff>48984</xdr:rowOff>
    </xdr:to>
    <xdr:cxnSp macro="">
      <xdr:nvCxnSpPr>
        <xdr:cNvPr id="70" name="直線コネクタ 69"/>
        <xdr:cNvCxnSpPr/>
      </xdr:nvCxnSpPr>
      <xdr:spPr>
        <a:xfrm>
          <a:off x="1130300" y="5856338"/>
          <a:ext cx="889000" cy="1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43523</xdr:rowOff>
    </xdr:from>
    <xdr:to>
      <xdr:col>6</xdr:col>
      <xdr:colOff>561975</xdr:colOff>
      <xdr:row>35</xdr:row>
      <xdr:rowOff>145123</xdr:rowOff>
    </xdr:to>
    <xdr:sp macro="" textlink="">
      <xdr:nvSpPr>
        <xdr:cNvPr id="80" name="円/楕円 79"/>
        <xdr:cNvSpPr/>
      </xdr:nvSpPr>
      <xdr:spPr>
        <a:xfrm>
          <a:off x="4584700" y="604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21950</xdr:rowOff>
    </xdr:from>
    <xdr:ext cx="534377" cy="259045"/>
    <xdr:sp macro="" textlink="">
      <xdr:nvSpPr>
        <xdr:cNvPr id="81" name="人件費該当値テキスト"/>
        <xdr:cNvSpPr txBox="1"/>
      </xdr:nvSpPr>
      <xdr:spPr>
        <a:xfrm>
          <a:off x="4686300" y="602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56,691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127572</xdr:rowOff>
    </xdr:from>
    <xdr:to>
      <xdr:col>5</xdr:col>
      <xdr:colOff>409575</xdr:colOff>
      <xdr:row>35</xdr:row>
      <xdr:rowOff>57722</xdr:rowOff>
    </xdr:to>
    <xdr:sp macro="" textlink="">
      <xdr:nvSpPr>
        <xdr:cNvPr id="82" name="円/楕円 81"/>
        <xdr:cNvSpPr/>
      </xdr:nvSpPr>
      <xdr:spPr>
        <a:xfrm>
          <a:off x="3746500" y="59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74249</xdr:rowOff>
    </xdr:from>
    <xdr:ext cx="534377" cy="259045"/>
    <xdr:sp macro="" textlink="">
      <xdr:nvSpPr>
        <xdr:cNvPr id="83" name="テキスト ボックス 82"/>
        <xdr:cNvSpPr txBox="1"/>
      </xdr:nvSpPr>
      <xdr:spPr>
        <a:xfrm>
          <a:off x="3530111" y="57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15062</xdr:rowOff>
    </xdr:from>
    <xdr:to>
      <xdr:col>4</xdr:col>
      <xdr:colOff>206375</xdr:colOff>
      <xdr:row>35</xdr:row>
      <xdr:rowOff>116662</xdr:rowOff>
    </xdr:to>
    <xdr:sp macro="" textlink="">
      <xdr:nvSpPr>
        <xdr:cNvPr id="84" name="円/楕円 83"/>
        <xdr:cNvSpPr/>
      </xdr:nvSpPr>
      <xdr:spPr>
        <a:xfrm>
          <a:off x="2857500" y="60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107789</xdr:rowOff>
    </xdr:from>
    <xdr:ext cx="534377" cy="259045"/>
    <xdr:sp macro="" textlink="">
      <xdr:nvSpPr>
        <xdr:cNvPr id="85" name="テキスト ボックス 84"/>
        <xdr:cNvSpPr txBox="1"/>
      </xdr:nvSpPr>
      <xdr:spPr>
        <a:xfrm>
          <a:off x="2641111" y="61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169634</xdr:rowOff>
    </xdr:from>
    <xdr:to>
      <xdr:col>3</xdr:col>
      <xdr:colOff>3175</xdr:colOff>
      <xdr:row>35</xdr:row>
      <xdr:rowOff>99784</xdr:rowOff>
    </xdr:to>
    <xdr:sp macro="" textlink="">
      <xdr:nvSpPr>
        <xdr:cNvPr id="86" name="円/楕円 85"/>
        <xdr:cNvSpPr/>
      </xdr:nvSpPr>
      <xdr:spPr>
        <a:xfrm>
          <a:off x="1968500" y="59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116311</xdr:rowOff>
    </xdr:from>
    <xdr:ext cx="534377" cy="259045"/>
    <xdr:sp macro="" textlink="">
      <xdr:nvSpPr>
        <xdr:cNvPr id="87" name="テキスト ボックス 86"/>
        <xdr:cNvSpPr txBox="1"/>
      </xdr:nvSpPr>
      <xdr:spPr>
        <a:xfrm>
          <a:off x="1752111" y="57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147688</xdr:rowOff>
    </xdr:from>
    <xdr:to>
      <xdr:col>1</xdr:col>
      <xdr:colOff>485775</xdr:colOff>
      <xdr:row>34</xdr:row>
      <xdr:rowOff>77838</xdr:rowOff>
    </xdr:to>
    <xdr:sp macro="" textlink="">
      <xdr:nvSpPr>
        <xdr:cNvPr id="88" name="円/楕円 87"/>
        <xdr:cNvSpPr/>
      </xdr:nvSpPr>
      <xdr:spPr>
        <a:xfrm>
          <a:off x="1079500" y="580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94365</xdr:rowOff>
    </xdr:from>
    <xdr:ext cx="534377" cy="259045"/>
    <xdr:sp macro="" textlink="">
      <xdr:nvSpPr>
        <xdr:cNvPr id="89" name="テキスト ボックス 88"/>
        <xdr:cNvSpPr txBox="1"/>
      </xdr:nvSpPr>
      <xdr:spPr>
        <a:xfrm>
          <a:off x="863111" y="558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12840</xdr:rowOff>
    </xdr:from>
    <xdr:to>
      <xdr:col>6</xdr:col>
      <xdr:colOff>511175</xdr:colOff>
      <xdr:row>58</xdr:row>
      <xdr:rowOff>14135</xdr:rowOff>
    </xdr:to>
    <xdr:cxnSp macro="">
      <xdr:nvCxnSpPr>
        <xdr:cNvPr id="119" name="直線コネクタ 118"/>
        <xdr:cNvCxnSpPr/>
      </xdr:nvCxnSpPr>
      <xdr:spPr>
        <a:xfrm flipV="1">
          <a:off x="3797300" y="9956940"/>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14135</xdr:rowOff>
    </xdr:from>
    <xdr:to>
      <xdr:col>5</xdr:col>
      <xdr:colOff>358775</xdr:colOff>
      <xdr:row>58</xdr:row>
      <xdr:rowOff>32855</xdr:rowOff>
    </xdr:to>
    <xdr:cxnSp macro="">
      <xdr:nvCxnSpPr>
        <xdr:cNvPr id="122" name="直線コネクタ 121"/>
        <xdr:cNvCxnSpPr/>
      </xdr:nvCxnSpPr>
      <xdr:spPr>
        <a:xfrm flipV="1">
          <a:off x="2908300" y="9958235"/>
          <a:ext cx="889000" cy="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32855</xdr:rowOff>
    </xdr:from>
    <xdr:to>
      <xdr:col>4</xdr:col>
      <xdr:colOff>155575</xdr:colOff>
      <xdr:row>58</xdr:row>
      <xdr:rowOff>59537</xdr:rowOff>
    </xdr:to>
    <xdr:cxnSp macro="">
      <xdr:nvCxnSpPr>
        <xdr:cNvPr id="125" name="直線コネクタ 124"/>
        <xdr:cNvCxnSpPr/>
      </xdr:nvCxnSpPr>
      <xdr:spPr>
        <a:xfrm flipV="1">
          <a:off x="2019300" y="9976955"/>
          <a:ext cx="8890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48603</xdr:rowOff>
    </xdr:from>
    <xdr:to>
      <xdr:col>2</xdr:col>
      <xdr:colOff>638175</xdr:colOff>
      <xdr:row>58</xdr:row>
      <xdr:rowOff>59537</xdr:rowOff>
    </xdr:to>
    <xdr:cxnSp macro="">
      <xdr:nvCxnSpPr>
        <xdr:cNvPr id="128" name="直線コネクタ 127"/>
        <xdr:cNvCxnSpPr/>
      </xdr:nvCxnSpPr>
      <xdr:spPr>
        <a:xfrm>
          <a:off x="1130300" y="9992703"/>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133490</xdr:rowOff>
    </xdr:from>
    <xdr:to>
      <xdr:col>6</xdr:col>
      <xdr:colOff>561975</xdr:colOff>
      <xdr:row>58</xdr:row>
      <xdr:rowOff>63640</xdr:rowOff>
    </xdr:to>
    <xdr:sp macro="" textlink="">
      <xdr:nvSpPr>
        <xdr:cNvPr id="138" name="円/楕円 137"/>
        <xdr:cNvSpPr/>
      </xdr:nvSpPr>
      <xdr:spPr>
        <a:xfrm>
          <a:off x="4584700" y="99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111917</xdr:rowOff>
    </xdr:from>
    <xdr:ext cx="534377" cy="259045"/>
    <xdr:sp macro="" textlink="">
      <xdr:nvSpPr>
        <xdr:cNvPr id="139" name="物件費該当値テキスト"/>
        <xdr:cNvSpPr txBox="1"/>
      </xdr:nvSpPr>
      <xdr:spPr>
        <a:xfrm>
          <a:off x="4686300" y="988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45,989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134785</xdr:rowOff>
    </xdr:from>
    <xdr:to>
      <xdr:col>5</xdr:col>
      <xdr:colOff>409575</xdr:colOff>
      <xdr:row>58</xdr:row>
      <xdr:rowOff>64935</xdr:rowOff>
    </xdr:to>
    <xdr:sp macro="" textlink="">
      <xdr:nvSpPr>
        <xdr:cNvPr id="140" name="円/楕円 139"/>
        <xdr:cNvSpPr/>
      </xdr:nvSpPr>
      <xdr:spPr>
        <a:xfrm>
          <a:off x="3746500" y="99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56062</xdr:rowOff>
    </xdr:from>
    <xdr:ext cx="534377" cy="259045"/>
    <xdr:sp macro="" textlink="">
      <xdr:nvSpPr>
        <xdr:cNvPr id="141" name="テキスト ボックス 140"/>
        <xdr:cNvSpPr txBox="1"/>
      </xdr:nvSpPr>
      <xdr:spPr>
        <a:xfrm>
          <a:off x="3530111" y="1000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153505</xdr:rowOff>
    </xdr:from>
    <xdr:to>
      <xdr:col>4</xdr:col>
      <xdr:colOff>206375</xdr:colOff>
      <xdr:row>58</xdr:row>
      <xdr:rowOff>83655</xdr:rowOff>
    </xdr:to>
    <xdr:sp macro="" textlink="">
      <xdr:nvSpPr>
        <xdr:cNvPr id="142" name="円/楕円 141"/>
        <xdr:cNvSpPr/>
      </xdr:nvSpPr>
      <xdr:spPr>
        <a:xfrm>
          <a:off x="2857500" y="99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74782</xdr:rowOff>
    </xdr:from>
    <xdr:ext cx="534377" cy="259045"/>
    <xdr:sp macro="" textlink="">
      <xdr:nvSpPr>
        <xdr:cNvPr id="143" name="テキスト ボックス 142"/>
        <xdr:cNvSpPr txBox="1"/>
      </xdr:nvSpPr>
      <xdr:spPr>
        <a:xfrm>
          <a:off x="2641111" y="1001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8737</xdr:rowOff>
    </xdr:from>
    <xdr:to>
      <xdr:col>3</xdr:col>
      <xdr:colOff>3175</xdr:colOff>
      <xdr:row>58</xdr:row>
      <xdr:rowOff>110337</xdr:rowOff>
    </xdr:to>
    <xdr:sp macro="" textlink="">
      <xdr:nvSpPr>
        <xdr:cNvPr id="144" name="円/楕円 143"/>
        <xdr:cNvSpPr/>
      </xdr:nvSpPr>
      <xdr:spPr>
        <a:xfrm>
          <a:off x="1968500" y="99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101464</xdr:rowOff>
    </xdr:from>
    <xdr:ext cx="534377" cy="259045"/>
    <xdr:sp macro="" textlink="">
      <xdr:nvSpPr>
        <xdr:cNvPr id="145" name="テキスト ボックス 144"/>
        <xdr:cNvSpPr txBox="1"/>
      </xdr:nvSpPr>
      <xdr:spPr>
        <a:xfrm>
          <a:off x="1752111" y="100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169253</xdr:rowOff>
    </xdr:from>
    <xdr:to>
      <xdr:col>1</xdr:col>
      <xdr:colOff>485775</xdr:colOff>
      <xdr:row>58</xdr:row>
      <xdr:rowOff>99403</xdr:rowOff>
    </xdr:to>
    <xdr:sp macro="" textlink="">
      <xdr:nvSpPr>
        <xdr:cNvPr id="146" name="円/楕円 145"/>
        <xdr:cNvSpPr/>
      </xdr:nvSpPr>
      <xdr:spPr>
        <a:xfrm>
          <a:off x="1079500" y="99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90530</xdr:rowOff>
    </xdr:from>
    <xdr:ext cx="534377" cy="259045"/>
    <xdr:sp macro="" textlink="">
      <xdr:nvSpPr>
        <xdr:cNvPr id="147" name="テキスト ボックス 146"/>
        <xdr:cNvSpPr txBox="1"/>
      </xdr:nvSpPr>
      <xdr:spPr>
        <a:xfrm>
          <a:off x="863111" y="100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85090</xdr:rowOff>
    </xdr:from>
    <xdr:to>
      <xdr:col>6</xdr:col>
      <xdr:colOff>511175</xdr:colOff>
      <xdr:row>75</xdr:row>
      <xdr:rowOff>22225</xdr:rowOff>
    </xdr:to>
    <xdr:cxnSp macro="">
      <xdr:nvCxnSpPr>
        <xdr:cNvPr id="176" name="直線コネクタ 175"/>
        <xdr:cNvCxnSpPr/>
      </xdr:nvCxnSpPr>
      <xdr:spPr>
        <a:xfrm flipV="1">
          <a:off x="3797300" y="1277239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135272</xdr:rowOff>
    </xdr:from>
    <xdr:ext cx="469744" cy="259045"/>
    <xdr:sp macro="" textlink="">
      <xdr:nvSpPr>
        <xdr:cNvPr id="177" name="維持補修費平均値テキスト"/>
        <xdr:cNvSpPr txBox="1"/>
      </xdr:nvSpPr>
      <xdr:spPr>
        <a:xfrm>
          <a:off x="4686300" y="12994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104267</xdr:rowOff>
    </xdr:from>
    <xdr:to>
      <xdr:col>5</xdr:col>
      <xdr:colOff>358775</xdr:colOff>
      <xdr:row>75</xdr:row>
      <xdr:rowOff>22225</xdr:rowOff>
    </xdr:to>
    <xdr:cxnSp macro="">
      <xdr:nvCxnSpPr>
        <xdr:cNvPr id="179" name="直線コネクタ 178"/>
        <xdr:cNvCxnSpPr/>
      </xdr:nvCxnSpPr>
      <xdr:spPr>
        <a:xfrm>
          <a:off x="2908300" y="12791567"/>
          <a:ext cx="889000" cy="8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86504</xdr:rowOff>
    </xdr:from>
    <xdr:ext cx="469744" cy="259045"/>
    <xdr:sp macro="" textlink="">
      <xdr:nvSpPr>
        <xdr:cNvPr id="181" name="テキスト ボックス 180"/>
        <xdr:cNvSpPr txBox="1"/>
      </xdr:nvSpPr>
      <xdr:spPr>
        <a:xfrm>
          <a:off x="3562427"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104267</xdr:rowOff>
    </xdr:from>
    <xdr:to>
      <xdr:col>4</xdr:col>
      <xdr:colOff>155575</xdr:colOff>
      <xdr:row>75</xdr:row>
      <xdr:rowOff>64008</xdr:rowOff>
    </xdr:to>
    <xdr:cxnSp macro="">
      <xdr:nvCxnSpPr>
        <xdr:cNvPr id="182" name="直線コネクタ 181"/>
        <xdr:cNvCxnSpPr/>
      </xdr:nvCxnSpPr>
      <xdr:spPr>
        <a:xfrm flipV="1">
          <a:off x="2019300" y="12791567"/>
          <a:ext cx="889000" cy="1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95521</xdr:rowOff>
    </xdr:from>
    <xdr:ext cx="469744" cy="259045"/>
    <xdr:sp macro="" textlink="">
      <xdr:nvSpPr>
        <xdr:cNvPr id="184" name="テキスト ボックス 183"/>
        <xdr:cNvSpPr txBox="1"/>
      </xdr:nvSpPr>
      <xdr:spPr>
        <a:xfrm>
          <a:off x="2673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151511</xdr:rowOff>
    </xdr:from>
    <xdr:to>
      <xdr:col>2</xdr:col>
      <xdr:colOff>638175</xdr:colOff>
      <xdr:row>75</xdr:row>
      <xdr:rowOff>64008</xdr:rowOff>
    </xdr:to>
    <xdr:cxnSp macro="">
      <xdr:nvCxnSpPr>
        <xdr:cNvPr id="185" name="直線コネクタ 184"/>
        <xdr:cNvCxnSpPr/>
      </xdr:nvCxnSpPr>
      <xdr:spPr>
        <a:xfrm>
          <a:off x="1130300" y="12838811"/>
          <a:ext cx="889000" cy="8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64788</xdr:rowOff>
    </xdr:from>
    <xdr:ext cx="469744" cy="259045"/>
    <xdr:sp macro="" textlink="">
      <xdr:nvSpPr>
        <xdr:cNvPr id="187" name="テキスト ボックス 186"/>
        <xdr:cNvSpPr txBox="1"/>
      </xdr:nvSpPr>
      <xdr:spPr>
        <a:xfrm>
          <a:off x="1784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63516</xdr:rowOff>
    </xdr:from>
    <xdr:ext cx="469744" cy="259045"/>
    <xdr:sp macro="" textlink="">
      <xdr:nvSpPr>
        <xdr:cNvPr id="189" name="テキスト ボックス 188"/>
        <xdr:cNvSpPr txBox="1"/>
      </xdr:nvSpPr>
      <xdr:spPr>
        <a:xfrm>
          <a:off x="895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34290</xdr:rowOff>
    </xdr:from>
    <xdr:to>
      <xdr:col>6</xdr:col>
      <xdr:colOff>561975</xdr:colOff>
      <xdr:row>74</xdr:row>
      <xdr:rowOff>135890</xdr:rowOff>
    </xdr:to>
    <xdr:sp macro="" textlink="">
      <xdr:nvSpPr>
        <xdr:cNvPr id="195" name="円/楕円 194"/>
        <xdr:cNvSpPr/>
      </xdr:nvSpPr>
      <xdr:spPr>
        <a:xfrm>
          <a:off x="45847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57167</xdr:rowOff>
    </xdr:from>
    <xdr:ext cx="469744" cy="259045"/>
    <xdr:sp macro="" textlink="">
      <xdr:nvSpPr>
        <xdr:cNvPr id="196" name="維持補修費該当値テキスト"/>
        <xdr:cNvSpPr txBox="1"/>
      </xdr:nvSpPr>
      <xdr:spPr>
        <a:xfrm>
          <a:off x="4686300" y="1257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142875</xdr:rowOff>
    </xdr:from>
    <xdr:to>
      <xdr:col>5</xdr:col>
      <xdr:colOff>409575</xdr:colOff>
      <xdr:row>75</xdr:row>
      <xdr:rowOff>73025</xdr:rowOff>
    </xdr:to>
    <xdr:sp macro="" textlink="">
      <xdr:nvSpPr>
        <xdr:cNvPr id="197" name="円/楕円 196"/>
        <xdr:cNvSpPr/>
      </xdr:nvSpPr>
      <xdr:spPr>
        <a:xfrm>
          <a:off x="37465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89552</xdr:rowOff>
    </xdr:from>
    <xdr:ext cx="469744" cy="259045"/>
    <xdr:sp macro="" textlink="">
      <xdr:nvSpPr>
        <xdr:cNvPr id="198" name="テキスト ボックス 197"/>
        <xdr:cNvSpPr txBox="1"/>
      </xdr:nvSpPr>
      <xdr:spPr>
        <a:xfrm>
          <a:off x="3562427" y="1260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53467</xdr:rowOff>
    </xdr:from>
    <xdr:to>
      <xdr:col>4</xdr:col>
      <xdr:colOff>206375</xdr:colOff>
      <xdr:row>74</xdr:row>
      <xdr:rowOff>155067</xdr:rowOff>
    </xdr:to>
    <xdr:sp macro="" textlink="">
      <xdr:nvSpPr>
        <xdr:cNvPr id="199" name="円/楕円 198"/>
        <xdr:cNvSpPr/>
      </xdr:nvSpPr>
      <xdr:spPr>
        <a:xfrm>
          <a:off x="2857500" y="127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144</xdr:rowOff>
    </xdr:from>
    <xdr:ext cx="469744" cy="259045"/>
    <xdr:sp macro="" textlink="">
      <xdr:nvSpPr>
        <xdr:cNvPr id="200" name="テキスト ボックス 199"/>
        <xdr:cNvSpPr txBox="1"/>
      </xdr:nvSpPr>
      <xdr:spPr>
        <a:xfrm>
          <a:off x="2673427" y="1251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13208</xdr:rowOff>
    </xdr:from>
    <xdr:to>
      <xdr:col>3</xdr:col>
      <xdr:colOff>3175</xdr:colOff>
      <xdr:row>75</xdr:row>
      <xdr:rowOff>114808</xdr:rowOff>
    </xdr:to>
    <xdr:sp macro="" textlink="">
      <xdr:nvSpPr>
        <xdr:cNvPr id="201" name="円/楕円 200"/>
        <xdr:cNvSpPr/>
      </xdr:nvSpPr>
      <xdr:spPr>
        <a:xfrm>
          <a:off x="1968500" y="1287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131335</xdr:rowOff>
    </xdr:from>
    <xdr:ext cx="469744" cy="259045"/>
    <xdr:sp macro="" textlink="">
      <xdr:nvSpPr>
        <xdr:cNvPr id="202" name="テキスト ボックス 201"/>
        <xdr:cNvSpPr txBox="1"/>
      </xdr:nvSpPr>
      <xdr:spPr>
        <a:xfrm>
          <a:off x="1784427" y="1264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100711</xdr:rowOff>
    </xdr:from>
    <xdr:to>
      <xdr:col>1</xdr:col>
      <xdr:colOff>485775</xdr:colOff>
      <xdr:row>75</xdr:row>
      <xdr:rowOff>30861</xdr:rowOff>
    </xdr:to>
    <xdr:sp macro="" textlink="">
      <xdr:nvSpPr>
        <xdr:cNvPr id="203" name="円/楕円 202"/>
        <xdr:cNvSpPr/>
      </xdr:nvSpPr>
      <xdr:spPr>
        <a:xfrm>
          <a:off x="1079500" y="127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47388</xdr:rowOff>
    </xdr:from>
    <xdr:ext cx="469744" cy="259045"/>
    <xdr:sp macro="" textlink="">
      <xdr:nvSpPr>
        <xdr:cNvPr id="204" name="テキスト ボックス 203"/>
        <xdr:cNvSpPr txBox="1"/>
      </xdr:nvSpPr>
      <xdr:spPr>
        <a:xfrm>
          <a:off x="895427" y="1256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24358</xdr:rowOff>
    </xdr:from>
    <xdr:to>
      <xdr:col>6</xdr:col>
      <xdr:colOff>511175</xdr:colOff>
      <xdr:row>98</xdr:row>
      <xdr:rowOff>67754</xdr:rowOff>
    </xdr:to>
    <xdr:cxnSp macro="">
      <xdr:nvCxnSpPr>
        <xdr:cNvPr id="234" name="直線コネクタ 233"/>
        <xdr:cNvCxnSpPr/>
      </xdr:nvCxnSpPr>
      <xdr:spPr>
        <a:xfrm flipV="1">
          <a:off x="3797300" y="16826458"/>
          <a:ext cx="8382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67754</xdr:rowOff>
    </xdr:from>
    <xdr:to>
      <xdr:col>5</xdr:col>
      <xdr:colOff>358775</xdr:colOff>
      <xdr:row>98</xdr:row>
      <xdr:rowOff>77496</xdr:rowOff>
    </xdr:to>
    <xdr:cxnSp macro="">
      <xdr:nvCxnSpPr>
        <xdr:cNvPr id="237" name="直線コネクタ 236"/>
        <xdr:cNvCxnSpPr/>
      </xdr:nvCxnSpPr>
      <xdr:spPr>
        <a:xfrm flipV="1">
          <a:off x="2908300" y="16869854"/>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77496</xdr:rowOff>
    </xdr:from>
    <xdr:to>
      <xdr:col>4</xdr:col>
      <xdr:colOff>155575</xdr:colOff>
      <xdr:row>98</xdr:row>
      <xdr:rowOff>139078</xdr:rowOff>
    </xdr:to>
    <xdr:cxnSp macro="">
      <xdr:nvCxnSpPr>
        <xdr:cNvPr id="240" name="直線コネクタ 239"/>
        <xdr:cNvCxnSpPr/>
      </xdr:nvCxnSpPr>
      <xdr:spPr>
        <a:xfrm flipV="1">
          <a:off x="2019300" y="16879596"/>
          <a:ext cx="889000" cy="6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139078</xdr:rowOff>
    </xdr:from>
    <xdr:to>
      <xdr:col>2</xdr:col>
      <xdr:colOff>638175</xdr:colOff>
      <xdr:row>98</xdr:row>
      <xdr:rowOff>153809</xdr:rowOff>
    </xdr:to>
    <xdr:cxnSp macro="">
      <xdr:nvCxnSpPr>
        <xdr:cNvPr id="243" name="直線コネクタ 242"/>
        <xdr:cNvCxnSpPr/>
      </xdr:nvCxnSpPr>
      <xdr:spPr>
        <a:xfrm flipV="1">
          <a:off x="1130300" y="16941178"/>
          <a:ext cx="8890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145008</xdr:rowOff>
    </xdr:from>
    <xdr:to>
      <xdr:col>6</xdr:col>
      <xdr:colOff>561975</xdr:colOff>
      <xdr:row>98</xdr:row>
      <xdr:rowOff>75158</xdr:rowOff>
    </xdr:to>
    <xdr:sp macro="" textlink="">
      <xdr:nvSpPr>
        <xdr:cNvPr id="253" name="円/楕円 252"/>
        <xdr:cNvSpPr/>
      </xdr:nvSpPr>
      <xdr:spPr>
        <a:xfrm>
          <a:off x="4584700" y="167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59935</xdr:rowOff>
    </xdr:from>
    <xdr:ext cx="534377" cy="259045"/>
    <xdr:sp macro="" textlink="">
      <xdr:nvSpPr>
        <xdr:cNvPr id="254" name="扶助費該当値テキスト"/>
        <xdr:cNvSpPr txBox="1"/>
      </xdr:nvSpPr>
      <xdr:spPr>
        <a:xfrm>
          <a:off x="4686300" y="1669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75,082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16954</xdr:rowOff>
    </xdr:from>
    <xdr:to>
      <xdr:col>5</xdr:col>
      <xdr:colOff>409575</xdr:colOff>
      <xdr:row>98</xdr:row>
      <xdr:rowOff>118554</xdr:rowOff>
    </xdr:to>
    <xdr:sp macro="" textlink="">
      <xdr:nvSpPr>
        <xdr:cNvPr id="255" name="円/楕円 254"/>
        <xdr:cNvSpPr/>
      </xdr:nvSpPr>
      <xdr:spPr>
        <a:xfrm>
          <a:off x="3746500" y="1681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109681</xdr:rowOff>
    </xdr:from>
    <xdr:ext cx="534377" cy="259045"/>
    <xdr:sp macro="" textlink="">
      <xdr:nvSpPr>
        <xdr:cNvPr id="256" name="テキスト ボックス 255"/>
        <xdr:cNvSpPr txBox="1"/>
      </xdr:nvSpPr>
      <xdr:spPr>
        <a:xfrm>
          <a:off x="3530111" y="1691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71,665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26696</xdr:rowOff>
    </xdr:from>
    <xdr:to>
      <xdr:col>4</xdr:col>
      <xdr:colOff>206375</xdr:colOff>
      <xdr:row>98</xdr:row>
      <xdr:rowOff>128296</xdr:rowOff>
    </xdr:to>
    <xdr:sp macro="" textlink="">
      <xdr:nvSpPr>
        <xdr:cNvPr id="257" name="円/楕円 256"/>
        <xdr:cNvSpPr/>
      </xdr:nvSpPr>
      <xdr:spPr>
        <a:xfrm>
          <a:off x="2857500" y="168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119423</xdr:rowOff>
    </xdr:from>
    <xdr:ext cx="534377" cy="259045"/>
    <xdr:sp macro="" textlink="">
      <xdr:nvSpPr>
        <xdr:cNvPr id="258" name="テキスト ボックス 257"/>
        <xdr:cNvSpPr txBox="1"/>
      </xdr:nvSpPr>
      <xdr:spPr>
        <a:xfrm>
          <a:off x="2641111" y="1692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88278</xdr:rowOff>
    </xdr:from>
    <xdr:to>
      <xdr:col>3</xdr:col>
      <xdr:colOff>3175</xdr:colOff>
      <xdr:row>99</xdr:row>
      <xdr:rowOff>18428</xdr:rowOff>
    </xdr:to>
    <xdr:sp macro="" textlink="">
      <xdr:nvSpPr>
        <xdr:cNvPr id="259" name="円/楕円 258"/>
        <xdr:cNvSpPr/>
      </xdr:nvSpPr>
      <xdr:spPr>
        <a:xfrm>
          <a:off x="1968500" y="168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9555</xdr:rowOff>
    </xdr:from>
    <xdr:ext cx="534377" cy="259045"/>
    <xdr:sp macro="" textlink="">
      <xdr:nvSpPr>
        <xdr:cNvPr id="260" name="テキスト ボックス 259"/>
        <xdr:cNvSpPr txBox="1"/>
      </xdr:nvSpPr>
      <xdr:spPr>
        <a:xfrm>
          <a:off x="1752111" y="1698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103009</xdr:rowOff>
    </xdr:from>
    <xdr:to>
      <xdr:col>1</xdr:col>
      <xdr:colOff>485775</xdr:colOff>
      <xdr:row>99</xdr:row>
      <xdr:rowOff>33159</xdr:rowOff>
    </xdr:to>
    <xdr:sp macro="" textlink="">
      <xdr:nvSpPr>
        <xdr:cNvPr id="261" name="円/楕円 260"/>
        <xdr:cNvSpPr/>
      </xdr:nvSpPr>
      <xdr:spPr>
        <a:xfrm>
          <a:off x="1079500" y="1690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24286</xdr:rowOff>
    </xdr:from>
    <xdr:ext cx="534377" cy="259045"/>
    <xdr:sp macro="" textlink="">
      <xdr:nvSpPr>
        <xdr:cNvPr id="262" name="テキスト ボックス 261"/>
        <xdr:cNvSpPr txBox="1"/>
      </xdr:nvSpPr>
      <xdr:spPr>
        <a:xfrm>
          <a:off x="863111" y="1699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132431</xdr:rowOff>
    </xdr:from>
    <xdr:to>
      <xdr:col>15</xdr:col>
      <xdr:colOff>180975</xdr:colOff>
      <xdr:row>33</xdr:row>
      <xdr:rowOff>14747</xdr:rowOff>
    </xdr:to>
    <xdr:cxnSp macro="">
      <xdr:nvCxnSpPr>
        <xdr:cNvPr id="289" name="直線コネクタ 288"/>
        <xdr:cNvCxnSpPr/>
      </xdr:nvCxnSpPr>
      <xdr:spPr>
        <a:xfrm>
          <a:off x="9639300" y="5618831"/>
          <a:ext cx="838200" cy="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90"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132431</xdr:rowOff>
    </xdr:from>
    <xdr:to>
      <xdr:col>14</xdr:col>
      <xdr:colOff>28575</xdr:colOff>
      <xdr:row>32</xdr:row>
      <xdr:rowOff>157416</xdr:rowOff>
    </xdr:to>
    <xdr:cxnSp macro="">
      <xdr:nvCxnSpPr>
        <xdr:cNvPr id="292" name="直線コネクタ 291"/>
        <xdr:cNvCxnSpPr/>
      </xdr:nvCxnSpPr>
      <xdr:spPr>
        <a:xfrm flipV="1">
          <a:off x="8750300" y="5618831"/>
          <a:ext cx="889000" cy="2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4" name="テキスト ボックス 293"/>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157416</xdr:rowOff>
    </xdr:from>
    <xdr:to>
      <xdr:col>12</xdr:col>
      <xdr:colOff>511175</xdr:colOff>
      <xdr:row>32</xdr:row>
      <xdr:rowOff>161348</xdr:rowOff>
    </xdr:to>
    <xdr:cxnSp macro="">
      <xdr:nvCxnSpPr>
        <xdr:cNvPr id="295" name="直線コネクタ 294"/>
        <xdr:cNvCxnSpPr/>
      </xdr:nvCxnSpPr>
      <xdr:spPr>
        <a:xfrm flipV="1">
          <a:off x="7861300" y="5643816"/>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43004</xdr:rowOff>
    </xdr:from>
    <xdr:ext cx="534377" cy="259045"/>
    <xdr:sp macro="" textlink="">
      <xdr:nvSpPr>
        <xdr:cNvPr id="297" name="テキスト ボックス 296"/>
        <xdr:cNvSpPr txBox="1"/>
      </xdr:nvSpPr>
      <xdr:spPr>
        <a:xfrm>
          <a:off x="8483111" y="60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161348</xdr:rowOff>
    </xdr:from>
    <xdr:to>
      <xdr:col>11</xdr:col>
      <xdr:colOff>307975</xdr:colOff>
      <xdr:row>33</xdr:row>
      <xdr:rowOff>10175</xdr:rowOff>
    </xdr:to>
    <xdr:cxnSp macro="">
      <xdr:nvCxnSpPr>
        <xdr:cNvPr id="298" name="直線コネクタ 297"/>
        <xdr:cNvCxnSpPr/>
      </xdr:nvCxnSpPr>
      <xdr:spPr>
        <a:xfrm flipV="1">
          <a:off x="6972300" y="5647748"/>
          <a:ext cx="889000" cy="2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42867</xdr:rowOff>
    </xdr:from>
    <xdr:ext cx="534377" cy="259045"/>
    <xdr:sp macro="" textlink="">
      <xdr:nvSpPr>
        <xdr:cNvPr id="300" name="テキスト ボックス 299"/>
        <xdr:cNvSpPr txBox="1"/>
      </xdr:nvSpPr>
      <xdr:spPr>
        <a:xfrm>
          <a:off x="7594111" y="60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42364</xdr:rowOff>
    </xdr:from>
    <xdr:ext cx="534377" cy="259045"/>
    <xdr:sp macro="" textlink="">
      <xdr:nvSpPr>
        <xdr:cNvPr id="302" name="テキスト ボックス 301"/>
        <xdr:cNvSpPr txBox="1"/>
      </xdr:nvSpPr>
      <xdr:spPr>
        <a:xfrm>
          <a:off x="6705111" y="60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135397</xdr:rowOff>
    </xdr:from>
    <xdr:to>
      <xdr:col>15</xdr:col>
      <xdr:colOff>231775</xdr:colOff>
      <xdr:row>33</xdr:row>
      <xdr:rowOff>65547</xdr:rowOff>
    </xdr:to>
    <xdr:sp macro="" textlink="">
      <xdr:nvSpPr>
        <xdr:cNvPr id="308" name="円/楕円 307"/>
        <xdr:cNvSpPr/>
      </xdr:nvSpPr>
      <xdr:spPr>
        <a:xfrm>
          <a:off x="10426700" y="56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158274</xdr:rowOff>
    </xdr:from>
    <xdr:ext cx="534377" cy="259045"/>
    <xdr:sp macro="" textlink="">
      <xdr:nvSpPr>
        <xdr:cNvPr id="309" name="補助費等該当値テキスト"/>
        <xdr:cNvSpPr txBox="1"/>
      </xdr:nvSpPr>
      <xdr:spPr>
        <a:xfrm>
          <a:off x="10528300" y="547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42,966</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81631</xdr:rowOff>
    </xdr:from>
    <xdr:to>
      <xdr:col>14</xdr:col>
      <xdr:colOff>79375</xdr:colOff>
      <xdr:row>33</xdr:row>
      <xdr:rowOff>11781</xdr:rowOff>
    </xdr:to>
    <xdr:sp macro="" textlink="">
      <xdr:nvSpPr>
        <xdr:cNvPr id="310" name="円/楕円 309"/>
        <xdr:cNvSpPr/>
      </xdr:nvSpPr>
      <xdr:spPr>
        <a:xfrm>
          <a:off x="9588500" y="556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28308</xdr:rowOff>
    </xdr:from>
    <xdr:ext cx="534377" cy="259045"/>
    <xdr:sp macro="" textlink="">
      <xdr:nvSpPr>
        <xdr:cNvPr id="311" name="テキスト ボックス 310"/>
        <xdr:cNvSpPr txBox="1"/>
      </xdr:nvSpPr>
      <xdr:spPr>
        <a:xfrm>
          <a:off x="9372111" y="53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45,318</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106616</xdr:rowOff>
    </xdr:from>
    <xdr:to>
      <xdr:col>12</xdr:col>
      <xdr:colOff>561975</xdr:colOff>
      <xdr:row>33</xdr:row>
      <xdr:rowOff>36766</xdr:rowOff>
    </xdr:to>
    <xdr:sp macro="" textlink="">
      <xdr:nvSpPr>
        <xdr:cNvPr id="312" name="円/楕円 311"/>
        <xdr:cNvSpPr/>
      </xdr:nvSpPr>
      <xdr:spPr>
        <a:xfrm>
          <a:off x="8699500" y="559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53293</xdr:rowOff>
    </xdr:from>
    <xdr:ext cx="534377" cy="259045"/>
    <xdr:sp macro="" textlink="">
      <xdr:nvSpPr>
        <xdr:cNvPr id="313" name="テキスト ボックス 312"/>
        <xdr:cNvSpPr txBox="1"/>
      </xdr:nvSpPr>
      <xdr:spPr>
        <a:xfrm>
          <a:off x="8483111" y="536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110548</xdr:rowOff>
    </xdr:from>
    <xdr:to>
      <xdr:col>11</xdr:col>
      <xdr:colOff>358775</xdr:colOff>
      <xdr:row>33</xdr:row>
      <xdr:rowOff>40698</xdr:rowOff>
    </xdr:to>
    <xdr:sp macro="" textlink="">
      <xdr:nvSpPr>
        <xdr:cNvPr id="314" name="円/楕円 313"/>
        <xdr:cNvSpPr/>
      </xdr:nvSpPr>
      <xdr:spPr>
        <a:xfrm>
          <a:off x="7810500" y="55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57225</xdr:rowOff>
    </xdr:from>
    <xdr:ext cx="534377" cy="259045"/>
    <xdr:sp macro="" textlink="">
      <xdr:nvSpPr>
        <xdr:cNvPr id="315" name="テキスト ボックス 314"/>
        <xdr:cNvSpPr txBox="1"/>
      </xdr:nvSpPr>
      <xdr:spPr>
        <a:xfrm>
          <a:off x="7594111" y="537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44,053</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130825</xdr:rowOff>
    </xdr:from>
    <xdr:to>
      <xdr:col>10</xdr:col>
      <xdr:colOff>155575</xdr:colOff>
      <xdr:row>33</xdr:row>
      <xdr:rowOff>60975</xdr:rowOff>
    </xdr:to>
    <xdr:sp macro="" textlink="">
      <xdr:nvSpPr>
        <xdr:cNvPr id="316" name="円/楕円 315"/>
        <xdr:cNvSpPr/>
      </xdr:nvSpPr>
      <xdr:spPr>
        <a:xfrm>
          <a:off x="6921500" y="56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77502</xdr:rowOff>
    </xdr:from>
    <xdr:ext cx="534377" cy="259045"/>
    <xdr:sp macro="" textlink="">
      <xdr:nvSpPr>
        <xdr:cNvPr id="317" name="テキスト ボックス 316"/>
        <xdr:cNvSpPr txBox="1"/>
      </xdr:nvSpPr>
      <xdr:spPr>
        <a:xfrm>
          <a:off x="6705111" y="539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16237</xdr:rowOff>
    </xdr:from>
    <xdr:to>
      <xdr:col>15</xdr:col>
      <xdr:colOff>180975</xdr:colOff>
      <xdr:row>56</xdr:row>
      <xdr:rowOff>20924</xdr:rowOff>
    </xdr:to>
    <xdr:cxnSp macro="">
      <xdr:nvCxnSpPr>
        <xdr:cNvPr id="347" name="直線コネクタ 346"/>
        <xdr:cNvCxnSpPr/>
      </xdr:nvCxnSpPr>
      <xdr:spPr>
        <a:xfrm>
          <a:off x="9639300" y="9274537"/>
          <a:ext cx="838200" cy="3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155052</xdr:rowOff>
    </xdr:from>
    <xdr:ext cx="534377" cy="259045"/>
    <xdr:sp macro="" textlink="">
      <xdr:nvSpPr>
        <xdr:cNvPr id="348" name="普通建設事業費平均値テキスト"/>
        <xdr:cNvSpPr txBox="1"/>
      </xdr:nvSpPr>
      <xdr:spPr>
        <a:xfrm>
          <a:off x="10528300" y="958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12827</xdr:rowOff>
    </xdr:from>
    <xdr:to>
      <xdr:col>14</xdr:col>
      <xdr:colOff>28575</xdr:colOff>
      <xdr:row>54</xdr:row>
      <xdr:rowOff>16237</xdr:rowOff>
    </xdr:to>
    <xdr:cxnSp macro="">
      <xdr:nvCxnSpPr>
        <xdr:cNvPr id="350" name="直線コネクタ 349"/>
        <xdr:cNvCxnSpPr/>
      </xdr:nvCxnSpPr>
      <xdr:spPr>
        <a:xfrm>
          <a:off x="8750300" y="9271127"/>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12463</xdr:rowOff>
    </xdr:from>
    <xdr:ext cx="534377" cy="259045"/>
    <xdr:sp macro="" textlink="">
      <xdr:nvSpPr>
        <xdr:cNvPr id="352" name="テキスト ボックス 351"/>
        <xdr:cNvSpPr txBox="1"/>
      </xdr:nvSpPr>
      <xdr:spPr>
        <a:xfrm>
          <a:off x="9372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12827</xdr:rowOff>
    </xdr:from>
    <xdr:to>
      <xdr:col>12</xdr:col>
      <xdr:colOff>511175</xdr:colOff>
      <xdr:row>54</xdr:row>
      <xdr:rowOff>134595</xdr:rowOff>
    </xdr:to>
    <xdr:cxnSp macro="">
      <xdr:nvCxnSpPr>
        <xdr:cNvPr id="353" name="直線コネクタ 352"/>
        <xdr:cNvCxnSpPr/>
      </xdr:nvCxnSpPr>
      <xdr:spPr>
        <a:xfrm flipV="1">
          <a:off x="7861300" y="9271127"/>
          <a:ext cx="889000" cy="12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169949</xdr:rowOff>
    </xdr:from>
    <xdr:ext cx="534377" cy="259045"/>
    <xdr:sp macro="" textlink="">
      <xdr:nvSpPr>
        <xdr:cNvPr id="355" name="テキスト ボックス 354"/>
        <xdr:cNvSpPr txBox="1"/>
      </xdr:nvSpPr>
      <xdr:spPr>
        <a:xfrm>
          <a:off x="8483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134595</xdr:rowOff>
    </xdr:from>
    <xdr:to>
      <xdr:col>11</xdr:col>
      <xdr:colOff>307975</xdr:colOff>
      <xdr:row>55</xdr:row>
      <xdr:rowOff>119774</xdr:rowOff>
    </xdr:to>
    <xdr:cxnSp macro="">
      <xdr:nvCxnSpPr>
        <xdr:cNvPr id="356" name="直線コネクタ 355"/>
        <xdr:cNvCxnSpPr/>
      </xdr:nvCxnSpPr>
      <xdr:spPr>
        <a:xfrm flipV="1">
          <a:off x="6972300" y="9392895"/>
          <a:ext cx="889000" cy="15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73480</xdr:rowOff>
    </xdr:from>
    <xdr:ext cx="534377" cy="259045"/>
    <xdr:sp macro="" textlink="">
      <xdr:nvSpPr>
        <xdr:cNvPr id="358" name="テキスト ボックス 357"/>
        <xdr:cNvSpPr txBox="1"/>
      </xdr:nvSpPr>
      <xdr:spPr>
        <a:xfrm>
          <a:off x="7594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15797</xdr:rowOff>
    </xdr:from>
    <xdr:ext cx="534377" cy="259045"/>
    <xdr:sp macro="" textlink="">
      <xdr:nvSpPr>
        <xdr:cNvPr id="360" name="テキスト ボックス 359"/>
        <xdr:cNvSpPr txBox="1"/>
      </xdr:nvSpPr>
      <xdr:spPr>
        <a:xfrm>
          <a:off x="6705111" y="97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141574</xdr:rowOff>
    </xdr:from>
    <xdr:to>
      <xdr:col>15</xdr:col>
      <xdr:colOff>231775</xdr:colOff>
      <xdr:row>56</xdr:row>
      <xdr:rowOff>71724</xdr:rowOff>
    </xdr:to>
    <xdr:sp macro="" textlink="">
      <xdr:nvSpPr>
        <xdr:cNvPr id="366" name="円/楕円 365"/>
        <xdr:cNvSpPr/>
      </xdr:nvSpPr>
      <xdr:spPr>
        <a:xfrm>
          <a:off x="10426700" y="95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164451</xdr:rowOff>
    </xdr:from>
    <xdr:ext cx="534377" cy="259045"/>
    <xdr:sp macro="" textlink="">
      <xdr:nvSpPr>
        <xdr:cNvPr id="367" name="普通建設事業費該当値テキスト"/>
        <xdr:cNvSpPr txBox="1"/>
      </xdr:nvSpPr>
      <xdr:spPr>
        <a:xfrm>
          <a:off x="10528300" y="942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48,235</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136887</xdr:rowOff>
    </xdr:from>
    <xdr:to>
      <xdr:col>14</xdr:col>
      <xdr:colOff>79375</xdr:colOff>
      <xdr:row>54</xdr:row>
      <xdr:rowOff>67037</xdr:rowOff>
    </xdr:to>
    <xdr:sp macro="" textlink="">
      <xdr:nvSpPr>
        <xdr:cNvPr id="368" name="円/楕円 367"/>
        <xdr:cNvSpPr/>
      </xdr:nvSpPr>
      <xdr:spPr>
        <a:xfrm>
          <a:off x="9588500" y="92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83564</xdr:rowOff>
    </xdr:from>
    <xdr:ext cx="534377" cy="259045"/>
    <xdr:sp macro="" textlink="">
      <xdr:nvSpPr>
        <xdr:cNvPr id="369" name="テキスト ボックス 368"/>
        <xdr:cNvSpPr txBox="1"/>
      </xdr:nvSpPr>
      <xdr:spPr>
        <a:xfrm>
          <a:off x="9372111" y="899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66,481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133477</xdr:rowOff>
    </xdr:from>
    <xdr:to>
      <xdr:col>12</xdr:col>
      <xdr:colOff>561975</xdr:colOff>
      <xdr:row>54</xdr:row>
      <xdr:rowOff>63627</xdr:rowOff>
    </xdr:to>
    <xdr:sp macro="" textlink="">
      <xdr:nvSpPr>
        <xdr:cNvPr id="370" name="円/楕円 369"/>
        <xdr:cNvSpPr/>
      </xdr:nvSpPr>
      <xdr:spPr>
        <a:xfrm>
          <a:off x="8699500" y="9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80154</xdr:rowOff>
    </xdr:from>
    <xdr:ext cx="534377" cy="259045"/>
    <xdr:sp macro="" textlink="">
      <xdr:nvSpPr>
        <xdr:cNvPr id="371" name="テキスト ボックス 370"/>
        <xdr:cNvSpPr txBox="1"/>
      </xdr:nvSpPr>
      <xdr:spPr>
        <a:xfrm>
          <a:off x="8483111" y="899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83795</xdr:rowOff>
    </xdr:from>
    <xdr:to>
      <xdr:col>11</xdr:col>
      <xdr:colOff>358775</xdr:colOff>
      <xdr:row>55</xdr:row>
      <xdr:rowOff>13945</xdr:rowOff>
    </xdr:to>
    <xdr:sp macro="" textlink="">
      <xdr:nvSpPr>
        <xdr:cNvPr id="372" name="円/楕円 371"/>
        <xdr:cNvSpPr/>
      </xdr:nvSpPr>
      <xdr:spPr>
        <a:xfrm>
          <a:off x="7810500" y="93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30472</xdr:rowOff>
    </xdr:from>
    <xdr:ext cx="534377" cy="259045"/>
    <xdr:sp macro="" textlink="">
      <xdr:nvSpPr>
        <xdr:cNvPr id="373" name="テキスト ボックス 372"/>
        <xdr:cNvSpPr txBox="1"/>
      </xdr:nvSpPr>
      <xdr:spPr>
        <a:xfrm>
          <a:off x="7594111" y="911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68974</xdr:rowOff>
    </xdr:from>
    <xdr:to>
      <xdr:col>10</xdr:col>
      <xdr:colOff>155575</xdr:colOff>
      <xdr:row>55</xdr:row>
      <xdr:rowOff>170574</xdr:rowOff>
    </xdr:to>
    <xdr:sp macro="" textlink="">
      <xdr:nvSpPr>
        <xdr:cNvPr id="374" name="円/楕円 373"/>
        <xdr:cNvSpPr/>
      </xdr:nvSpPr>
      <xdr:spPr>
        <a:xfrm>
          <a:off x="6921500" y="94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15651</xdr:rowOff>
    </xdr:from>
    <xdr:ext cx="534377" cy="259045"/>
    <xdr:sp macro="" textlink="">
      <xdr:nvSpPr>
        <xdr:cNvPr id="375" name="テキスト ボックス 374"/>
        <xdr:cNvSpPr txBox="1"/>
      </xdr:nvSpPr>
      <xdr:spPr>
        <a:xfrm>
          <a:off x="6705111" y="927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156411</xdr:rowOff>
    </xdr:from>
    <xdr:to>
      <xdr:col>15</xdr:col>
      <xdr:colOff>180975</xdr:colOff>
      <xdr:row>77</xdr:row>
      <xdr:rowOff>113686</xdr:rowOff>
    </xdr:to>
    <xdr:cxnSp macro="">
      <xdr:nvCxnSpPr>
        <xdr:cNvPr id="402" name="直線コネクタ 401"/>
        <xdr:cNvCxnSpPr/>
      </xdr:nvCxnSpPr>
      <xdr:spPr>
        <a:xfrm>
          <a:off x="9639300" y="12843711"/>
          <a:ext cx="838200" cy="47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156411</xdr:rowOff>
    </xdr:from>
    <xdr:to>
      <xdr:col>14</xdr:col>
      <xdr:colOff>28575</xdr:colOff>
      <xdr:row>76</xdr:row>
      <xdr:rowOff>50135</xdr:rowOff>
    </xdr:to>
    <xdr:cxnSp macro="">
      <xdr:nvCxnSpPr>
        <xdr:cNvPr id="405" name="直線コネクタ 404"/>
        <xdr:cNvCxnSpPr/>
      </xdr:nvCxnSpPr>
      <xdr:spPr>
        <a:xfrm flipV="1">
          <a:off x="8750300" y="12843711"/>
          <a:ext cx="889000" cy="23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111562</xdr:rowOff>
    </xdr:from>
    <xdr:ext cx="534377" cy="259045"/>
    <xdr:sp macro="" textlink="">
      <xdr:nvSpPr>
        <xdr:cNvPr id="407" name="テキスト ボックス 406"/>
        <xdr:cNvSpPr txBox="1"/>
      </xdr:nvSpPr>
      <xdr:spPr>
        <a:xfrm>
          <a:off x="9372111" y="131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62886</xdr:rowOff>
    </xdr:from>
    <xdr:to>
      <xdr:col>15</xdr:col>
      <xdr:colOff>231775</xdr:colOff>
      <xdr:row>77</xdr:row>
      <xdr:rowOff>164486</xdr:rowOff>
    </xdr:to>
    <xdr:sp macro="" textlink="">
      <xdr:nvSpPr>
        <xdr:cNvPr id="415" name="円/楕円 414"/>
        <xdr:cNvSpPr/>
      </xdr:nvSpPr>
      <xdr:spPr>
        <a:xfrm>
          <a:off x="10426700" y="132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41313</xdr:rowOff>
    </xdr:from>
    <xdr:ext cx="469744" cy="259045"/>
    <xdr:sp macro="" textlink="">
      <xdr:nvSpPr>
        <xdr:cNvPr id="416" name="普通建設事業費 （ うち新規整備　）該当値テキスト"/>
        <xdr:cNvSpPr txBox="1"/>
      </xdr:nvSpPr>
      <xdr:spPr>
        <a:xfrm>
          <a:off x="10528300" y="1324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105611</xdr:rowOff>
    </xdr:from>
    <xdr:to>
      <xdr:col>14</xdr:col>
      <xdr:colOff>79375</xdr:colOff>
      <xdr:row>75</xdr:row>
      <xdr:rowOff>35761</xdr:rowOff>
    </xdr:to>
    <xdr:sp macro="" textlink="">
      <xdr:nvSpPr>
        <xdr:cNvPr id="417" name="円/楕円 416"/>
        <xdr:cNvSpPr/>
      </xdr:nvSpPr>
      <xdr:spPr>
        <a:xfrm>
          <a:off x="9588500" y="127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52288</xdr:rowOff>
    </xdr:from>
    <xdr:ext cx="534377" cy="259045"/>
    <xdr:sp macro="" textlink="">
      <xdr:nvSpPr>
        <xdr:cNvPr id="418" name="テキスト ボックス 417"/>
        <xdr:cNvSpPr txBox="1"/>
      </xdr:nvSpPr>
      <xdr:spPr>
        <a:xfrm>
          <a:off x="9372111" y="125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170785</xdr:rowOff>
    </xdr:from>
    <xdr:to>
      <xdr:col>12</xdr:col>
      <xdr:colOff>561975</xdr:colOff>
      <xdr:row>76</xdr:row>
      <xdr:rowOff>100935</xdr:rowOff>
    </xdr:to>
    <xdr:sp macro="" textlink="">
      <xdr:nvSpPr>
        <xdr:cNvPr id="419" name="円/楕円 418"/>
        <xdr:cNvSpPr/>
      </xdr:nvSpPr>
      <xdr:spPr>
        <a:xfrm>
          <a:off x="8699500" y="130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92062</xdr:rowOff>
    </xdr:from>
    <xdr:ext cx="534377" cy="259045"/>
    <xdr:sp macro="" textlink="">
      <xdr:nvSpPr>
        <xdr:cNvPr id="420" name="テキスト ボックス 419"/>
        <xdr:cNvSpPr txBox="1"/>
      </xdr:nvSpPr>
      <xdr:spPr>
        <a:xfrm>
          <a:off x="8483111" y="1312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26837</xdr:rowOff>
    </xdr:from>
    <xdr:to>
      <xdr:col>15</xdr:col>
      <xdr:colOff>180975</xdr:colOff>
      <xdr:row>97</xdr:row>
      <xdr:rowOff>59657</xdr:rowOff>
    </xdr:to>
    <xdr:cxnSp macro="">
      <xdr:nvCxnSpPr>
        <xdr:cNvPr id="452" name="直線コネクタ 451"/>
        <xdr:cNvCxnSpPr/>
      </xdr:nvCxnSpPr>
      <xdr:spPr>
        <a:xfrm flipV="1">
          <a:off x="9639300" y="16657487"/>
          <a:ext cx="8382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159718</xdr:rowOff>
    </xdr:from>
    <xdr:ext cx="534377" cy="259045"/>
    <xdr:sp macro="" textlink="">
      <xdr:nvSpPr>
        <xdr:cNvPr id="453" name="普通建設事業費 （ うち更新整備　）平均値テキスト"/>
        <xdr:cNvSpPr txBox="1"/>
      </xdr:nvSpPr>
      <xdr:spPr>
        <a:xfrm>
          <a:off x="10528300" y="1644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6981</xdr:rowOff>
    </xdr:from>
    <xdr:to>
      <xdr:col>14</xdr:col>
      <xdr:colOff>28575</xdr:colOff>
      <xdr:row>97</xdr:row>
      <xdr:rowOff>59657</xdr:rowOff>
    </xdr:to>
    <xdr:cxnSp macro="">
      <xdr:nvCxnSpPr>
        <xdr:cNvPr id="455" name="直線コネクタ 454"/>
        <xdr:cNvCxnSpPr/>
      </xdr:nvCxnSpPr>
      <xdr:spPr>
        <a:xfrm>
          <a:off x="8750300" y="16466181"/>
          <a:ext cx="889000" cy="22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7" name="テキスト ボックス 456"/>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88554</xdr:rowOff>
    </xdr:from>
    <xdr:ext cx="534377" cy="259045"/>
    <xdr:sp macro="" textlink="">
      <xdr:nvSpPr>
        <xdr:cNvPr id="459" name="テキスト ボックス 458"/>
        <xdr:cNvSpPr txBox="1"/>
      </xdr:nvSpPr>
      <xdr:spPr>
        <a:xfrm>
          <a:off x="8483111" y="167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147487</xdr:rowOff>
    </xdr:from>
    <xdr:to>
      <xdr:col>15</xdr:col>
      <xdr:colOff>231775</xdr:colOff>
      <xdr:row>97</xdr:row>
      <xdr:rowOff>77637</xdr:rowOff>
    </xdr:to>
    <xdr:sp macro="" textlink="">
      <xdr:nvSpPr>
        <xdr:cNvPr id="465" name="円/楕円 464"/>
        <xdr:cNvSpPr/>
      </xdr:nvSpPr>
      <xdr:spPr>
        <a:xfrm>
          <a:off x="10426700" y="1660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125914</xdr:rowOff>
    </xdr:from>
    <xdr:ext cx="534377" cy="259045"/>
    <xdr:sp macro="" textlink="">
      <xdr:nvSpPr>
        <xdr:cNvPr id="466" name="普通建設事業費 （ うち更新整備　）該当値テキスト"/>
        <xdr:cNvSpPr txBox="1"/>
      </xdr:nvSpPr>
      <xdr:spPr>
        <a:xfrm>
          <a:off x="10528300" y="165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22,706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8857</xdr:rowOff>
    </xdr:from>
    <xdr:to>
      <xdr:col>14</xdr:col>
      <xdr:colOff>79375</xdr:colOff>
      <xdr:row>97</xdr:row>
      <xdr:rowOff>110457</xdr:rowOff>
    </xdr:to>
    <xdr:sp macro="" textlink="">
      <xdr:nvSpPr>
        <xdr:cNvPr id="467" name="円/楕円 466"/>
        <xdr:cNvSpPr/>
      </xdr:nvSpPr>
      <xdr:spPr>
        <a:xfrm>
          <a:off x="9588500" y="1663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101584</xdr:rowOff>
    </xdr:from>
    <xdr:ext cx="534377" cy="259045"/>
    <xdr:sp macro="" textlink="">
      <xdr:nvSpPr>
        <xdr:cNvPr id="468" name="テキスト ボックス 467"/>
        <xdr:cNvSpPr txBox="1"/>
      </xdr:nvSpPr>
      <xdr:spPr>
        <a:xfrm>
          <a:off x="9372111" y="1673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127631</xdr:rowOff>
    </xdr:from>
    <xdr:to>
      <xdr:col>12</xdr:col>
      <xdr:colOff>561975</xdr:colOff>
      <xdr:row>96</xdr:row>
      <xdr:rowOff>57781</xdr:rowOff>
    </xdr:to>
    <xdr:sp macro="" textlink="">
      <xdr:nvSpPr>
        <xdr:cNvPr id="469" name="円/楕円 468"/>
        <xdr:cNvSpPr/>
      </xdr:nvSpPr>
      <xdr:spPr>
        <a:xfrm>
          <a:off x="8699500" y="164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74308</xdr:rowOff>
    </xdr:from>
    <xdr:ext cx="534377" cy="259045"/>
    <xdr:sp macro="" textlink="">
      <xdr:nvSpPr>
        <xdr:cNvPr id="470" name="テキスト ボックス 469"/>
        <xdr:cNvSpPr txBox="1"/>
      </xdr:nvSpPr>
      <xdr:spPr>
        <a:xfrm>
          <a:off x="8483111" y="161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93327</xdr:rowOff>
    </xdr:from>
    <xdr:to>
      <xdr:col>23</xdr:col>
      <xdr:colOff>517525</xdr:colOff>
      <xdr:row>39</xdr:row>
      <xdr:rowOff>94242</xdr:rowOff>
    </xdr:to>
    <xdr:cxnSp macro="">
      <xdr:nvCxnSpPr>
        <xdr:cNvPr id="501" name="直線コネクタ 500"/>
        <xdr:cNvCxnSpPr/>
      </xdr:nvCxnSpPr>
      <xdr:spPr>
        <a:xfrm>
          <a:off x="15481300" y="677987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78925</xdr:rowOff>
    </xdr:from>
    <xdr:to>
      <xdr:col>22</xdr:col>
      <xdr:colOff>365125</xdr:colOff>
      <xdr:row>39</xdr:row>
      <xdr:rowOff>93327</xdr:rowOff>
    </xdr:to>
    <xdr:cxnSp macro="">
      <xdr:nvCxnSpPr>
        <xdr:cNvPr id="504" name="直線コネクタ 503"/>
        <xdr:cNvCxnSpPr/>
      </xdr:nvCxnSpPr>
      <xdr:spPr>
        <a:xfrm>
          <a:off x="14592300" y="6765475"/>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78925</xdr:rowOff>
    </xdr:from>
    <xdr:to>
      <xdr:col>21</xdr:col>
      <xdr:colOff>161925</xdr:colOff>
      <xdr:row>39</xdr:row>
      <xdr:rowOff>88428</xdr:rowOff>
    </xdr:to>
    <xdr:cxnSp macro="">
      <xdr:nvCxnSpPr>
        <xdr:cNvPr id="507" name="直線コネクタ 506"/>
        <xdr:cNvCxnSpPr/>
      </xdr:nvCxnSpPr>
      <xdr:spPr>
        <a:xfrm flipV="1">
          <a:off x="13703300" y="6765475"/>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88330</xdr:rowOff>
    </xdr:from>
    <xdr:to>
      <xdr:col>19</xdr:col>
      <xdr:colOff>644525</xdr:colOff>
      <xdr:row>39</xdr:row>
      <xdr:rowOff>88428</xdr:rowOff>
    </xdr:to>
    <xdr:cxnSp macro="">
      <xdr:nvCxnSpPr>
        <xdr:cNvPr id="510" name="直線コネクタ 509"/>
        <xdr:cNvCxnSpPr/>
      </xdr:nvCxnSpPr>
      <xdr:spPr>
        <a:xfrm>
          <a:off x="12814300" y="6774880"/>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43442</xdr:rowOff>
    </xdr:from>
    <xdr:to>
      <xdr:col>23</xdr:col>
      <xdr:colOff>568325</xdr:colOff>
      <xdr:row>39</xdr:row>
      <xdr:rowOff>145042</xdr:rowOff>
    </xdr:to>
    <xdr:sp macro="" textlink="">
      <xdr:nvSpPr>
        <xdr:cNvPr id="520" name="円/楕円 519"/>
        <xdr:cNvSpPr/>
      </xdr:nvSpPr>
      <xdr:spPr>
        <a:xfrm>
          <a:off x="16268700" y="67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153314</xdr:rowOff>
    </xdr:from>
    <xdr:ext cx="378565" cy="259045"/>
    <xdr:sp macro="" textlink="">
      <xdr:nvSpPr>
        <xdr:cNvPr id="521" name="災害復旧事業費該当値テキスト"/>
        <xdr:cNvSpPr txBox="1"/>
      </xdr:nvSpPr>
      <xdr:spPr>
        <a:xfrm>
          <a:off x="16370300" y="6668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42527</xdr:rowOff>
    </xdr:from>
    <xdr:to>
      <xdr:col>22</xdr:col>
      <xdr:colOff>415925</xdr:colOff>
      <xdr:row>39</xdr:row>
      <xdr:rowOff>144127</xdr:rowOff>
    </xdr:to>
    <xdr:sp macro="" textlink="">
      <xdr:nvSpPr>
        <xdr:cNvPr id="522" name="円/楕円 521"/>
        <xdr:cNvSpPr/>
      </xdr:nvSpPr>
      <xdr:spPr>
        <a:xfrm>
          <a:off x="154305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135254</xdr:rowOff>
    </xdr:from>
    <xdr:ext cx="378565" cy="259045"/>
    <xdr:sp macro="" textlink="">
      <xdr:nvSpPr>
        <xdr:cNvPr id="523" name="テキスト ボックス 522"/>
        <xdr:cNvSpPr txBox="1"/>
      </xdr:nvSpPr>
      <xdr:spPr>
        <a:xfrm>
          <a:off x="15292017" y="6821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28125</xdr:rowOff>
    </xdr:from>
    <xdr:to>
      <xdr:col>21</xdr:col>
      <xdr:colOff>212725</xdr:colOff>
      <xdr:row>39</xdr:row>
      <xdr:rowOff>129725</xdr:rowOff>
    </xdr:to>
    <xdr:sp macro="" textlink="">
      <xdr:nvSpPr>
        <xdr:cNvPr id="524" name="円/楕円 523"/>
        <xdr:cNvSpPr/>
      </xdr:nvSpPr>
      <xdr:spPr>
        <a:xfrm>
          <a:off x="14541500" y="67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120852</xdr:rowOff>
    </xdr:from>
    <xdr:ext cx="378565" cy="259045"/>
    <xdr:sp macro="" textlink="">
      <xdr:nvSpPr>
        <xdr:cNvPr id="525" name="テキスト ボックス 524"/>
        <xdr:cNvSpPr txBox="1"/>
      </xdr:nvSpPr>
      <xdr:spPr>
        <a:xfrm>
          <a:off x="14403017" y="6807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37628</xdr:rowOff>
    </xdr:from>
    <xdr:to>
      <xdr:col>20</xdr:col>
      <xdr:colOff>9525</xdr:colOff>
      <xdr:row>39</xdr:row>
      <xdr:rowOff>139228</xdr:rowOff>
    </xdr:to>
    <xdr:sp macro="" textlink="">
      <xdr:nvSpPr>
        <xdr:cNvPr id="526" name="円/楕円 525"/>
        <xdr:cNvSpPr/>
      </xdr:nvSpPr>
      <xdr:spPr>
        <a:xfrm>
          <a:off x="136525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130355</xdr:rowOff>
    </xdr:from>
    <xdr:ext cx="378565" cy="259045"/>
    <xdr:sp macro="" textlink="">
      <xdr:nvSpPr>
        <xdr:cNvPr id="527" name="テキスト ボックス 526"/>
        <xdr:cNvSpPr txBox="1"/>
      </xdr:nvSpPr>
      <xdr:spPr>
        <a:xfrm>
          <a:off x="13514017" y="6816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37530</xdr:rowOff>
    </xdr:from>
    <xdr:to>
      <xdr:col>18</xdr:col>
      <xdr:colOff>492125</xdr:colOff>
      <xdr:row>39</xdr:row>
      <xdr:rowOff>139130</xdr:rowOff>
    </xdr:to>
    <xdr:sp macro="" textlink="">
      <xdr:nvSpPr>
        <xdr:cNvPr id="528" name="円/楕円 527"/>
        <xdr:cNvSpPr/>
      </xdr:nvSpPr>
      <xdr:spPr>
        <a:xfrm>
          <a:off x="12763500" y="67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130257</xdr:rowOff>
    </xdr:from>
    <xdr:ext cx="378565" cy="259045"/>
    <xdr:sp macro="" textlink="">
      <xdr:nvSpPr>
        <xdr:cNvPr id="529" name="テキスト ボックス 528"/>
        <xdr:cNvSpPr txBox="1"/>
      </xdr:nvSpPr>
      <xdr:spPr>
        <a:xfrm>
          <a:off x="12625017" y="681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69</xdr:row>
      <xdr:rowOff>102732</xdr:rowOff>
    </xdr:from>
    <xdr:to>
      <xdr:col>23</xdr:col>
      <xdr:colOff>517525</xdr:colOff>
      <xdr:row>70</xdr:row>
      <xdr:rowOff>167034</xdr:rowOff>
    </xdr:to>
    <xdr:cxnSp macro="">
      <xdr:nvCxnSpPr>
        <xdr:cNvPr id="610" name="直線コネクタ 609"/>
        <xdr:cNvCxnSpPr/>
      </xdr:nvCxnSpPr>
      <xdr:spPr>
        <a:xfrm>
          <a:off x="15481300" y="11932782"/>
          <a:ext cx="838200" cy="23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127089</xdr:rowOff>
    </xdr:from>
    <xdr:ext cx="534377" cy="259045"/>
    <xdr:sp macro="" textlink="">
      <xdr:nvSpPr>
        <xdr:cNvPr id="611" name="公債費平均値テキスト"/>
        <xdr:cNvSpPr txBox="1"/>
      </xdr:nvSpPr>
      <xdr:spPr>
        <a:xfrm>
          <a:off x="16370300" y="12642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69</xdr:row>
      <xdr:rowOff>102732</xdr:rowOff>
    </xdr:from>
    <xdr:to>
      <xdr:col>22</xdr:col>
      <xdr:colOff>365125</xdr:colOff>
      <xdr:row>70</xdr:row>
      <xdr:rowOff>17235</xdr:rowOff>
    </xdr:to>
    <xdr:cxnSp macro="">
      <xdr:nvCxnSpPr>
        <xdr:cNvPr id="613" name="直線コネクタ 612"/>
        <xdr:cNvCxnSpPr/>
      </xdr:nvCxnSpPr>
      <xdr:spPr>
        <a:xfrm flipV="1">
          <a:off x="14592300" y="11932782"/>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64355</xdr:rowOff>
    </xdr:from>
    <xdr:ext cx="534377" cy="259045"/>
    <xdr:sp macro="" textlink="">
      <xdr:nvSpPr>
        <xdr:cNvPr id="615" name="テキスト ボックス 614"/>
        <xdr:cNvSpPr txBox="1"/>
      </xdr:nvSpPr>
      <xdr:spPr>
        <a:xfrm>
          <a:off x="15214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17235</xdr:rowOff>
    </xdr:from>
    <xdr:to>
      <xdr:col>21</xdr:col>
      <xdr:colOff>161925</xdr:colOff>
      <xdr:row>70</xdr:row>
      <xdr:rowOff>27947</xdr:rowOff>
    </xdr:to>
    <xdr:cxnSp macro="">
      <xdr:nvCxnSpPr>
        <xdr:cNvPr id="616" name="直線コネクタ 615"/>
        <xdr:cNvCxnSpPr/>
      </xdr:nvCxnSpPr>
      <xdr:spPr>
        <a:xfrm flipV="1">
          <a:off x="13703300" y="12018735"/>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163600</xdr:rowOff>
    </xdr:from>
    <xdr:ext cx="534377" cy="259045"/>
    <xdr:sp macro="" textlink="">
      <xdr:nvSpPr>
        <xdr:cNvPr id="618" name="テキスト ボックス 617"/>
        <xdr:cNvSpPr txBox="1"/>
      </xdr:nvSpPr>
      <xdr:spPr>
        <a:xfrm>
          <a:off x="14325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27947</xdr:rowOff>
    </xdr:from>
    <xdr:to>
      <xdr:col>19</xdr:col>
      <xdr:colOff>644525</xdr:colOff>
      <xdr:row>70</xdr:row>
      <xdr:rowOff>106194</xdr:rowOff>
    </xdr:to>
    <xdr:cxnSp macro="">
      <xdr:nvCxnSpPr>
        <xdr:cNvPr id="619" name="直線コネクタ 618"/>
        <xdr:cNvCxnSpPr/>
      </xdr:nvCxnSpPr>
      <xdr:spPr>
        <a:xfrm flipV="1">
          <a:off x="12814300" y="12029447"/>
          <a:ext cx="889000" cy="7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149199</xdr:rowOff>
    </xdr:from>
    <xdr:ext cx="534377" cy="259045"/>
    <xdr:sp macro="" textlink="">
      <xdr:nvSpPr>
        <xdr:cNvPr id="621" name="テキスト ボックス 620"/>
        <xdr:cNvSpPr txBox="1"/>
      </xdr:nvSpPr>
      <xdr:spPr>
        <a:xfrm>
          <a:off x="13436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130976</xdr:rowOff>
    </xdr:from>
    <xdr:ext cx="534377" cy="259045"/>
    <xdr:sp macro="" textlink="">
      <xdr:nvSpPr>
        <xdr:cNvPr id="623" name="テキスト ボックス 622"/>
        <xdr:cNvSpPr txBox="1"/>
      </xdr:nvSpPr>
      <xdr:spPr>
        <a:xfrm>
          <a:off x="12547111" y="126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116234</xdr:rowOff>
    </xdr:from>
    <xdr:to>
      <xdr:col>23</xdr:col>
      <xdr:colOff>568325</xdr:colOff>
      <xdr:row>71</xdr:row>
      <xdr:rowOff>46384</xdr:rowOff>
    </xdr:to>
    <xdr:sp macro="" textlink="">
      <xdr:nvSpPr>
        <xdr:cNvPr id="629" name="円/楕円 628"/>
        <xdr:cNvSpPr/>
      </xdr:nvSpPr>
      <xdr:spPr>
        <a:xfrm>
          <a:off x="16268700" y="1211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139111</xdr:rowOff>
    </xdr:from>
    <xdr:ext cx="534377" cy="259045"/>
    <xdr:sp macro="" textlink="">
      <xdr:nvSpPr>
        <xdr:cNvPr id="630" name="公債費該当値テキスト"/>
        <xdr:cNvSpPr txBox="1"/>
      </xdr:nvSpPr>
      <xdr:spPr>
        <a:xfrm>
          <a:off x="16370300" y="119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55,163</a:t>
          </a:r>
          <a:endParaRPr kumimoji="1" lang="ja-JP" altLang="en-US" sz="1000" b="1">
            <a:solidFill>
              <a:srgbClr val="FF0000"/>
            </a:solidFill>
            <a:latin typeface="ＭＳ Ｐゴシック"/>
          </a:endParaRPr>
        </a:p>
      </xdr:txBody>
    </xdr:sp>
    <xdr:clientData/>
  </xdr:oneCellAnchor>
  <xdr:twoCellAnchor>
    <xdr:from>
      <xdr:col>22</xdr:col>
      <xdr:colOff>314325</xdr:colOff>
      <xdr:row>69</xdr:row>
      <xdr:rowOff>51932</xdr:rowOff>
    </xdr:from>
    <xdr:to>
      <xdr:col>22</xdr:col>
      <xdr:colOff>415925</xdr:colOff>
      <xdr:row>69</xdr:row>
      <xdr:rowOff>153532</xdr:rowOff>
    </xdr:to>
    <xdr:sp macro="" textlink="">
      <xdr:nvSpPr>
        <xdr:cNvPr id="631" name="円/楕円 630"/>
        <xdr:cNvSpPr/>
      </xdr:nvSpPr>
      <xdr:spPr>
        <a:xfrm>
          <a:off x="15430500" y="118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67</xdr:row>
      <xdr:rowOff>170059</xdr:rowOff>
    </xdr:from>
    <xdr:ext cx="534377" cy="259045"/>
    <xdr:sp macro="" textlink="">
      <xdr:nvSpPr>
        <xdr:cNvPr id="632" name="テキスト ボックス 631"/>
        <xdr:cNvSpPr txBox="1"/>
      </xdr:nvSpPr>
      <xdr:spPr>
        <a:xfrm>
          <a:off x="15214111" y="116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62,382</a:t>
          </a:r>
          <a:endParaRPr kumimoji="1" lang="ja-JP" altLang="en-US" sz="1000" b="1">
            <a:solidFill>
              <a:srgbClr val="FF0000"/>
            </a:solidFill>
            <a:latin typeface="ＭＳ Ｐゴシック"/>
          </a:endParaRPr>
        </a:p>
      </xdr:txBody>
    </xdr:sp>
    <xdr:clientData/>
  </xdr:oneCellAnchor>
  <xdr:twoCellAnchor>
    <xdr:from>
      <xdr:col>21</xdr:col>
      <xdr:colOff>111125</xdr:colOff>
      <xdr:row>69</xdr:row>
      <xdr:rowOff>137885</xdr:rowOff>
    </xdr:from>
    <xdr:to>
      <xdr:col>21</xdr:col>
      <xdr:colOff>212725</xdr:colOff>
      <xdr:row>70</xdr:row>
      <xdr:rowOff>68035</xdr:rowOff>
    </xdr:to>
    <xdr:sp macro="" textlink="">
      <xdr:nvSpPr>
        <xdr:cNvPr id="633" name="円/楕円 632"/>
        <xdr:cNvSpPr/>
      </xdr:nvSpPr>
      <xdr:spPr>
        <a:xfrm>
          <a:off x="14541500" y="1196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68</xdr:row>
      <xdr:rowOff>84562</xdr:rowOff>
    </xdr:from>
    <xdr:ext cx="534377" cy="259045"/>
    <xdr:sp macro="" textlink="">
      <xdr:nvSpPr>
        <xdr:cNvPr id="634" name="テキスト ボックス 633"/>
        <xdr:cNvSpPr txBox="1"/>
      </xdr:nvSpPr>
      <xdr:spPr>
        <a:xfrm>
          <a:off x="14325111" y="1174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59,750</a:t>
          </a:r>
          <a:endParaRPr kumimoji="1" lang="ja-JP" altLang="en-US" sz="1000" b="1">
            <a:solidFill>
              <a:srgbClr val="FF0000"/>
            </a:solidFill>
            <a:latin typeface="ＭＳ Ｐゴシック"/>
          </a:endParaRPr>
        </a:p>
      </xdr:txBody>
    </xdr:sp>
    <xdr:clientData/>
  </xdr:oneCellAnchor>
  <xdr:twoCellAnchor>
    <xdr:from>
      <xdr:col>19</xdr:col>
      <xdr:colOff>593725</xdr:colOff>
      <xdr:row>69</xdr:row>
      <xdr:rowOff>148597</xdr:rowOff>
    </xdr:from>
    <xdr:to>
      <xdr:col>20</xdr:col>
      <xdr:colOff>9525</xdr:colOff>
      <xdr:row>70</xdr:row>
      <xdr:rowOff>78747</xdr:rowOff>
    </xdr:to>
    <xdr:sp macro="" textlink="">
      <xdr:nvSpPr>
        <xdr:cNvPr id="635" name="円/楕円 634"/>
        <xdr:cNvSpPr/>
      </xdr:nvSpPr>
      <xdr:spPr>
        <a:xfrm>
          <a:off x="13652500" y="1197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68</xdr:row>
      <xdr:rowOff>95274</xdr:rowOff>
    </xdr:from>
    <xdr:ext cx="534377" cy="259045"/>
    <xdr:sp macro="" textlink="">
      <xdr:nvSpPr>
        <xdr:cNvPr id="636" name="テキスト ボックス 635"/>
        <xdr:cNvSpPr txBox="1"/>
      </xdr:nvSpPr>
      <xdr:spPr>
        <a:xfrm>
          <a:off x="13436111" y="117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59,422</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55394</xdr:rowOff>
    </xdr:from>
    <xdr:to>
      <xdr:col>18</xdr:col>
      <xdr:colOff>492125</xdr:colOff>
      <xdr:row>70</xdr:row>
      <xdr:rowOff>156994</xdr:rowOff>
    </xdr:to>
    <xdr:sp macro="" textlink="">
      <xdr:nvSpPr>
        <xdr:cNvPr id="637" name="円/楕円 636"/>
        <xdr:cNvSpPr/>
      </xdr:nvSpPr>
      <xdr:spPr>
        <a:xfrm>
          <a:off x="12763500" y="1205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2071</xdr:rowOff>
    </xdr:from>
    <xdr:ext cx="534377" cy="259045"/>
    <xdr:sp macro="" textlink="">
      <xdr:nvSpPr>
        <xdr:cNvPr id="638" name="テキスト ボックス 637"/>
        <xdr:cNvSpPr txBox="1"/>
      </xdr:nvSpPr>
      <xdr:spPr>
        <a:xfrm>
          <a:off x="12547111" y="11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22109</xdr:rowOff>
    </xdr:from>
    <xdr:to>
      <xdr:col>23</xdr:col>
      <xdr:colOff>517525</xdr:colOff>
      <xdr:row>98</xdr:row>
      <xdr:rowOff>31344</xdr:rowOff>
    </xdr:to>
    <xdr:cxnSp macro="">
      <xdr:nvCxnSpPr>
        <xdr:cNvPr id="665" name="直線コネクタ 664"/>
        <xdr:cNvCxnSpPr/>
      </xdr:nvCxnSpPr>
      <xdr:spPr>
        <a:xfrm flipV="1">
          <a:off x="15481300" y="16824209"/>
          <a:ext cx="8382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31344</xdr:rowOff>
    </xdr:from>
    <xdr:to>
      <xdr:col>22</xdr:col>
      <xdr:colOff>365125</xdr:colOff>
      <xdr:row>98</xdr:row>
      <xdr:rowOff>35047</xdr:rowOff>
    </xdr:to>
    <xdr:cxnSp macro="">
      <xdr:nvCxnSpPr>
        <xdr:cNvPr id="668" name="直線コネクタ 667"/>
        <xdr:cNvCxnSpPr/>
      </xdr:nvCxnSpPr>
      <xdr:spPr>
        <a:xfrm flipV="1">
          <a:off x="14592300" y="16833444"/>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96129</xdr:rowOff>
    </xdr:from>
    <xdr:to>
      <xdr:col>21</xdr:col>
      <xdr:colOff>161925</xdr:colOff>
      <xdr:row>98</xdr:row>
      <xdr:rowOff>35047</xdr:rowOff>
    </xdr:to>
    <xdr:cxnSp macro="">
      <xdr:nvCxnSpPr>
        <xdr:cNvPr id="671" name="直線コネクタ 670"/>
        <xdr:cNvCxnSpPr/>
      </xdr:nvCxnSpPr>
      <xdr:spPr>
        <a:xfrm>
          <a:off x="13703300" y="16383879"/>
          <a:ext cx="889000" cy="45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96129</xdr:rowOff>
    </xdr:from>
    <xdr:to>
      <xdr:col>19</xdr:col>
      <xdr:colOff>644525</xdr:colOff>
      <xdr:row>97</xdr:row>
      <xdr:rowOff>108564</xdr:rowOff>
    </xdr:to>
    <xdr:cxnSp macro="">
      <xdr:nvCxnSpPr>
        <xdr:cNvPr id="674" name="直線コネクタ 673"/>
        <xdr:cNvCxnSpPr/>
      </xdr:nvCxnSpPr>
      <xdr:spPr>
        <a:xfrm flipV="1">
          <a:off x="12814300" y="16383879"/>
          <a:ext cx="889000" cy="35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80494</xdr:rowOff>
    </xdr:from>
    <xdr:ext cx="469744" cy="259045"/>
    <xdr:sp macro="" textlink="">
      <xdr:nvSpPr>
        <xdr:cNvPr id="676" name="テキスト ボックス 675"/>
        <xdr:cNvSpPr txBox="1"/>
      </xdr:nvSpPr>
      <xdr:spPr>
        <a:xfrm>
          <a:off x="13468427"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142759</xdr:rowOff>
    </xdr:from>
    <xdr:to>
      <xdr:col>23</xdr:col>
      <xdr:colOff>568325</xdr:colOff>
      <xdr:row>98</xdr:row>
      <xdr:rowOff>72909</xdr:rowOff>
    </xdr:to>
    <xdr:sp macro="" textlink="">
      <xdr:nvSpPr>
        <xdr:cNvPr id="684" name="円/楕円 683"/>
        <xdr:cNvSpPr/>
      </xdr:nvSpPr>
      <xdr:spPr>
        <a:xfrm>
          <a:off x="16268700" y="167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57686</xdr:rowOff>
    </xdr:from>
    <xdr:ext cx="469744" cy="259045"/>
    <xdr:sp macro="" textlink="">
      <xdr:nvSpPr>
        <xdr:cNvPr id="685" name="積立金該当値テキスト"/>
        <xdr:cNvSpPr txBox="1"/>
      </xdr:nvSpPr>
      <xdr:spPr>
        <a:xfrm>
          <a:off x="16370300" y="1668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151994</xdr:rowOff>
    </xdr:from>
    <xdr:to>
      <xdr:col>22</xdr:col>
      <xdr:colOff>415925</xdr:colOff>
      <xdr:row>98</xdr:row>
      <xdr:rowOff>82144</xdr:rowOff>
    </xdr:to>
    <xdr:sp macro="" textlink="">
      <xdr:nvSpPr>
        <xdr:cNvPr id="686" name="円/楕円 685"/>
        <xdr:cNvSpPr/>
      </xdr:nvSpPr>
      <xdr:spPr>
        <a:xfrm>
          <a:off x="15430500" y="167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73271</xdr:rowOff>
    </xdr:from>
    <xdr:ext cx="469744" cy="259045"/>
    <xdr:sp macro="" textlink="">
      <xdr:nvSpPr>
        <xdr:cNvPr id="687" name="テキスト ボックス 686"/>
        <xdr:cNvSpPr txBox="1"/>
      </xdr:nvSpPr>
      <xdr:spPr>
        <a:xfrm>
          <a:off x="15246427" y="1687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155697</xdr:rowOff>
    </xdr:from>
    <xdr:to>
      <xdr:col>21</xdr:col>
      <xdr:colOff>212725</xdr:colOff>
      <xdr:row>98</xdr:row>
      <xdr:rowOff>85847</xdr:rowOff>
    </xdr:to>
    <xdr:sp macro="" textlink="">
      <xdr:nvSpPr>
        <xdr:cNvPr id="688" name="円/楕円 687"/>
        <xdr:cNvSpPr/>
      </xdr:nvSpPr>
      <xdr:spPr>
        <a:xfrm>
          <a:off x="14541500" y="167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76974</xdr:rowOff>
    </xdr:from>
    <xdr:ext cx="469744" cy="259045"/>
    <xdr:sp macro="" textlink="">
      <xdr:nvSpPr>
        <xdr:cNvPr id="689" name="テキスト ボックス 688"/>
        <xdr:cNvSpPr txBox="1"/>
      </xdr:nvSpPr>
      <xdr:spPr>
        <a:xfrm>
          <a:off x="14357427" y="1687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45329</xdr:rowOff>
    </xdr:from>
    <xdr:to>
      <xdr:col>20</xdr:col>
      <xdr:colOff>9525</xdr:colOff>
      <xdr:row>95</xdr:row>
      <xdr:rowOff>146929</xdr:rowOff>
    </xdr:to>
    <xdr:sp macro="" textlink="">
      <xdr:nvSpPr>
        <xdr:cNvPr id="690" name="円/楕円 689"/>
        <xdr:cNvSpPr/>
      </xdr:nvSpPr>
      <xdr:spPr>
        <a:xfrm>
          <a:off x="13652500" y="1633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163456</xdr:rowOff>
    </xdr:from>
    <xdr:ext cx="534377" cy="259045"/>
    <xdr:sp macro="" textlink="">
      <xdr:nvSpPr>
        <xdr:cNvPr id="691" name="テキスト ボックス 690"/>
        <xdr:cNvSpPr txBox="1"/>
      </xdr:nvSpPr>
      <xdr:spPr>
        <a:xfrm>
          <a:off x="13436111" y="1610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57764</xdr:rowOff>
    </xdr:from>
    <xdr:to>
      <xdr:col>18</xdr:col>
      <xdr:colOff>492125</xdr:colOff>
      <xdr:row>97</xdr:row>
      <xdr:rowOff>159364</xdr:rowOff>
    </xdr:to>
    <xdr:sp macro="" textlink="">
      <xdr:nvSpPr>
        <xdr:cNvPr id="692" name="円/楕円 691"/>
        <xdr:cNvSpPr/>
      </xdr:nvSpPr>
      <xdr:spPr>
        <a:xfrm>
          <a:off x="12763500" y="1668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150491</xdr:rowOff>
    </xdr:from>
    <xdr:ext cx="469744" cy="259045"/>
    <xdr:sp macro="" textlink="">
      <xdr:nvSpPr>
        <xdr:cNvPr id="693" name="テキスト ボックス 692"/>
        <xdr:cNvSpPr txBox="1"/>
      </xdr:nvSpPr>
      <xdr:spPr>
        <a:xfrm>
          <a:off x="12579427" y="167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32258</xdr:rowOff>
    </xdr:from>
    <xdr:to>
      <xdr:col>32</xdr:col>
      <xdr:colOff>187325</xdr:colOff>
      <xdr:row>35</xdr:row>
      <xdr:rowOff>77488</xdr:rowOff>
    </xdr:to>
    <xdr:cxnSp macro="">
      <xdr:nvCxnSpPr>
        <xdr:cNvPr id="724" name="直線コネクタ 723"/>
        <xdr:cNvCxnSpPr/>
      </xdr:nvCxnSpPr>
      <xdr:spPr>
        <a:xfrm flipV="1">
          <a:off x="21323300" y="6033008"/>
          <a:ext cx="8382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57693</xdr:rowOff>
    </xdr:from>
    <xdr:ext cx="469744" cy="259045"/>
    <xdr:sp macro="" textlink="">
      <xdr:nvSpPr>
        <xdr:cNvPr id="725" name="投資及び出資金平均値テキスト"/>
        <xdr:cNvSpPr txBox="1"/>
      </xdr:nvSpPr>
      <xdr:spPr>
        <a:xfrm>
          <a:off x="22212300" y="6401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77488</xdr:rowOff>
    </xdr:from>
    <xdr:to>
      <xdr:col>31</xdr:col>
      <xdr:colOff>34925</xdr:colOff>
      <xdr:row>35</xdr:row>
      <xdr:rowOff>115370</xdr:rowOff>
    </xdr:to>
    <xdr:cxnSp macro="">
      <xdr:nvCxnSpPr>
        <xdr:cNvPr id="727" name="直線コネクタ 726"/>
        <xdr:cNvCxnSpPr/>
      </xdr:nvCxnSpPr>
      <xdr:spPr>
        <a:xfrm flipV="1">
          <a:off x="20434300" y="6078238"/>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12463</xdr:rowOff>
    </xdr:from>
    <xdr:ext cx="469744" cy="259045"/>
    <xdr:sp macro="" textlink="">
      <xdr:nvSpPr>
        <xdr:cNvPr id="729" name="テキスト ボックス 728"/>
        <xdr:cNvSpPr txBox="1"/>
      </xdr:nvSpPr>
      <xdr:spPr>
        <a:xfrm>
          <a:off x="21088427"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115370</xdr:rowOff>
    </xdr:from>
    <xdr:to>
      <xdr:col>29</xdr:col>
      <xdr:colOff>517525</xdr:colOff>
      <xdr:row>36</xdr:row>
      <xdr:rowOff>164193</xdr:rowOff>
    </xdr:to>
    <xdr:cxnSp macro="">
      <xdr:nvCxnSpPr>
        <xdr:cNvPr id="730" name="直線コネクタ 729"/>
        <xdr:cNvCxnSpPr/>
      </xdr:nvCxnSpPr>
      <xdr:spPr>
        <a:xfrm flipV="1">
          <a:off x="19545300" y="6116120"/>
          <a:ext cx="889000" cy="2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164645</xdr:rowOff>
    </xdr:from>
    <xdr:ext cx="469744" cy="259045"/>
    <xdr:sp macro="" textlink="">
      <xdr:nvSpPr>
        <xdr:cNvPr id="732" name="テキスト ボックス 731"/>
        <xdr:cNvSpPr txBox="1"/>
      </xdr:nvSpPr>
      <xdr:spPr>
        <a:xfrm>
          <a:off x="20199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164193</xdr:rowOff>
    </xdr:from>
    <xdr:to>
      <xdr:col>28</xdr:col>
      <xdr:colOff>314325</xdr:colOff>
      <xdr:row>37</xdr:row>
      <xdr:rowOff>22297</xdr:rowOff>
    </xdr:to>
    <xdr:cxnSp macro="">
      <xdr:nvCxnSpPr>
        <xdr:cNvPr id="733" name="直線コネクタ 732"/>
        <xdr:cNvCxnSpPr/>
      </xdr:nvCxnSpPr>
      <xdr:spPr>
        <a:xfrm flipV="1">
          <a:off x="18656300" y="6336393"/>
          <a:ext cx="889000" cy="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89861</xdr:rowOff>
    </xdr:from>
    <xdr:ext cx="469744" cy="259045"/>
    <xdr:sp macro="" textlink="">
      <xdr:nvSpPr>
        <xdr:cNvPr id="735" name="テキスト ボックス 734"/>
        <xdr:cNvSpPr txBox="1"/>
      </xdr:nvSpPr>
      <xdr:spPr>
        <a:xfrm>
          <a:off x="19310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77450</xdr:rowOff>
    </xdr:from>
    <xdr:ext cx="469744" cy="259045"/>
    <xdr:sp macro="" textlink="">
      <xdr:nvSpPr>
        <xdr:cNvPr id="737" name="テキスト ボックス 736"/>
        <xdr:cNvSpPr txBox="1"/>
      </xdr:nvSpPr>
      <xdr:spPr>
        <a:xfrm>
          <a:off x="18421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152908</xdr:rowOff>
    </xdr:from>
    <xdr:to>
      <xdr:col>32</xdr:col>
      <xdr:colOff>238125</xdr:colOff>
      <xdr:row>35</xdr:row>
      <xdr:rowOff>83058</xdr:rowOff>
    </xdr:to>
    <xdr:sp macro="" textlink="">
      <xdr:nvSpPr>
        <xdr:cNvPr id="743" name="円/楕円 742"/>
        <xdr:cNvSpPr/>
      </xdr:nvSpPr>
      <xdr:spPr>
        <a:xfrm>
          <a:off x="221107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4335</xdr:rowOff>
    </xdr:from>
    <xdr:ext cx="469744" cy="259045"/>
    <xdr:sp macro="" textlink="">
      <xdr:nvSpPr>
        <xdr:cNvPr id="744" name="投資及び出資金該当値テキスト"/>
        <xdr:cNvSpPr txBox="1"/>
      </xdr:nvSpPr>
      <xdr:spPr>
        <a:xfrm>
          <a:off x="22212300"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4,608</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26688</xdr:rowOff>
    </xdr:from>
    <xdr:to>
      <xdr:col>31</xdr:col>
      <xdr:colOff>85725</xdr:colOff>
      <xdr:row>35</xdr:row>
      <xdr:rowOff>128288</xdr:rowOff>
    </xdr:to>
    <xdr:sp macro="" textlink="">
      <xdr:nvSpPr>
        <xdr:cNvPr id="745" name="円/楕円 744"/>
        <xdr:cNvSpPr/>
      </xdr:nvSpPr>
      <xdr:spPr>
        <a:xfrm>
          <a:off x="21272500" y="60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144815</xdr:rowOff>
    </xdr:from>
    <xdr:ext cx="469744" cy="259045"/>
    <xdr:sp macro="" textlink="">
      <xdr:nvSpPr>
        <xdr:cNvPr id="746" name="テキスト ボックス 745"/>
        <xdr:cNvSpPr txBox="1"/>
      </xdr:nvSpPr>
      <xdr:spPr>
        <a:xfrm>
          <a:off x="21088427" y="580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64570</xdr:rowOff>
    </xdr:from>
    <xdr:to>
      <xdr:col>29</xdr:col>
      <xdr:colOff>568325</xdr:colOff>
      <xdr:row>35</xdr:row>
      <xdr:rowOff>166170</xdr:rowOff>
    </xdr:to>
    <xdr:sp macro="" textlink="">
      <xdr:nvSpPr>
        <xdr:cNvPr id="747" name="円/楕円 746"/>
        <xdr:cNvSpPr/>
      </xdr:nvSpPr>
      <xdr:spPr>
        <a:xfrm>
          <a:off x="20383500" y="606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11247</xdr:rowOff>
    </xdr:from>
    <xdr:ext cx="469744" cy="259045"/>
    <xdr:sp macro="" textlink="">
      <xdr:nvSpPr>
        <xdr:cNvPr id="748" name="テキスト ボックス 747"/>
        <xdr:cNvSpPr txBox="1"/>
      </xdr:nvSpPr>
      <xdr:spPr>
        <a:xfrm>
          <a:off x="20199427" y="584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4,099</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113393</xdr:rowOff>
    </xdr:from>
    <xdr:to>
      <xdr:col>28</xdr:col>
      <xdr:colOff>365125</xdr:colOff>
      <xdr:row>37</xdr:row>
      <xdr:rowOff>43543</xdr:rowOff>
    </xdr:to>
    <xdr:sp macro="" textlink="">
      <xdr:nvSpPr>
        <xdr:cNvPr id="749" name="円/楕円 748"/>
        <xdr:cNvSpPr/>
      </xdr:nvSpPr>
      <xdr:spPr>
        <a:xfrm>
          <a:off x="19494500" y="62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60070</xdr:rowOff>
    </xdr:from>
    <xdr:ext cx="469744" cy="259045"/>
    <xdr:sp macro="" textlink="">
      <xdr:nvSpPr>
        <xdr:cNvPr id="750" name="テキスト ボックス 749"/>
        <xdr:cNvSpPr txBox="1"/>
      </xdr:nvSpPr>
      <xdr:spPr>
        <a:xfrm>
          <a:off x="19310427" y="606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142947</xdr:rowOff>
    </xdr:from>
    <xdr:to>
      <xdr:col>27</xdr:col>
      <xdr:colOff>161925</xdr:colOff>
      <xdr:row>37</xdr:row>
      <xdr:rowOff>73097</xdr:rowOff>
    </xdr:to>
    <xdr:sp macro="" textlink="">
      <xdr:nvSpPr>
        <xdr:cNvPr id="751" name="円/楕円 750"/>
        <xdr:cNvSpPr/>
      </xdr:nvSpPr>
      <xdr:spPr>
        <a:xfrm>
          <a:off x="18605500" y="631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89624</xdr:rowOff>
    </xdr:from>
    <xdr:ext cx="469744" cy="259045"/>
    <xdr:sp macro="" textlink="">
      <xdr:nvSpPr>
        <xdr:cNvPr id="752" name="テキスト ボックス 751"/>
        <xdr:cNvSpPr txBox="1"/>
      </xdr:nvSpPr>
      <xdr:spPr>
        <a:xfrm>
          <a:off x="18421427" y="609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141921</xdr:rowOff>
    </xdr:from>
    <xdr:to>
      <xdr:col>32</xdr:col>
      <xdr:colOff>187325</xdr:colOff>
      <xdr:row>59</xdr:row>
      <xdr:rowOff>2344</xdr:rowOff>
    </xdr:to>
    <xdr:cxnSp macro="">
      <xdr:nvCxnSpPr>
        <xdr:cNvPr id="783" name="直線コネクタ 782"/>
        <xdr:cNvCxnSpPr/>
      </xdr:nvCxnSpPr>
      <xdr:spPr>
        <a:xfrm flipV="1">
          <a:off x="21323300" y="10086021"/>
          <a:ext cx="8382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157433</xdr:rowOff>
    </xdr:from>
    <xdr:to>
      <xdr:col>31</xdr:col>
      <xdr:colOff>34925</xdr:colOff>
      <xdr:row>59</xdr:row>
      <xdr:rowOff>2344</xdr:rowOff>
    </xdr:to>
    <xdr:cxnSp macro="">
      <xdr:nvCxnSpPr>
        <xdr:cNvPr id="786" name="直線コネクタ 785"/>
        <xdr:cNvCxnSpPr/>
      </xdr:nvCxnSpPr>
      <xdr:spPr>
        <a:xfrm>
          <a:off x="20434300" y="10101533"/>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151881</xdr:rowOff>
    </xdr:from>
    <xdr:to>
      <xdr:col>29</xdr:col>
      <xdr:colOff>517525</xdr:colOff>
      <xdr:row>58</xdr:row>
      <xdr:rowOff>157433</xdr:rowOff>
    </xdr:to>
    <xdr:cxnSp macro="">
      <xdr:nvCxnSpPr>
        <xdr:cNvPr id="789" name="直線コネクタ 788"/>
        <xdr:cNvCxnSpPr/>
      </xdr:nvCxnSpPr>
      <xdr:spPr>
        <a:xfrm>
          <a:off x="19545300" y="10095981"/>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151881</xdr:rowOff>
    </xdr:from>
    <xdr:to>
      <xdr:col>28</xdr:col>
      <xdr:colOff>314325</xdr:colOff>
      <xdr:row>59</xdr:row>
      <xdr:rowOff>6197</xdr:rowOff>
    </xdr:to>
    <xdr:cxnSp macro="">
      <xdr:nvCxnSpPr>
        <xdr:cNvPr id="792" name="直線コネクタ 791"/>
        <xdr:cNvCxnSpPr/>
      </xdr:nvCxnSpPr>
      <xdr:spPr>
        <a:xfrm flipV="1">
          <a:off x="18656300" y="10095981"/>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91121</xdr:rowOff>
    </xdr:from>
    <xdr:to>
      <xdr:col>32</xdr:col>
      <xdr:colOff>238125</xdr:colOff>
      <xdr:row>59</xdr:row>
      <xdr:rowOff>21271</xdr:rowOff>
    </xdr:to>
    <xdr:sp macro="" textlink="">
      <xdr:nvSpPr>
        <xdr:cNvPr id="802" name="円/楕円 801"/>
        <xdr:cNvSpPr/>
      </xdr:nvSpPr>
      <xdr:spPr>
        <a:xfrm>
          <a:off x="22110700" y="1003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69548</xdr:rowOff>
    </xdr:from>
    <xdr:ext cx="469744" cy="259045"/>
    <xdr:sp macro="" textlink="">
      <xdr:nvSpPr>
        <xdr:cNvPr id="803" name="貸付金該当値テキスト"/>
        <xdr:cNvSpPr txBox="1"/>
      </xdr:nvSpPr>
      <xdr:spPr>
        <a:xfrm>
          <a:off x="22212300" y="1001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122994</xdr:rowOff>
    </xdr:from>
    <xdr:to>
      <xdr:col>31</xdr:col>
      <xdr:colOff>85725</xdr:colOff>
      <xdr:row>59</xdr:row>
      <xdr:rowOff>53144</xdr:rowOff>
    </xdr:to>
    <xdr:sp macro="" textlink="">
      <xdr:nvSpPr>
        <xdr:cNvPr id="804" name="円/楕円 803"/>
        <xdr:cNvSpPr/>
      </xdr:nvSpPr>
      <xdr:spPr>
        <a:xfrm>
          <a:off x="21272500" y="100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44271</xdr:rowOff>
    </xdr:from>
    <xdr:ext cx="469744" cy="259045"/>
    <xdr:sp macro="" textlink="">
      <xdr:nvSpPr>
        <xdr:cNvPr id="805" name="テキスト ボックス 804"/>
        <xdr:cNvSpPr txBox="1"/>
      </xdr:nvSpPr>
      <xdr:spPr>
        <a:xfrm>
          <a:off x="21088427" y="1015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106633</xdr:rowOff>
    </xdr:from>
    <xdr:to>
      <xdr:col>29</xdr:col>
      <xdr:colOff>568325</xdr:colOff>
      <xdr:row>59</xdr:row>
      <xdr:rowOff>36783</xdr:rowOff>
    </xdr:to>
    <xdr:sp macro="" textlink="">
      <xdr:nvSpPr>
        <xdr:cNvPr id="806" name="円/楕円 805"/>
        <xdr:cNvSpPr/>
      </xdr:nvSpPr>
      <xdr:spPr>
        <a:xfrm>
          <a:off x="20383500" y="1005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27910</xdr:rowOff>
    </xdr:from>
    <xdr:ext cx="469744" cy="259045"/>
    <xdr:sp macro="" textlink="">
      <xdr:nvSpPr>
        <xdr:cNvPr id="807" name="テキスト ボックス 806"/>
        <xdr:cNvSpPr txBox="1"/>
      </xdr:nvSpPr>
      <xdr:spPr>
        <a:xfrm>
          <a:off x="20199427" y="1014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101081</xdr:rowOff>
    </xdr:from>
    <xdr:to>
      <xdr:col>28</xdr:col>
      <xdr:colOff>365125</xdr:colOff>
      <xdr:row>59</xdr:row>
      <xdr:rowOff>31231</xdr:rowOff>
    </xdr:to>
    <xdr:sp macro="" textlink="">
      <xdr:nvSpPr>
        <xdr:cNvPr id="808" name="円/楕円 807"/>
        <xdr:cNvSpPr/>
      </xdr:nvSpPr>
      <xdr:spPr>
        <a:xfrm>
          <a:off x="19494500" y="1004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22358</xdr:rowOff>
    </xdr:from>
    <xdr:ext cx="469744" cy="259045"/>
    <xdr:sp macro="" textlink="">
      <xdr:nvSpPr>
        <xdr:cNvPr id="809" name="テキスト ボックス 808"/>
        <xdr:cNvSpPr txBox="1"/>
      </xdr:nvSpPr>
      <xdr:spPr>
        <a:xfrm>
          <a:off x="19310427" y="1013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126847</xdr:rowOff>
    </xdr:from>
    <xdr:to>
      <xdr:col>27</xdr:col>
      <xdr:colOff>161925</xdr:colOff>
      <xdr:row>59</xdr:row>
      <xdr:rowOff>56997</xdr:rowOff>
    </xdr:to>
    <xdr:sp macro="" textlink="">
      <xdr:nvSpPr>
        <xdr:cNvPr id="810" name="円/楕円 809"/>
        <xdr:cNvSpPr/>
      </xdr:nvSpPr>
      <xdr:spPr>
        <a:xfrm>
          <a:off x="18605500" y="100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48124</xdr:rowOff>
    </xdr:from>
    <xdr:ext cx="469744" cy="259045"/>
    <xdr:sp macro="" textlink="">
      <xdr:nvSpPr>
        <xdr:cNvPr id="811" name="テキスト ボックス 810"/>
        <xdr:cNvSpPr txBox="1"/>
      </xdr:nvSpPr>
      <xdr:spPr>
        <a:xfrm>
          <a:off x="184214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7079</xdr:rowOff>
    </xdr:from>
    <xdr:to>
      <xdr:col>32</xdr:col>
      <xdr:colOff>187325</xdr:colOff>
      <xdr:row>76</xdr:row>
      <xdr:rowOff>91336</xdr:rowOff>
    </xdr:to>
    <xdr:cxnSp macro="">
      <xdr:nvCxnSpPr>
        <xdr:cNvPr id="843" name="直線コネクタ 842"/>
        <xdr:cNvCxnSpPr/>
      </xdr:nvCxnSpPr>
      <xdr:spPr>
        <a:xfrm>
          <a:off x="21323300" y="13037279"/>
          <a:ext cx="838200" cy="8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7079</xdr:rowOff>
    </xdr:from>
    <xdr:to>
      <xdr:col>31</xdr:col>
      <xdr:colOff>34925</xdr:colOff>
      <xdr:row>77</xdr:row>
      <xdr:rowOff>8223</xdr:rowOff>
    </xdr:to>
    <xdr:cxnSp macro="">
      <xdr:nvCxnSpPr>
        <xdr:cNvPr id="846" name="直線コネクタ 845"/>
        <xdr:cNvCxnSpPr/>
      </xdr:nvCxnSpPr>
      <xdr:spPr>
        <a:xfrm flipV="1">
          <a:off x="20434300" y="13037279"/>
          <a:ext cx="889000" cy="17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128624</xdr:rowOff>
    </xdr:from>
    <xdr:ext cx="534377" cy="259045"/>
    <xdr:sp macro="" textlink="">
      <xdr:nvSpPr>
        <xdr:cNvPr id="848" name="テキスト ボックス 847"/>
        <xdr:cNvSpPr txBox="1"/>
      </xdr:nvSpPr>
      <xdr:spPr>
        <a:xfrm>
          <a:off x="21056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8223</xdr:rowOff>
    </xdr:from>
    <xdr:to>
      <xdr:col>29</xdr:col>
      <xdr:colOff>517525</xdr:colOff>
      <xdr:row>77</xdr:row>
      <xdr:rowOff>31736</xdr:rowOff>
    </xdr:to>
    <xdr:cxnSp macro="">
      <xdr:nvCxnSpPr>
        <xdr:cNvPr id="849" name="直線コネクタ 848"/>
        <xdr:cNvCxnSpPr/>
      </xdr:nvCxnSpPr>
      <xdr:spPr>
        <a:xfrm flipV="1">
          <a:off x="19545300" y="13209873"/>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31736</xdr:rowOff>
    </xdr:from>
    <xdr:to>
      <xdr:col>28</xdr:col>
      <xdr:colOff>314325</xdr:colOff>
      <xdr:row>77</xdr:row>
      <xdr:rowOff>52146</xdr:rowOff>
    </xdr:to>
    <xdr:cxnSp macro="">
      <xdr:nvCxnSpPr>
        <xdr:cNvPr id="852" name="直線コネクタ 851"/>
        <xdr:cNvCxnSpPr/>
      </xdr:nvCxnSpPr>
      <xdr:spPr>
        <a:xfrm flipV="1">
          <a:off x="18656300" y="13233386"/>
          <a:ext cx="889000" cy="2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4" name="テキスト ボックス 853"/>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40536</xdr:rowOff>
    </xdr:from>
    <xdr:to>
      <xdr:col>32</xdr:col>
      <xdr:colOff>238125</xdr:colOff>
      <xdr:row>76</xdr:row>
      <xdr:rowOff>142136</xdr:rowOff>
    </xdr:to>
    <xdr:sp macro="" textlink="">
      <xdr:nvSpPr>
        <xdr:cNvPr id="862" name="円/楕円 861"/>
        <xdr:cNvSpPr/>
      </xdr:nvSpPr>
      <xdr:spPr>
        <a:xfrm>
          <a:off x="22110700" y="130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18963</xdr:rowOff>
    </xdr:from>
    <xdr:ext cx="534377" cy="259045"/>
    <xdr:sp macro="" textlink="">
      <xdr:nvSpPr>
        <xdr:cNvPr id="863" name="繰出金該当値テキスト"/>
        <xdr:cNvSpPr txBox="1"/>
      </xdr:nvSpPr>
      <xdr:spPr>
        <a:xfrm>
          <a:off x="22212300" y="130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35,981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127729</xdr:rowOff>
    </xdr:from>
    <xdr:to>
      <xdr:col>31</xdr:col>
      <xdr:colOff>85725</xdr:colOff>
      <xdr:row>76</xdr:row>
      <xdr:rowOff>57879</xdr:rowOff>
    </xdr:to>
    <xdr:sp macro="" textlink="">
      <xdr:nvSpPr>
        <xdr:cNvPr id="864" name="円/楕円 863"/>
        <xdr:cNvSpPr/>
      </xdr:nvSpPr>
      <xdr:spPr>
        <a:xfrm>
          <a:off x="21272500" y="129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74406</xdr:rowOff>
    </xdr:from>
    <xdr:ext cx="534377" cy="259045"/>
    <xdr:sp macro="" textlink="">
      <xdr:nvSpPr>
        <xdr:cNvPr id="865" name="テキスト ボックス 864"/>
        <xdr:cNvSpPr txBox="1"/>
      </xdr:nvSpPr>
      <xdr:spPr>
        <a:xfrm>
          <a:off x="21056111" y="127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128873</xdr:rowOff>
    </xdr:from>
    <xdr:to>
      <xdr:col>29</xdr:col>
      <xdr:colOff>568325</xdr:colOff>
      <xdr:row>77</xdr:row>
      <xdr:rowOff>59023</xdr:rowOff>
    </xdr:to>
    <xdr:sp macro="" textlink="">
      <xdr:nvSpPr>
        <xdr:cNvPr id="866" name="円/楕円 865"/>
        <xdr:cNvSpPr/>
      </xdr:nvSpPr>
      <xdr:spPr>
        <a:xfrm>
          <a:off x="20383500" y="131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50150</xdr:rowOff>
    </xdr:from>
    <xdr:ext cx="534377" cy="259045"/>
    <xdr:sp macro="" textlink="">
      <xdr:nvSpPr>
        <xdr:cNvPr id="867" name="テキスト ボックス 866"/>
        <xdr:cNvSpPr txBox="1"/>
      </xdr:nvSpPr>
      <xdr:spPr>
        <a:xfrm>
          <a:off x="20167111" y="132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152386</xdr:rowOff>
    </xdr:from>
    <xdr:to>
      <xdr:col>28</xdr:col>
      <xdr:colOff>365125</xdr:colOff>
      <xdr:row>77</xdr:row>
      <xdr:rowOff>82536</xdr:rowOff>
    </xdr:to>
    <xdr:sp macro="" textlink="">
      <xdr:nvSpPr>
        <xdr:cNvPr id="868" name="円/楕円 867"/>
        <xdr:cNvSpPr/>
      </xdr:nvSpPr>
      <xdr:spPr>
        <a:xfrm>
          <a:off x="19494500" y="13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73663</xdr:rowOff>
    </xdr:from>
    <xdr:ext cx="534377" cy="259045"/>
    <xdr:sp macro="" textlink="">
      <xdr:nvSpPr>
        <xdr:cNvPr id="869" name="テキスト ボックス 868"/>
        <xdr:cNvSpPr txBox="1"/>
      </xdr:nvSpPr>
      <xdr:spPr>
        <a:xfrm>
          <a:off x="19278111" y="1327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1346</xdr:rowOff>
    </xdr:from>
    <xdr:to>
      <xdr:col>27</xdr:col>
      <xdr:colOff>161925</xdr:colOff>
      <xdr:row>77</xdr:row>
      <xdr:rowOff>102946</xdr:rowOff>
    </xdr:to>
    <xdr:sp macro="" textlink="">
      <xdr:nvSpPr>
        <xdr:cNvPr id="870" name="円/楕円 869"/>
        <xdr:cNvSpPr/>
      </xdr:nvSpPr>
      <xdr:spPr>
        <a:xfrm>
          <a:off x="18605500" y="132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94073</xdr:rowOff>
    </xdr:from>
    <xdr:ext cx="534377" cy="259045"/>
    <xdr:sp macro="" textlink="">
      <xdr:nvSpPr>
        <xdr:cNvPr id="871" name="テキスト ボックス 870"/>
        <xdr:cNvSpPr txBox="1"/>
      </xdr:nvSpPr>
      <xdr:spPr>
        <a:xfrm>
          <a:off x="18389111" y="132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人件費については、退職金の減により減となっている。</a:t>
          </a:r>
        </a:p>
        <a:p>
          <a:r>
            <a:rPr kumimoji="1" lang="ja-JP" altLang="en-US" sz="1300">
              <a:latin typeface="ＭＳ Ｐゴシック"/>
            </a:rPr>
            <a:t>扶助費の増については、私立認定こども園への施設型給付費の増加が主な要因である。</a:t>
          </a:r>
        </a:p>
        <a:p>
          <a:r>
            <a:rPr kumimoji="1" lang="ja-JP" altLang="en-US" sz="1300">
              <a:latin typeface="ＭＳ Ｐゴシック"/>
            </a:rPr>
            <a:t>普通建設事業費については、図書館新本館整備事業費、西町南地区複合施設整備事業費等、</a:t>
          </a:r>
          <a:r>
            <a:rPr kumimoji="1" lang="ja-JP" altLang="ja-JP" sz="1100">
              <a:solidFill>
                <a:schemeClr val="dk1"/>
              </a:solidFill>
              <a:effectLst/>
              <a:latin typeface="+mn-lt"/>
              <a:ea typeface="+mn-ea"/>
              <a:cs typeface="+mn-cs"/>
            </a:rPr>
            <a:t>富山駅周辺地区土地区画整理事業費</a:t>
          </a:r>
          <a:r>
            <a:rPr kumimoji="1" lang="ja-JP" altLang="en-US" sz="1300">
              <a:latin typeface="ＭＳ Ｐゴシック"/>
            </a:rPr>
            <a:t>の減により減となっている。</a:t>
          </a:r>
          <a:endParaRPr kumimoji="1" lang="en-US" altLang="ja-JP" sz="1300">
            <a:latin typeface="ＭＳ Ｐゴシック"/>
          </a:endParaRPr>
        </a:p>
        <a:p>
          <a:r>
            <a:rPr kumimoji="1" lang="ja-JP" altLang="en-US" sz="1300">
              <a:latin typeface="ＭＳ Ｐゴシック"/>
            </a:rPr>
            <a:t>繰出金については、企業団地造成事業の減等により、また、公債費については、</a:t>
          </a:r>
          <a:r>
            <a:rPr kumimoji="1" lang="ja-JP" altLang="ja-JP" sz="1100">
              <a:solidFill>
                <a:schemeClr val="dk1"/>
              </a:solidFill>
              <a:effectLst/>
              <a:latin typeface="+mn-lt"/>
              <a:ea typeface="+mn-ea"/>
              <a:cs typeface="+mn-cs"/>
            </a:rPr>
            <a:t>合併特例債償還金</a:t>
          </a:r>
          <a:r>
            <a:rPr kumimoji="1" lang="ja-JP" altLang="en-US" sz="1100">
              <a:solidFill>
                <a:schemeClr val="dk1"/>
              </a:solidFill>
              <a:effectLst/>
              <a:latin typeface="+mn-lt"/>
              <a:ea typeface="+mn-ea"/>
              <a:cs typeface="+mn-cs"/>
            </a:rPr>
            <a:t>が減少したことなどから、全体で減少している。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富山県富山市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418,304
412,493
1,241.77
161,319,624
158,031,157
2,363,030
100,067,948
242,177,849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123.2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83094</xdr:rowOff>
    </xdr:from>
    <xdr:to>
      <xdr:col>6</xdr:col>
      <xdr:colOff>511175</xdr:colOff>
      <xdr:row>36</xdr:row>
      <xdr:rowOff>30843</xdr:rowOff>
    </xdr:to>
    <xdr:cxnSp macro="">
      <xdr:nvCxnSpPr>
        <xdr:cNvPr id="63" name="直線コネクタ 62"/>
        <xdr:cNvCxnSpPr/>
      </xdr:nvCxnSpPr>
      <xdr:spPr>
        <a:xfrm>
          <a:off x="3797300" y="5912394"/>
          <a:ext cx="8382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83094</xdr:rowOff>
    </xdr:from>
    <xdr:to>
      <xdr:col>5</xdr:col>
      <xdr:colOff>358775</xdr:colOff>
      <xdr:row>34</xdr:row>
      <xdr:rowOff>140789</xdr:rowOff>
    </xdr:to>
    <xdr:cxnSp macro="">
      <xdr:nvCxnSpPr>
        <xdr:cNvPr id="66" name="直線コネクタ 65"/>
        <xdr:cNvCxnSpPr/>
      </xdr:nvCxnSpPr>
      <xdr:spPr>
        <a:xfrm flipV="1">
          <a:off x="2908300" y="5912394"/>
          <a:ext cx="889000" cy="5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140789</xdr:rowOff>
    </xdr:from>
    <xdr:to>
      <xdr:col>4</xdr:col>
      <xdr:colOff>155575</xdr:colOff>
      <xdr:row>35</xdr:row>
      <xdr:rowOff>41184</xdr:rowOff>
    </xdr:to>
    <xdr:cxnSp macro="">
      <xdr:nvCxnSpPr>
        <xdr:cNvPr id="69" name="直線コネクタ 68"/>
        <xdr:cNvCxnSpPr/>
      </xdr:nvCxnSpPr>
      <xdr:spPr>
        <a:xfrm flipV="1">
          <a:off x="2019300" y="597008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10704</xdr:rowOff>
    </xdr:from>
    <xdr:to>
      <xdr:col>2</xdr:col>
      <xdr:colOff>638175</xdr:colOff>
      <xdr:row>35</xdr:row>
      <xdr:rowOff>41184</xdr:rowOff>
    </xdr:to>
    <xdr:cxnSp macro="">
      <xdr:nvCxnSpPr>
        <xdr:cNvPr id="72" name="直線コネクタ 71"/>
        <xdr:cNvCxnSpPr/>
      </xdr:nvCxnSpPr>
      <xdr:spPr>
        <a:xfrm>
          <a:off x="1130300" y="601145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151493</xdr:rowOff>
    </xdr:from>
    <xdr:to>
      <xdr:col>6</xdr:col>
      <xdr:colOff>561975</xdr:colOff>
      <xdr:row>36</xdr:row>
      <xdr:rowOff>81643</xdr:rowOff>
    </xdr:to>
    <xdr:sp macro="" textlink="">
      <xdr:nvSpPr>
        <xdr:cNvPr id="82" name="円/楕円 81"/>
        <xdr:cNvSpPr/>
      </xdr:nvSpPr>
      <xdr:spPr>
        <a:xfrm>
          <a:off x="4584700" y="615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129920</xdr:rowOff>
    </xdr:from>
    <xdr:ext cx="469744" cy="259045"/>
    <xdr:sp macro="" textlink="">
      <xdr:nvSpPr>
        <xdr:cNvPr id="83" name="議会費該当値テキスト"/>
        <xdr:cNvSpPr txBox="1"/>
      </xdr:nvSpPr>
      <xdr:spPr>
        <a:xfrm>
          <a:off x="4686300"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32294</xdr:rowOff>
    </xdr:from>
    <xdr:to>
      <xdr:col>5</xdr:col>
      <xdr:colOff>409575</xdr:colOff>
      <xdr:row>34</xdr:row>
      <xdr:rowOff>133894</xdr:rowOff>
    </xdr:to>
    <xdr:sp macro="" textlink="">
      <xdr:nvSpPr>
        <xdr:cNvPr id="84" name="円/楕円 83"/>
        <xdr:cNvSpPr/>
      </xdr:nvSpPr>
      <xdr:spPr>
        <a:xfrm>
          <a:off x="3746500" y="58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150421</xdr:rowOff>
    </xdr:from>
    <xdr:ext cx="469744" cy="259045"/>
    <xdr:sp macro="" textlink="">
      <xdr:nvSpPr>
        <xdr:cNvPr id="85" name="テキスト ボックス 84"/>
        <xdr:cNvSpPr txBox="1"/>
      </xdr:nvSpPr>
      <xdr:spPr>
        <a:xfrm>
          <a:off x="3562427" y="563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89989</xdr:rowOff>
    </xdr:from>
    <xdr:to>
      <xdr:col>4</xdr:col>
      <xdr:colOff>206375</xdr:colOff>
      <xdr:row>35</xdr:row>
      <xdr:rowOff>20139</xdr:rowOff>
    </xdr:to>
    <xdr:sp macro="" textlink="">
      <xdr:nvSpPr>
        <xdr:cNvPr id="86" name="円/楕円 85"/>
        <xdr:cNvSpPr/>
      </xdr:nvSpPr>
      <xdr:spPr>
        <a:xfrm>
          <a:off x="2857500" y="591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36666</xdr:rowOff>
    </xdr:from>
    <xdr:ext cx="469744" cy="259045"/>
    <xdr:sp macro="" textlink="">
      <xdr:nvSpPr>
        <xdr:cNvPr id="87" name="テキスト ボックス 86"/>
        <xdr:cNvSpPr txBox="1"/>
      </xdr:nvSpPr>
      <xdr:spPr>
        <a:xfrm>
          <a:off x="2673427" y="56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161834</xdr:rowOff>
    </xdr:from>
    <xdr:to>
      <xdr:col>3</xdr:col>
      <xdr:colOff>3175</xdr:colOff>
      <xdr:row>35</xdr:row>
      <xdr:rowOff>91984</xdr:rowOff>
    </xdr:to>
    <xdr:sp macro="" textlink="">
      <xdr:nvSpPr>
        <xdr:cNvPr id="88" name="円/楕円 87"/>
        <xdr:cNvSpPr/>
      </xdr:nvSpPr>
      <xdr:spPr>
        <a:xfrm>
          <a:off x="1968500" y="599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83111</xdr:rowOff>
    </xdr:from>
    <xdr:ext cx="469744" cy="259045"/>
    <xdr:sp macro="" textlink="">
      <xdr:nvSpPr>
        <xdr:cNvPr id="89" name="テキスト ボックス 88"/>
        <xdr:cNvSpPr txBox="1"/>
      </xdr:nvSpPr>
      <xdr:spPr>
        <a:xfrm>
          <a:off x="1784427" y="608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131354</xdr:rowOff>
    </xdr:from>
    <xdr:to>
      <xdr:col>1</xdr:col>
      <xdr:colOff>485775</xdr:colOff>
      <xdr:row>35</xdr:row>
      <xdr:rowOff>61504</xdr:rowOff>
    </xdr:to>
    <xdr:sp macro="" textlink="">
      <xdr:nvSpPr>
        <xdr:cNvPr id="90" name="円/楕円 89"/>
        <xdr:cNvSpPr/>
      </xdr:nvSpPr>
      <xdr:spPr>
        <a:xfrm>
          <a:off x="1079500" y="59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52631</xdr:rowOff>
    </xdr:from>
    <xdr:ext cx="469744" cy="259045"/>
    <xdr:sp macro="" textlink="">
      <xdr:nvSpPr>
        <xdr:cNvPr id="91" name="テキスト ボックス 90"/>
        <xdr:cNvSpPr txBox="1"/>
      </xdr:nvSpPr>
      <xdr:spPr>
        <a:xfrm>
          <a:off x="895427"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165760</xdr:rowOff>
    </xdr:from>
    <xdr:to>
      <xdr:col>6</xdr:col>
      <xdr:colOff>511175</xdr:colOff>
      <xdr:row>55</xdr:row>
      <xdr:rowOff>170724</xdr:rowOff>
    </xdr:to>
    <xdr:cxnSp macro="">
      <xdr:nvCxnSpPr>
        <xdr:cNvPr id="123" name="直線コネクタ 122"/>
        <xdr:cNvCxnSpPr/>
      </xdr:nvCxnSpPr>
      <xdr:spPr>
        <a:xfrm>
          <a:off x="3797300" y="9252610"/>
          <a:ext cx="838200" cy="3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170850</xdr:rowOff>
    </xdr:from>
    <xdr:ext cx="534377" cy="259045"/>
    <xdr:sp macro="" textlink="">
      <xdr:nvSpPr>
        <xdr:cNvPr id="124" name="総務費平均値テキスト"/>
        <xdr:cNvSpPr txBox="1"/>
      </xdr:nvSpPr>
      <xdr:spPr>
        <a:xfrm>
          <a:off x="4686300" y="96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165760</xdr:rowOff>
    </xdr:from>
    <xdr:to>
      <xdr:col>5</xdr:col>
      <xdr:colOff>358775</xdr:colOff>
      <xdr:row>56</xdr:row>
      <xdr:rowOff>132940</xdr:rowOff>
    </xdr:to>
    <xdr:cxnSp macro="">
      <xdr:nvCxnSpPr>
        <xdr:cNvPr id="126" name="直線コネクタ 125"/>
        <xdr:cNvCxnSpPr/>
      </xdr:nvCxnSpPr>
      <xdr:spPr>
        <a:xfrm flipV="1">
          <a:off x="2908300" y="9252610"/>
          <a:ext cx="889000" cy="48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89273</xdr:rowOff>
    </xdr:from>
    <xdr:ext cx="534377" cy="259045"/>
    <xdr:sp macro="" textlink="">
      <xdr:nvSpPr>
        <xdr:cNvPr id="128" name="テキスト ボックス 127"/>
        <xdr:cNvSpPr txBox="1"/>
      </xdr:nvSpPr>
      <xdr:spPr>
        <a:xfrm>
          <a:off x="3530111"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107076</xdr:rowOff>
    </xdr:from>
    <xdr:to>
      <xdr:col>4</xdr:col>
      <xdr:colOff>155575</xdr:colOff>
      <xdr:row>56</xdr:row>
      <xdr:rowOff>132940</xdr:rowOff>
    </xdr:to>
    <xdr:cxnSp macro="">
      <xdr:nvCxnSpPr>
        <xdr:cNvPr id="129" name="直線コネクタ 128"/>
        <xdr:cNvCxnSpPr/>
      </xdr:nvCxnSpPr>
      <xdr:spPr>
        <a:xfrm>
          <a:off x="2019300" y="9365376"/>
          <a:ext cx="889000" cy="36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107076</xdr:rowOff>
    </xdr:from>
    <xdr:to>
      <xdr:col>2</xdr:col>
      <xdr:colOff>638175</xdr:colOff>
      <xdr:row>56</xdr:row>
      <xdr:rowOff>13905</xdr:rowOff>
    </xdr:to>
    <xdr:cxnSp macro="">
      <xdr:nvCxnSpPr>
        <xdr:cNvPr id="132" name="直線コネクタ 131"/>
        <xdr:cNvCxnSpPr/>
      </xdr:nvCxnSpPr>
      <xdr:spPr>
        <a:xfrm flipV="1">
          <a:off x="1130300" y="9365376"/>
          <a:ext cx="889000" cy="24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33429</xdr:rowOff>
    </xdr:from>
    <xdr:ext cx="534377" cy="259045"/>
    <xdr:sp macro="" textlink="">
      <xdr:nvSpPr>
        <xdr:cNvPr id="134" name="テキスト ボックス 133"/>
        <xdr:cNvSpPr txBox="1"/>
      </xdr:nvSpPr>
      <xdr:spPr>
        <a:xfrm>
          <a:off x="1752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42" name="円/楕円 141"/>
        <xdr:cNvSpPr/>
      </xdr:nvSpPr>
      <xdr:spPr>
        <a:xfrm>
          <a:off x="4584700" y="95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142801</xdr:rowOff>
    </xdr:from>
    <xdr:ext cx="534377" cy="259045"/>
    <xdr:sp macro="" textlink="">
      <xdr:nvSpPr>
        <xdr:cNvPr id="143" name="総務費該当値テキスト"/>
        <xdr:cNvSpPr txBox="1"/>
      </xdr:nvSpPr>
      <xdr:spPr>
        <a:xfrm>
          <a:off x="4686300" y="940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38,800</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114960</xdr:rowOff>
    </xdr:from>
    <xdr:to>
      <xdr:col>5</xdr:col>
      <xdr:colOff>409575</xdr:colOff>
      <xdr:row>54</xdr:row>
      <xdr:rowOff>45110</xdr:rowOff>
    </xdr:to>
    <xdr:sp macro="" textlink="">
      <xdr:nvSpPr>
        <xdr:cNvPr id="144" name="円/楕円 143"/>
        <xdr:cNvSpPr/>
      </xdr:nvSpPr>
      <xdr:spPr>
        <a:xfrm>
          <a:off x="3746500" y="92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61637</xdr:rowOff>
    </xdr:from>
    <xdr:ext cx="534377" cy="259045"/>
    <xdr:sp macro="" textlink="">
      <xdr:nvSpPr>
        <xdr:cNvPr id="145" name="テキスト ボックス 144"/>
        <xdr:cNvSpPr txBox="1"/>
      </xdr:nvSpPr>
      <xdr:spPr>
        <a:xfrm>
          <a:off x="3530111" y="897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82140</xdr:rowOff>
    </xdr:from>
    <xdr:to>
      <xdr:col>4</xdr:col>
      <xdr:colOff>206375</xdr:colOff>
      <xdr:row>57</xdr:row>
      <xdr:rowOff>12290</xdr:rowOff>
    </xdr:to>
    <xdr:sp macro="" textlink="">
      <xdr:nvSpPr>
        <xdr:cNvPr id="146" name="円/楕円 145"/>
        <xdr:cNvSpPr/>
      </xdr:nvSpPr>
      <xdr:spPr>
        <a:xfrm>
          <a:off x="2857500" y="96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3417</xdr:rowOff>
    </xdr:from>
    <xdr:ext cx="534377" cy="259045"/>
    <xdr:sp macro="" textlink="">
      <xdr:nvSpPr>
        <xdr:cNvPr id="147" name="テキスト ボックス 146"/>
        <xdr:cNvSpPr txBox="1"/>
      </xdr:nvSpPr>
      <xdr:spPr>
        <a:xfrm>
          <a:off x="2641111" y="97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56276</xdr:rowOff>
    </xdr:from>
    <xdr:to>
      <xdr:col>3</xdr:col>
      <xdr:colOff>3175</xdr:colOff>
      <xdr:row>54</xdr:row>
      <xdr:rowOff>157876</xdr:rowOff>
    </xdr:to>
    <xdr:sp macro="" textlink="">
      <xdr:nvSpPr>
        <xdr:cNvPr id="148" name="円/楕円 147"/>
        <xdr:cNvSpPr/>
      </xdr:nvSpPr>
      <xdr:spPr>
        <a:xfrm>
          <a:off x="1968500" y="931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2953</xdr:rowOff>
    </xdr:from>
    <xdr:ext cx="534377" cy="259045"/>
    <xdr:sp macro="" textlink="">
      <xdr:nvSpPr>
        <xdr:cNvPr id="149" name="テキスト ボックス 148"/>
        <xdr:cNvSpPr txBox="1"/>
      </xdr:nvSpPr>
      <xdr:spPr>
        <a:xfrm>
          <a:off x="1752111" y="908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134555</xdr:rowOff>
    </xdr:from>
    <xdr:to>
      <xdr:col>1</xdr:col>
      <xdr:colOff>485775</xdr:colOff>
      <xdr:row>56</xdr:row>
      <xdr:rowOff>64705</xdr:rowOff>
    </xdr:to>
    <xdr:sp macro="" textlink="">
      <xdr:nvSpPr>
        <xdr:cNvPr id="150" name="円/楕円 149"/>
        <xdr:cNvSpPr/>
      </xdr:nvSpPr>
      <xdr:spPr>
        <a:xfrm>
          <a:off x="1079500" y="95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55832</xdr:rowOff>
    </xdr:from>
    <xdr:ext cx="534377" cy="259045"/>
    <xdr:sp macro="" textlink="">
      <xdr:nvSpPr>
        <xdr:cNvPr id="151" name="テキスト ボックス 150"/>
        <xdr:cNvSpPr txBox="1"/>
      </xdr:nvSpPr>
      <xdr:spPr>
        <a:xfrm>
          <a:off x="863111" y="96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135,686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92075</xdr:rowOff>
    </xdr:from>
    <xdr:to>
      <xdr:col>6</xdr:col>
      <xdr:colOff>511175</xdr:colOff>
      <xdr:row>78</xdr:row>
      <xdr:rowOff>130556</xdr:rowOff>
    </xdr:to>
    <xdr:cxnSp macro="">
      <xdr:nvCxnSpPr>
        <xdr:cNvPr id="181" name="直線コネクタ 180"/>
        <xdr:cNvCxnSpPr/>
      </xdr:nvCxnSpPr>
      <xdr:spPr>
        <a:xfrm flipV="1">
          <a:off x="3797300" y="13465175"/>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2"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130556</xdr:rowOff>
    </xdr:from>
    <xdr:to>
      <xdr:col>5</xdr:col>
      <xdr:colOff>358775</xdr:colOff>
      <xdr:row>79</xdr:row>
      <xdr:rowOff>15151</xdr:rowOff>
    </xdr:to>
    <xdr:cxnSp macro="">
      <xdr:nvCxnSpPr>
        <xdr:cNvPr id="184" name="直線コネクタ 183"/>
        <xdr:cNvCxnSpPr/>
      </xdr:nvCxnSpPr>
      <xdr:spPr>
        <a:xfrm flipV="1">
          <a:off x="2908300" y="13503656"/>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6" name="テキスト ボックス 185"/>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15151</xdr:rowOff>
    </xdr:from>
    <xdr:to>
      <xdr:col>4</xdr:col>
      <xdr:colOff>155575</xdr:colOff>
      <xdr:row>79</xdr:row>
      <xdr:rowOff>99682</xdr:rowOff>
    </xdr:to>
    <xdr:cxnSp macro="">
      <xdr:nvCxnSpPr>
        <xdr:cNvPr id="187" name="直線コネクタ 186"/>
        <xdr:cNvCxnSpPr/>
      </xdr:nvCxnSpPr>
      <xdr:spPr>
        <a:xfrm flipV="1">
          <a:off x="2019300" y="13559701"/>
          <a:ext cx="889000" cy="8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9" name="テキスト ボックス 188"/>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99682</xdr:rowOff>
    </xdr:from>
    <xdr:to>
      <xdr:col>2</xdr:col>
      <xdr:colOff>638175</xdr:colOff>
      <xdr:row>79</xdr:row>
      <xdr:rowOff>120535</xdr:rowOff>
    </xdr:to>
    <xdr:cxnSp macro="">
      <xdr:nvCxnSpPr>
        <xdr:cNvPr id="190" name="直線コネクタ 189"/>
        <xdr:cNvCxnSpPr/>
      </xdr:nvCxnSpPr>
      <xdr:spPr>
        <a:xfrm flipV="1">
          <a:off x="1130300" y="13644232"/>
          <a:ext cx="889000" cy="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92" name="テキスト ボックス 191"/>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4" name="テキスト ボックス 193"/>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41275</xdr:rowOff>
    </xdr:from>
    <xdr:to>
      <xdr:col>6</xdr:col>
      <xdr:colOff>561975</xdr:colOff>
      <xdr:row>78</xdr:row>
      <xdr:rowOff>142875</xdr:rowOff>
    </xdr:to>
    <xdr:sp macro="" textlink="">
      <xdr:nvSpPr>
        <xdr:cNvPr id="200" name="円/楕円 199"/>
        <xdr:cNvSpPr/>
      </xdr:nvSpPr>
      <xdr:spPr>
        <a:xfrm>
          <a:off x="4584700" y="1341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19702</xdr:rowOff>
    </xdr:from>
    <xdr:ext cx="599010" cy="259045"/>
    <xdr:sp macro="" textlink="">
      <xdr:nvSpPr>
        <xdr:cNvPr id="201" name="民生費該当値テキスト"/>
        <xdr:cNvSpPr txBox="1"/>
      </xdr:nvSpPr>
      <xdr:spPr>
        <a:xfrm>
          <a:off x="4686300" y="1339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129,750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79756</xdr:rowOff>
    </xdr:from>
    <xdr:to>
      <xdr:col>5</xdr:col>
      <xdr:colOff>409575</xdr:colOff>
      <xdr:row>79</xdr:row>
      <xdr:rowOff>9906</xdr:rowOff>
    </xdr:to>
    <xdr:sp macro="" textlink="">
      <xdr:nvSpPr>
        <xdr:cNvPr id="202" name="円/楕円 201"/>
        <xdr:cNvSpPr/>
      </xdr:nvSpPr>
      <xdr:spPr>
        <a:xfrm>
          <a:off x="3746500" y="134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1033</xdr:rowOff>
    </xdr:from>
    <xdr:ext cx="599010" cy="259045"/>
    <xdr:sp macro="" textlink="">
      <xdr:nvSpPr>
        <xdr:cNvPr id="203" name="テキスト ボックス 202"/>
        <xdr:cNvSpPr txBox="1"/>
      </xdr:nvSpPr>
      <xdr:spPr>
        <a:xfrm>
          <a:off x="3497794"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135801</xdr:rowOff>
    </xdr:from>
    <xdr:to>
      <xdr:col>4</xdr:col>
      <xdr:colOff>206375</xdr:colOff>
      <xdr:row>79</xdr:row>
      <xdr:rowOff>65951</xdr:rowOff>
    </xdr:to>
    <xdr:sp macro="" textlink="">
      <xdr:nvSpPr>
        <xdr:cNvPr id="204" name="円/楕円 203"/>
        <xdr:cNvSpPr/>
      </xdr:nvSpPr>
      <xdr:spPr>
        <a:xfrm>
          <a:off x="2857500" y="135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57078</xdr:rowOff>
    </xdr:from>
    <xdr:ext cx="599010" cy="259045"/>
    <xdr:sp macro="" textlink="">
      <xdr:nvSpPr>
        <xdr:cNvPr id="205" name="テキスト ボックス 204"/>
        <xdr:cNvSpPr txBox="1"/>
      </xdr:nvSpPr>
      <xdr:spPr>
        <a:xfrm>
          <a:off x="2608794" y="1360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122,307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48882</xdr:rowOff>
    </xdr:from>
    <xdr:to>
      <xdr:col>3</xdr:col>
      <xdr:colOff>3175</xdr:colOff>
      <xdr:row>79</xdr:row>
      <xdr:rowOff>150482</xdr:rowOff>
    </xdr:to>
    <xdr:sp macro="" textlink="">
      <xdr:nvSpPr>
        <xdr:cNvPr id="206" name="円/楕円 205"/>
        <xdr:cNvSpPr/>
      </xdr:nvSpPr>
      <xdr:spPr>
        <a:xfrm>
          <a:off x="1968500" y="135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141609</xdr:rowOff>
    </xdr:from>
    <xdr:ext cx="599010" cy="259045"/>
    <xdr:sp macro="" textlink="">
      <xdr:nvSpPr>
        <xdr:cNvPr id="207" name="テキスト ボックス 206"/>
        <xdr:cNvSpPr txBox="1"/>
      </xdr:nvSpPr>
      <xdr:spPr>
        <a:xfrm>
          <a:off x="1719794" y="1368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115,651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69735</xdr:rowOff>
    </xdr:from>
    <xdr:to>
      <xdr:col>1</xdr:col>
      <xdr:colOff>485775</xdr:colOff>
      <xdr:row>79</xdr:row>
      <xdr:rowOff>171335</xdr:rowOff>
    </xdr:to>
    <xdr:sp macro="" textlink="">
      <xdr:nvSpPr>
        <xdr:cNvPr id="208" name="円/楕円 207"/>
        <xdr:cNvSpPr/>
      </xdr:nvSpPr>
      <xdr:spPr>
        <a:xfrm>
          <a:off x="1079500" y="1361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162462</xdr:rowOff>
    </xdr:from>
    <xdr:ext cx="599010" cy="259045"/>
    <xdr:sp macro="" textlink="">
      <xdr:nvSpPr>
        <xdr:cNvPr id="209" name="テキスト ボックス 208"/>
        <xdr:cNvSpPr txBox="1"/>
      </xdr:nvSpPr>
      <xdr:spPr>
        <a:xfrm>
          <a:off x="830794" y="1370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2586</xdr:rowOff>
    </xdr:from>
    <xdr:to>
      <xdr:col>6</xdr:col>
      <xdr:colOff>511175</xdr:colOff>
      <xdr:row>98</xdr:row>
      <xdr:rowOff>56262</xdr:rowOff>
    </xdr:to>
    <xdr:cxnSp macro="">
      <xdr:nvCxnSpPr>
        <xdr:cNvPr id="237" name="直線コネクタ 236"/>
        <xdr:cNvCxnSpPr/>
      </xdr:nvCxnSpPr>
      <xdr:spPr>
        <a:xfrm>
          <a:off x="3797300" y="16804686"/>
          <a:ext cx="838200" cy="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150992</xdr:rowOff>
    </xdr:from>
    <xdr:to>
      <xdr:col>5</xdr:col>
      <xdr:colOff>358775</xdr:colOff>
      <xdr:row>98</xdr:row>
      <xdr:rowOff>2586</xdr:rowOff>
    </xdr:to>
    <xdr:cxnSp macro="">
      <xdr:nvCxnSpPr>
        <xdr:cNvPr id="240" name="直線コネクタ 239"/>
        <xdr:cNvCxnSpPr/>
      </xdr:nvCxnSpPr>
      <xdr:spPr>
        <a:xfrm>
          <a:off x="2908300" y="16781642"/>
          <a:ext cx="889000" cy="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144844</xdr:rowOff>
    </xdr:from>
    <xdr:to>
      <xdr:col>4</xdr:col>
      <xdr:colOff>155575</xdr:colOff>
      <xdr:row>97</xdr:row>
      <xdr:rowOff>150992</xdr:rowOff>
    </xdr:to>
    <xdr:cxnSp macro="">
      <xdr:nvCxnSpPr>
        <xdr:cNvPr id="243" name="直線コネクタ 242"/>
        <xdr:cNvCxnSpPr/>
      </xdr:nvCxnSpPr>
      <xdr:spPr>
        <a:xfrm>
          <a:off x="2019300" y="16775494"/>
          <a:ext cx="8890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5" name="テキスト ボックス 244"/>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144844</xdr:rowOff>
    </xdr:from>
    <xdr:to>
      <xdr:col>2</xdr:col>
      <xdr:colOff>638175</xdr:colOff>
      <xdr:row>97</xdr:row>
      <xdr:rowOff>149027</xdr:rowOff>
    </xdr:to>
    <xdr:cxnSp macro="">
      <xdr:nvCxnSpPr>
        <xdr:cNvPr id="246" name="直線コネクタ 245"/>
        <xdr:cNvCxnSpPr/>
      </xdr:nvCxnSpPr>
      <xdr:spPr>
        <a:xfrm flipV="1">
          <a:off x="1130300" y="16775494"/>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5462</xdr:rowOff>
    </xdr:from>
    <xdr:to>
      <xdr:col>6</xdr:col>
      <xdr:colOff>561975</xdr:colOff>
      <xdr:row>98</xdr:row>
      <xdr:rowOff>107062</xdr:rowOff>
    </xdr:to>
    <xdr:sp macro="" textlink="">
      <xdr:nvSpPr>
        <xdr:cNvPr id="256" name="円/楕円 255"/>
        <xdr:cNvSpPr/>
      </xdr:nvSpPr>
      <xdr:spPr>
        <a:xfrm>
          <a:off x="4584700" y="168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91839</xdr:rowOff>
    </xdr:from>
    <xdr:ext cx="534377" cy="259045"/>
    <xdr:sp macro="" textlink="">
      <xdr:nvSpPr>
        <xdr:cNvPr id="257" name="衛生費該当値テキスト"/>
        <xdr:cNvSpPr txBox="1"/>
      </xdr:nvSpPr>
      <xdr:spPr>
        <a:xfrm>
          <a:off x="4686300" y="1672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23,650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123236</xdr:rowOff>
    </xdr:from>
    <xdr:to>
      <xdr:col>5</xdr:col>
      <xdr:colOff>409575</xdr:colOff>
      <xdr:row>98</xdr:row>
      <xdr:rowOff>53386</xdr:rowOff>
    </xdr:to>
    <xdr:sp macro="" textlink="">
      <xdr:nvSpPr>
        <xdr:cNvPr id="258" name="円/楕円 257"/>
        <xdr:cNvSpPr/>
      </xdr:nvSpPr>
      <xdr:spPr>
        <a:xfrm>
          <a:off x="3746500" y="167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44513</xdr:rowOff>
    </xdr:from>
    <xdr:ext cx="534377" cy="259045"/>
    <xdr:sp macro="" textlink="">
      <xdr:nvSpPr>
        <xdr:cNvPr id="259" name="テキスト ボックス 258"/>
        <xdr:cNvSpPr txBox="1"/>
      </xdr:nvSpPr>
      <xdr:spPr>
        <a:xfrm>
          <a:off x="3530111" y="168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100192</xdr:rowOff>
    </xdr:from>
    <xdr:to>
      <xdr:col>4</xdr:col>
      <xdr:colOff>206375</xdr:colOff>
      <xdr:row>98</xdr:row>
      <xdr:rowOff>30342</xdr:rowOff>
    </xdr:to>
    <xdr:sp macro="" textlink="">
      <xdr:nvSpPr>
        <xdr:cNvPr id="260" name="円/楕円 259"/>
        <xdr:cNvSpPr/>
      </xdr:nvSpPr>
      <xdr:spPr>
        <a:xfrm>
          <a:off x="2857500" y="167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21469</xdr:rowOff>
    </xdr:from>
    <xdr:ext cx="534377" cy="259045"/>
    <xdr:sp macro="" textlink="">
      <xdr:nvSpPr>
        <xdr:cNvPr id="261" name="テキスト ボックス 260"/>
        <xdr:cNvSpPr txBox="1"/>
      </xdr:nvSpPr>
      <xdr:spPr>
        <a:xfrm>
          <a:off x="2641111" y="168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94044</xdr:rowOff>
    </xdr:from>
    <xdr:to>
      <xdr:col>3</xdr:col>
      <xdr:colOff>3175</xdr:colOff>
      <xdr:row>98</xdr:row>
      <xdr:rowOff>24194</xdr:rowOff>
    </xdr:to>
    <xdr:sp macro="" textlink="">
      <xdr:nvSpPr>
        <xdr:cNvPr id="262" name="円/楕円 261"/>
        <xdr:cNvSpPr/>
      </xdr:nvSpPr>
      <xdr:spPr>
        <a:xfrm>
          <a:off x="1968500" y="16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15321</xdr:rowOff>
    </xdr:from>
    <xdr:ext cx="534377" cy="259045"/>
    <xdr:sp macro="" textlink="">
      <xdr:nvSpPr>
        <xdr:cNvPr id="263" name="テキスト ボックス 262"/>
        <xdr:cNvSpPr txBox="1"/>
      </xdr:nvSpPr>
      <xdr:spPr>
        <a:xfrm>
          <a:off x="1752111" y="1681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98227</xdr:rowOff>
    </xdr:from>
    <xdr:to>
      <xdr:col>1</xdr:col>
      <xdr:colOff>485775</xdr:colOff>
      <xdr:row>98</xdr:row>
      <xdr:rowOff>28377</xdr:rowOff>
    </xdr:to>
    <xdr:sp macro="" textlink="">
      <xdr:nvSpPr>
        <xdr:cNvPr id="264" name="円/楕円 263"/>
        <xdr:cNvSpPr/>
      </xdr:nvSpPr>
      <xdr:spPr>
        <a:xfrm>
          <a:off x="1079500" y="167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19504</xdr:rowOff>
    </xdr:from>
    <xdr:ext cx="534377" cy="259045"/>
    <xdr:sp macro="" textlink="">
      <xdr:nvSpPr>
        <xdr:cNvPr id="265" name="テキスト ボックス 264"/>
        <xdr:cNvSpPr txBox="1"/>
      </xdr:nvSpPr>
      <xdr:spPr>
        <a:xfrm>
          <a:off x="863111" y="1682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146558</xdr:rowOff>
    </xdr:from>
    <xdr:to>
      <xdr:col>15</xdr:col>
      <xdr:colOff>180975</xdr:colOff>
      <xdr:row>33</xdr:row>
      <xdr:rowOff>161188</xdr:rowOff>
    </xdr:to>
    <xdr:cxnSp macro="">
      <xdr:nvCxnSpPr>
        <xdr:cNvPr id="292" name="直線コネクタ 291"/>
        <xdr:cNvCxnSpPr/>
      </xdr:nvCxnSpPr>
      <xdr:spPr>
        <a:xfrm flipV="1">
          <a:off x="9639300" y="5804408"/>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95673</xdr:rowOff>
    </xdr:from>
    <xdr:ext cx="378565" cy="259045"/>
    <xdr:sp macro="" textlink="">
      <xdr:nvSpPr>
        <xdr:cNvPr id="293" name="労働費平均値テキスト"/>
        <xdr:cNvSpPr txBox="1"/>
      </xdr:nvSpPr>
      <xdr:spPr>
        <a:xfrm>
          <a:off x="10528300" y="6267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161188</xdr:rowOff>
    </xdr:from>
    <xdr:to>
      <xdr:col>14</xdr:col>
      <xdr:colOff>28575</xdr:colOff>
      <xdr:row>34</xdr:row>
      <xdr:rowOff>3912</xdr:rowOff>
    </xdr:to>
    <xdr:cxnSp macro="">
      <xdr:nvCxnSpPr>
        <xdr:cNvPr id="295" name="直線コネクタ 294"/>
        <xdr:cNvCxnSpPr/>
      </xdr:nvCxnSpPr>
      <xdr:spPr>
        <a:xfrm flipV="1">
          <a:off x="8750300" y="5819038"/>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168825</xdr:rowOff>
    </xdr:from>
    <xdr:ext cx="378565" cy="259045"/>
    <xdr:sp macro="" textlink="">
      <xdr:nvSpPr>
        <xdr:cNvPr id="297" name="テキスト ボックス 296"/>
        <xdr:cNvSpPr txBox="1"/>
      </xdr:nvSpPr>
      <xdr:spPr>
        <a:xfrm>
          <a:off x="9450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89865</xdr:rowOff>
    </xdr:from>
    <xdr:to>
      <xdr:col>12</xdr:col>
      <xdr:colOff>511175</xdr:colOff>
      <xdr:row>34</xdr:row>
      <xdr:rowOff>3912</xdr:rowOff>
    </xdr:to>
    <xdr:cxnSp macro="">
      <xdr:nvCxnSpPr>
        <xdr:cNvPr id="298" name="直線コネクタ 297"/>
        <xdr:cNvCxnSpPr/>
      </xdr:nvCxnSpPr>
      <xdr:spPr>
        <a:xfrm>
          <a:off x="7861300" y="5747715"/>
          <a:ext cx="8890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86987</xdr:rowOff>
    </xdr:from>
    <xdr:ext cx="378565" cy="259045"/>
    <xdr:sp macro="" textlink="">
      <xdr:nvSpPr>
        <xdr:cNvPr id="300" name="テキスト ボックス 299"/>
        <xdr:cNvSpPr txBox="1"/>
      </xdr:nvSpPr>
      <xdr:spPr>
        <a:xfrm>
          <a:off x="8561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89865</xdr:rowOff>
    </xdr:from>
    <xdr:to>
      <xdr:col>11</xdr:col>
      <xdr:colOff>307975</xdr:colOff>
      <xdr:row>33</xdr:row>
      <xdr:rowOff>104496</xdr:rowOff>
    </xdr:to>
    <xdr:cxnSp macro="">
      <xdr:nvCxnSpPr>
        <xdr:cNvPr id="301" name="直線コネクタ 300"/>
        <xdr:cNvCxnSpPr/>
      </xdr:nvCxnSpPr>
      <xdr:spPr>
        <a:xfrm flipV="1">
          <a:off x="6972300" y="5747715"/>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158310</xdr:rowOff>
    </xdr:from>
    <xdr:ext cx="469744" cy="259045"/>
    <xdr:sp macro="" textlink="">
      <xdr:nvSpPr>
        <xdr:cNvPr id="303" name="テキスト ボックス 302"/>
        <xdr:cNvSpPr txBox="1"/>
      </xdr:nvSpPr>
      <xdr:spPr>
        <a:xfrm>
          <a:off x="7626427"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85615</xdr:rowOff>
    </xdr:from>
    <xdr:ext cx="469744" cy="259045"/>
    <xdr:sp macro="" textlink="">
      <xdr:nvSpPr>
        <xdr:cNvPr id="305" name="テキスト ボックス 304"/>
        <xdr:cNvSpPr txBox="1"/>
      </xdr:nvSpPr>
      <xdr:spPr>
        <a:xfrm>
          <a:off x="6737427"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95758</xdr:rowOff>
    </xdr:from>
    <xdr:to>
      <xdr:col>15</xdr:col>
      <xdr:colOff>231775</xdr:colOff>
      <xdr:row>34</xdr:row>
      <xdr:rowOff>25908</xdr:rowOff>
    </xdr:to>
    <xdr:sp macro="" textlink="">
      <xdr:nvSpPr>
        <xdr:cNvPr id="311" name="円/楕円 310"/>
        <xdr:cNvSpPr/>
      </xdr:nvSpPr>
      <xdr:spPr>
        <a:xfrm>
          <a:off x="104267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118635</xdr:rowOff>
    </xdr:from>
    <xdr:ext cx="469744" cy="259045"/>
    <xdr:sp macro="" textlink="">
      <xdr:nvSpPr>
        <xdr:cNvPr id="312" name="労働費該当値テキスト"/>
        <xdr:cNvSpPr txBox="1"/>
      </xdr:nvSpPr>
      <xdr:spPr>
        <a:xfrm>
          <a:off x="10528300" y="560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110388</xdr:rowOff>
    </xdr:from>
    <xdr:to>
      <xdr:col>14</xdr:col>
      <xdr:colOff>79375</xdr:colOff>
      <xdr:row>34</xdr:row>
      <xdr:rowOff>40538</xdr:rowOff>
    </xdr:to>
    <xdr:sp macro="" textlink="">
      <xdr:nvSpPr>
        <xdr:cNvPr id="313" name="円/楕円 312"/>
        <xdr:cNvSpPr/>
      </xdr:nvSpPr>
      <xdr:spPr>
        <a:xfrm>
          <a:off x="9588500" y="576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57065</xdr:rowOff>
    </xdr:from>
    <xdr:ext cx="469744" cy="259045"/>
    <xdr:sp macro="" textlink="">
      <xdr:nvSpPr>
        <xdr:cNvPr id="314" name="テキスト ボックス 313"/>
        <xdr:cNvSpPr txBox="1"/>
      </xdr:nvSpPr>
      <xdr:spPr>
        <a:xfrm>
          <a:off x="9404427" y="554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124562</xdr:rowOff>
    </xdr:from>
    <xdr:to>
      <xdr:col>12</xdr:col>
      <xdr:colOff>561975</xdr:colOff>
      <xdr:row>34</xdr:row>
      <xdr:rowOff>54712</xdr:rowOff>
    </xdr:to>
    <xdr:sp macro="" textlink="">
      <xdr:nvSpPr>
        <xdr:cNvPr id="315" name="円/楕円 314"/>
        <xdr:cNvSpPr/>
      </xdr:nvSpPr>
      <xdr:spPr>
        <a:xfrm>
          <a:off x="8699500" y="578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71239</xdr:rowOff>
    </xdr:from>
    <xdr:ext cx="469744" cy="259045"/>
    <xdr:sp macro="" textlink="">
      <xdr:nvSpPr>
        <xdr:cNvPr id="316" name="テキスト ボックス 315"/>
        <xdr:cNvSpPr txBox="1"/>
      </xdr:nvSpPr>
      <xdr:spPr>
        <a:xfrm>
          <a:off x="8515427" y="555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39065</xdr:rowOff>
    </xdr:from>
    <xdr:to>
      <xdr:col>11</xdr:col>
      <xdr:colOff>358775</xdr:colOff>
      <xdr:row>33</xdr:row>
      <xdr:rowOff>140665</xdr:rowOff>
    </xdr:to>
    <xdr:sp macro="" textlink="">
      <xdr:nvSpPr>
        <xdr:cNvPr id="317" name="円/楕円 316"/>
        <xdr:cNvSpPr/>
      </xdr:nvSpPr>
      <xdr:spPr>
        <a:xfrm>
          <a:off x="7810500" y="56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157192</xdr:rowOff>
    </xdr:from>
    <xdr:ext cx="469744" cy="259045"/>
    <xdr:sp macro="" textlink="">
      <xdr:nvSpPr>
        <xdr:cNvPr id="318" name="テキスト ボックス 317"/>
        <xdr:cNvSpPr txBox="1"/>
      </xdr:nvSpPr>
      <xdr:spPr>
        <a:xfrm>
          <a:off x="7626427" y="54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53696</xdr:rowOff>
    </xdr:from>
    <xdr:to>
      <xdr:col>10</xdr:col>
      <xdr:colOff>155575</xdr:colOff>
      <xdr:row>33</xdr:row>
      <xdr:rowOff>155296</xdr:rowOff>
    </xdr:to>
    <xdr:sp macro="" textlink="">
      <xdr:nvSpPr>
        <xdr:cNvPr id="319" name="円/楕円 318"/>
        <xdr:cNvSpPr/>
      </xdr:nvSpPr>
      <xdr:spPr>
        <a:xfrm>
          <a:off x="6921500" y="57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373</xdr:rowOff>
    </xdr:from>
    <xdr:ext cx="469744" cy="259045"/>
    <xdr:sp macro="" textlink="">
      <xdr:nvSpPr>
        <xdr:cNvPr id="320" name="テキスト ボックス 319"/>
        <xdr:cNvSpPr txBox="1"/>
      </xdr:nvSpPr>
      <xdr:spPr>
        <a:xfrm>
          <a:off x="6737427" y="548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89517</xdr:rowOff>
    </xdr:from>
    <xdr:to>
      <xdr:col>15</xdr:col>
      <xdr:colOff>180975</xdr:colOff>
      <xdr:row>53</xdr:row>
      <xdr:rowOff>104866</xdr:rowOff>
    </xdr:to>
    <xdr:cxnSp macro="">
      <xdr:nvCxnSpPr>
        <xdr:cNvPr id="351" name="直線コネクタ 350"/>
        <xdr:cNvCxnSpPr/>
      </xdr:nvCxnSpPr>
      <xdr:spPr>
        <a:xfrm>
          <a:off x="9639300" y="9004917"/>
          <a:ext cx="838200" cy="18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167149</xdr:rowOff>
    </xdr:from>
    <xdr:ext cx="469744" cy="259045"/>
    <xdr:sp macro="" textlink="">
      <xdr:nvSpPr>
        <xdr:cNvPr id="352" name="農林水産業費平均値テキスト"/>
        <xdr:cNvSpPr txBox="1"/>
      </xdr:nvSpPr>
      <xdr:spPr>
        <a:xfrm>
          <a:off x="10528300" y="959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89517</xdr:rowOff>
    </xdr:from>
    <xdr:to>
      <xdr:col>14</xdr:col>
      <xdr:colOff>28575</xdr:colOff>
      <xdr:row>53</xdr:row>
      <xdr:rowOff>143728</xdr:rowOff>
    </xdr:to>
    <xdr:cxnSp macro="">
      <xdr:nvCxnSpPr>
        <xdr:cNvPr id="354" name="直線コネクタ 353"/>
        <xdr:cNvCxnSpPr/>
      </xdr:nvCxnSpPr>
      <xdr:spPr>
        <a:xfrm flipV="1">
          <a:off x="8750300" y="9004917"/>
          <a:ext cx="889000" cy="2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128069</xdr:rowOff>
    </xdr:from>
    <xdr:ext cx="469744" cy="259045"/>
    <xdr:sp macro="" textlink="">
      <xdr:nvSpPr>
        <xdr:cNvPr id="356" name="テキスト ボックス 355"/>
        <xdr:cNvSpPr txBox="1"/>
      </xdr:nvSpPr>
      <xdr:spPr>
        <a:xfrm>
          <a:off x="9404427" y="972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22352</xdr:rowOff>
    </xdr:from>
    <xdr:to>
      <xdr:col>12</xdr:col>
      <xdr:colOff>511175</xdr:colOff>
      <xdr:row>53</xdr:row>
      <xdr:rowOff>143728</xdr:rowOff>
    </xdr:to>
    <xdr:cxnSp macro="">
      <xdr:nvCxnSpPr>
        <xdr:cNvPr id="357" name="直線コネクタ 356"/>
        <xdr:cNvCxnSpPr/>
      </xdr:nvCxnSpPr>
      <xdr:spPr>
        <a:xfrm>
          <a:off x="7861300" y="9109202"/>
          <a:ext cx="889000" cy="12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117401</xdr:rowOff>
    </xdr:from>
    <xdr:ext cx="469744" cy="259045"/>
    <xdr:sp macro="" textlink="">
      <xdr:nvSpPr>
        <xdr:cNvPr id="359" name="テキスト ボックス 358"/>
        <xdr:cNvSpPr txBox="1"/>
      </xdr:nvSpPr>
      <xdr:spPr>
        <a:xfrm>
          <a:off x="8515427" y="971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22352</xdr:rowOff>
    </xdr:from>
    <xdr:to>
      <xdr:col>11</xdr:col>
      <xdr:colOff>307975</xdr:colOff>
      <xdr:row>53</xdr:row>
      <xdr:rowOff>136108</xdr:rowOff>
    </xdr:to>
    <xdr:cxnSp macro="">
      <xdr:nvCxnSpPr>
        <xdr:cNvPr id="360" name="直線コネクタ 359"/>
        <xdr:cNvCxnSpPr/>
      </xdr:nvCxnSpPr>
      <xdr:spPr>
        <a:xfrm flipV="1">
          <a:off x="6972300" y="9109202"/>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160835</xdr:rowOff>
    </xdr:from>
    <xdr:ext cx="469744" cy="259045"/>
    <xdr:sp macro="" textlink="">
      <xdr:nvSpPr>
        <xdr:cNvPr id="362" name="テキスト ボックス 361"/>
        <xdr:cNvSpPr txBox="1"/>
      </xdr:nvSpPr>
      <xdr:spPr>
        <a:xfrm>
          <a:off x="7626427" y="976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146139</xdr:rowOff>
    </xdr:from>
    <xdr:ext cx="469744" cy="259045"/>
    <xdr:sp macro="" textlink="">
      <xdr:nvSpPr>
        <xdr:cNvPr id="364" name="テキスト ボックス 363"/>
        <xdr:cNvSpPr txBox="1"/>
      </xdr:nvSpPr>
      <xdr:spPr>
        <a:xfrm>
          <a:off x="6737427" y="974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54066</xdr:rowOff>
    </xdr:from>
    <xdr:to>
      <xdr:col>15</xdr:col>
      <xdr:colOff>231775</xdr:colOff>
      <xdr:row>53</xdr:row>
      <xdr:rowOff>155666</xdr:rowOff>
    </xdr:to>
    <xdr:sp macro="" textlink="">
      <xdr:nvSpPr>
        <xdr:cNvPr id="370" name="円/楕円 369"/>
        <xdr:cNvSpPr/>
      </xdr:nvSpPr>
      <xdr:spPr>
        <a:xfrm>
          <a:off x="10426700" y="914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76943</xdr:rowOff>
    </xdr:from>
    <xdr:ext cx="469744" cy="259045"/>
    <xdr:sp macro="" textlink="">
      <xdr:nvSpPr>
        <xdr:cNvPr id="371" name="農林水産業費該当値テキスト"/>
        <xdr:cNvSpPr txBox="1"/>
      </xdr:nvSpPr>
      <xdr:spPr>
        <a:xfrm>
          <a:off x="10528300" y="899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9,395</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38717</xdr:rowOff>
    </xdr:from>
    <xdr:to>
      <xdr:col>14</xdr:col>
      <xdr:colOff>79375</xdr:colOff>
      <xdr:row>52</xdr:row>
      <xdr:rowOff>140317</xdr:rowOff>
    </xdr:to>
    <xdr:sp macro="" textlink="">
      <xdr:nvSpPr>
        <xdr:cNvPr id="372" name="円/楕円 371"/>
        <xdr:cNvSpPr/>
      </xdr:nvSpPr>
      <xdr:spPr>
        <a:xfrm>
          <a:off x="9588500" y="895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156844</xdr:rowOff>
    </xdr:from>
    <xdr:ext cx="534377" cy="259045"/>
    <xdr:sp macro="" textlink="">
      <xdr:nvSpPr>
        <xdr:cNvPr id="373" name="テキスト ボックス 372"/>
        <xdr:cNvSpPr txBox="1"/>
      </xdr:nvSpPr>
      <xdr:spPr>
        <a:xfrm>
          <a:off x="9372111" y="87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92928</xdr:rowOff>
    </xdr:from>
    <xdr:to>
      <xdr:col>12</xdr:col>
      <xdr:colOff>561975</xdr:colOff>
      <xdr:row>54</xdr:row>
      <xdr:rowOff>23078</xdr:rowOff>
    </xdr:to>
    <xdr:sp macro="" textlink="">
      <xdr:nvSpPr>
        <xdr:cNvPr id="374" name="円/楕円 373"/>
        <xdr:cNvSpPr/>
      </xdr:nvSpPr>
      <xdr:spPr>
        <a:xfrm>
          <a:off x="8699500" y="917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52</xdr:row>
      <xdr:rowOff>39605</xdr:rowOff>
    </xdr:from>
    <xdr:ext cx="469744" cy="259045"/>
    <xdr:sp macro="" textlink="">
      <xdr:nvSpPr>
        <xdr:cNvPr id="375" name="テキスト ボックス 374"/>
        <xdr:cNvSpPr txBox="1"/>
      </xdr:nvSpPr>
      <xdr:spPr>
        <a:xfrm>
          <a:off x="8515427" y="895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9,038</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143002</xdr:rowOff>
    </xdr:from>
    <xdr:to>
      <xdr:col>11</xdr:col>
      <xdr:colOff>358775</xdr:colOff>
      <xdr:row>53</xdr:row>
      <xdr:rowOff>73152</xdr:rowOff>
    </xdr:to>
    <xdr:sp macro="" textlink="">
      <xdr:nvSpPr>
        <xdr:cNvPr id="376" name="円/楕円 375"/>
        <xdr:cNvSpPr/>
      </xdr:nvSpPr>
      <xdr:spPr>
        <a:xfrm>
          <a:off x="7810500" y="90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89679</xdr:rowOff>
    </xdr:from>
    <xdr:ext cx="534377" cy="259045"/>
    <xdr:sp macro="" textlink="">
      <xdr:nvSpPr>
        <xdr:cNvPr id="377" name="テキスト ボックス 376"/>
        <xdr:cNvSpPr txBox="1"/>
      </xdr:nvSpPr>
      <xdr:spPr>
        <a:xfrm>
          <a:off x="7594111" y="88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10,153</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85308</xdr:rowOff>
    </xdr:from>
    <xdr:to>
      <xdr:col>10</xdr:col>
      <xdr:colOff>155575</xdr:colOff>
      <xdr:row>54</xdr:row>
      <xdr:rowOff>15458</xdr:rowOff>
    </xdr:to>
    <xdr:sp macro="" textlink="">
      <xdr:nvSpPr>
        <xdr:cNvPr id="378" name="円/楕円 377"/>
        <xdr:cNvSpPr/>
      </xdr:nvSpPr>
      <xdr:spPr>
        <a:xfrm>
          <a:off x="6921500" y="91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52</xdr:row>
      <xdr:rowOff>31985</xdr:rowOff>
    </xdr:from>
    <xdr:ext cx="469744" cy="259045"/>
    <xdr:sp macro="" textlink="">
      <xdr:nvSpPr>
        <xdr:cNvPr id="379" name="テキスト ボックス 378"/>
        <xdr:cNvSpPr txBox="1"/>
      </xdr:nvSpPr>
      <xdr:spPr>
        <a:xfrm>
          <a:off x="6737427" y="894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33310</xdr:rowOff>
    </xdr:from>
    <xdr:to>
      <xdr:col>15</xdr:col>
      <xdr:colOff>180975</xdr:colOff>
      <xdr:row>77</xdr:row>
      <xdr:rowOff>88426</xdr:rowOff>
    </xdr:to>
    <xdr:cxnSp macro="">
      <xdr:nvCxnSpPr>
        <xdr:cNvPr id="406" name="直線コネクタ 405"/>
        <xdr:cNvCxnSpPr/>
      </xdr:nvCxnSpPr>
      <xdr:spPr>
        <a:xfrm>
          <a:off x="9639300" y="13234960"/>
          <a:ext cx="838200" cy="5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33310</xdr:rowOff>
    </xdr:from>
    <xdr:to>
      <xdr:col>14</xdr:col>
      <xdr:colOff>28575</xdr:colOff>
      <xdr:row>77</xdr:row>
      <xdr:rowOff>119377</xdr:rowOff>
    </xdr:to>
    <xdr:cxnSp macro="">
      <xdr:nvCxnSpPr>
        <xdr:cNvPr id="409" name="直線コネクタ 408"/>
        <xdr:cNvCxnSpPr/>
      </xdr:nvCxnSpPr>
      <xdr:spPr>
        <a:xfrm flipV="1">
          <a:off x="8750300" y="13234960"/>
          <a:ext cx="889000" cy="8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76789</xdr:rowOff>
    </xdr:from>
    <xdr:to>
      <xdr:col>12</xdr:col>
      <xdr:colOff>511175</xdr:colOff>
      <xdr:row>77</xdr:row>
      <xdr:rowOff>119377</xdr:rowOff>
    </xdr:to>
    <xdr:cxnSp macro="">
      <xdr:nvCxnSpPr>
        <xdr:cNvPr id="412" name="直線コネクタ 411"/>
        <xdr:cNvCxnSpPr/>
      </xdr:nvCxnSpPr>
      <xdr:spPr>
        <a:xfrm>
          <a:off x="7861300" y="13278439"/>
          <a:ext cx="8890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4" name="テキスト ボックス 413"/>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76789</xdr:rowOff>
    </xdr:from>
    <xdr:to>
      <xdr:col>11</xdr:col>
      <xdr:colOff>307975</xdr:colOff>
      <xdr:row>77</xdr:row>
      <xdr:rowOff>101112</xdr:rowOff>
    </xdr:to>
    <xdr:cxnSp macro="">
      <xdr:nvCxnSpPr>
        <xdr:cNvPr id="415" name="直線コネクタ 414"/>
        <xdr:cNvCxnSpPr/>
      </xdr:nvCxnSpPr>
      <xdr:spPr>
        <a:xfrm flipV="1">
          <a:off x="6972300" y="13278439"/>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7" name="テキスト ボックス 416"/>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9" name="テキスト ボックス 418"/>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37626</xdr:rowOff>
    </xdr:from>
    <xdr:to>
      <xdr:col>15</xdr:col>
      <xdr:colOff>231775</xdr:colOff>
      <xdr:row>77</xdr:row>
      <xdr:rowOff>139226</xdr:rowOff>
    </xdr:to>
    <xdr:sp macro="" textlink="">
      <xdr:nvSpPr>
        <xdr:cNvPr id="425" name="円/楕円 424"/>
        <xdr:cNvSpPr/>
      </xdr:nvSpPr>
      <xdr:spPr>
        <a:xfrm>
          <a:off x="10426700" y="132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16053</xdr:rowOff>
    </xdr:from>
    <xdr:ext cx="469744" cy="259045"/>
    <xdr:sp macro="" textlink="">
      <xdr:nvSpPr>
        <xdr:cNvPr id="426" name="商工費該当値テキスト"/>
        <xdr:cNvSpPr txBox="1"/>
      </xdr:nvSpPr>
      <xdr:spPr>
        <a:xfrm>
          <a:off x="10528300" y="1321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153960</xdr:rowOff>
    </xdr:from>
    <xdr:to>
      <xdr:col>14</xdr:col>
      <xdr:colOff>79375</xdr:colOff>
      <xdr:row>77</xdr:row>
      <xdr:rowOff>84110</xdr:rowOff>
    </xdr:to>
    <xdr:sp macro="" textlink="">
      <xdr:nvSpPr>
        <xdr:cNvPr id="427" name="円/楕円 426"/>
        <xdr:cNvSpPr/>
      </xdr:nvSpPr>
      <xdr:spPr>
        <a:xfrm>
          <a:off x="9588500" y="131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75237</xdr:rowOff>
    </xdr:from>
    <xdr:ext cx="534377" cy="259045"/>
    <xdr:sp macro="" textlink="">
      <xdr:nvSpPr>
        <xdr:cNvPr id="428" name="テキスト ボックス 427"/>
        <xdr:cNvSpPr txBox="1"/>
      </xdr:nvSpPr>
      <xdr:spPr>
        <a:xfrm>
          <a:off x="9372111" y="1327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68577</xdr:rowOff>
    </xdr:from>
    <xdr:to>
      <xdr:col>12</xdr:col>
      <xdr:colOff>561975</xdr:colOff>
      <xdr:row>77</xdr:row>
      <xdr:rowOff>170177</xdr:rowOff>
    </xdr:to>
    <xdr:sp macro="" textlink="">
      <xdr:nvSpPr>
        <xdr:cNvPr id="429" name="円/楕円 428"/>
        <xdr:cNvSpPr/>
      </xdr:nvSpPr>
      <xdr:spPr>
        <a:xfrm>
          <a:off x="8699500" y="1327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161304</xdr:rowOff>
    </xdr:from>
    <xdr:ext cx="469744" cy="259045"/>
    <xdr:sp macro="" textlink="">
      <xdr:nvSpPr>
        <xdr:cNvPr id="430" name="テキスト ボックス 429"/>
        <xdr:cNvSpPr txBox="1"/>
      </xdr:nvSpPr>
      <xdr:spPr>
        <a:xfrm>
          <a:off x="8515427" y="1336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25989</xdr:rowOff>
    </xdr:from>
    <xdr:to>
      <xdr:col>11</xdr:col>
      <xdr:colOff>358775</xdr:colOff>
      <xdr:row>77</xdr:row>
      <xdr:rowOff>127589</xdr:rowOff>
    </xdr:to>
    <xdr:sp macro="" textlink="">
      <xdr:nvSpPr>
        <xdr:cNvPr id="431" name="円/楕円 430"/>
        <xdr:cNvSpPr/>
      </xdr:nvSpPr>
      <xdr:spPr>
        <a:xfrm>
          <a:off x="7810500" y="132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118716</xdr:rowOff>
    </xdr:from>
    <xdr:ext cx="534377" cy="259045"/>
    <xdr:sp macro="" textlink="">
      <xdr:nvSpPr>
        <xdr:cNvPr id="432" name="テキスト ボックス 431"/>
        <xdr:cNvSpPr txBox="1"/>
      </xdr:nvSpPr>
      <xdr:spPr>
        <a:xfrm>
          <a:off x="7594111" y="133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50312</xdr:rowOff>
    </xdr:from>
    <xdr:to>
      <xdr:col>10</xdr:col>
      <xdr:colOff>155575</xdr:colOff>
      <xdr:row>77</xdr:row>
      <xdr:rowOff>151912</xdr:rowOff>
    </xdr:to>
    <xdr:sp macro="" textlink="">
      <xdr:nvSpPr>
        <xdr:cNvPr id="433" name="円/楕円 432"/>
        <xdr:cNvSpPr/>
      </xdr:nvSpPr>
      <xdr:spPr>
        <a:xfrm>
          <a:off x="6921500" y="1325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143039</xdr:rowOff>
    </xdr:from>
    <xdr:ext cx="469744" cy="259045"/>
    <xdr:sp macro="" textlink="">
      <xdr:nvSpPr>
        <xdr:cNvPr id="434" name="テキスト ボックス 433"/>
        <xdr:cNvSpPr txBox="1"/>
      </xdr:nvSpPr>
      <xdr:spPr>
        <a:xfrm>
          <a:off x="6737427" y="1334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23761</xdr:rowOff>
    </xdr:from>
    <xdr:to>
      <xdr:col>15</xdr:col>
      <xdr:colOff>180975</xdr:colOff>
      <xdr:row>95</xdr:row>
      <xdr:rowOff>122783</xdr:rowOff>
    </xdr:to>
    <xdr:cxnSp macro="">
      <xdr:nvCxnSpPr>
        <xdr:cNvPr id="464" name="直線コネクタ 463"/>
        <xdr:cNvCxnSpPr/>
      </xdr:nvCxnSpPr>
      <xdr:spPr>
        <a:xfrm flipV="1">
          <a:off x="9639300" y="16311511"/>
          <a:ext cx="838200" cy="9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38104</xdr:rowOff>
    </xdr:from>
    <xdr:ext cx="534377" cy="259045"/>
    <xdr:sp macro="" textlink="">
      <xdr:nvSpPr>
        <xdr:cNvPr id="465" name="土木費平均値テキスト"/>
        <xdr:cNvSpPr txBox="1"/>
      </xdr:nvSpPr>
      <xdr:spPr>
        <a:xfrm>
          <a:off x="10528300" y="1649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23915</xdr:rowOff>
    </xdr:from>
    <xdr:to>
      <xdr:col>14</xdr:col>
      <xdr:colOff>28575</xdr:colOff>
      <xdr:row>95</xdr:row>
      <xdr:rowOff>122783</xdr:rowOff>
    </xdr:to>
    <xdr:cxnSp macro="">
      <xdr:nvCxnSpPr>
        <xdr:cNvPr id="467" name="直線コネクタ 466"/>
        <xdr:cNvCxnSpPr/>
      </xdr:nvCxnSpPr>
      <xdr:spPr>
        <a:xfrm>
          <a:off x="8750300" y="15968765"/>
          <a:ext cx="889000" cy="4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165740</xdr:rowOff>
    </xdr:from>
    <xdr:ext cx="534377" cy="259045"/>
    <xdr:sp macro="" textlink="">
      <xdr:nvSpPr>
        <xdr:cNvPr id="469" name="テキスト ボックス 468"/>
        <xdr:cNvSpPr txBox="1"/>
      </xdr:nvSpPr>
      <xdr:spPr>
        <a:xfrm>
          <a:off x="9372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23915</xdr:rowOff>
    </xdr:from>
    <xdr:to>
      <xdr:col>12</xdr:col>
      <xdr:colOff>511175</xdr:colOff>
      <xdr:row>94</xdr:row>
      <xdr:rowOff>119069</xdr:rowOff>
    </xdr:to>
    <xdr:cxnSp macro="">
      <xdr:nvCxnSpPr>
        <xdr:cNvPr id="470" name="直線コネクタ 469"/>
        <xdr:cNvCxnSpPr/>
      </xdr:nvCxnSpPr>
      <xdr:spPr>
        <a:xfrm flipV="1">
          <a:off x="7861300" y="15968765"/>
          <a:ext cx="889000" cy="26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102436</xdr:rowOff>
    </xdr:from>
    <xdr:ext cx="534377" cy="259045"/>
    <xdr:sp macro="" textlink="">
      <xdr:nvSpPr>
        <xdr:cNvPr id="472" name="テキスト ボックス 471"/>
        <xdr:cNvSpPr txBox="1"/>
      </xdr:nvSpPr>
      <xdr:spPr>
        <a:xfrm>
          <a:off x="8483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80759</xdr:rowOff>
    </xdr:from>
    <xdr:to>
      <xdr:col>11</xdr:col>
      <xdr:colOff>307975</xdr:colOff>
      <xdr:row>94</xdr:row>
      <xdr:rowOff>119069</xdr:rowOff>
    </xdr:to>
    <xdr:cxnSp macro="">
      <xdr:nvCxnSpPr>
        <xdr:cNvPr id="473" name="直線コネクタ 472"/>
        <xdr:cNvCxnSpPr/>
      </xdr:nvCxnSpPr>
      <xdr:spPr>
        <a:xfrm>
          <a:off x="6972300" y="16197059"/>
          <a:ext cx="889000" cy="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100322</xdr:rowOff>
    </xdr:from>
    <xdr:ext cx="534377" cy="259045"/>
    <xdr:sp macro="" textlink="">
      <xdr:nvSpPr>
        <xdr:cNvPr id="475" name="テキスト ボックス 474"/>
        <xdr:cNvSpPr txBox="1"/>
      </xdr:nvSpPr>
      <xdr:spPr>
        <a:xfrm>
          <a:off x="7594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155052</xdr:rowOff>
    </xdr:from>
    <xdr:ext cx="534377" cy="259045"/>
    <xdr:sp macro="" textlink="">
      <xdr:nvSpPr>
        <xdr:cNvPr id="477" name="テキスト ボックス 476"/>
        <xdr:cNvSpPr txBox="1"/>
      </xdr:nvSpPr>
      <xdr:spPr>
        <a:xfrm>
          <a:off x="6705111" y="1661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144411</xdr:rowOff>
    </xdr:from>
    <xdr:to>
      <xdr:col>15</xdr:col>
      <xdr:colOff>231775</xdr:colOff>
      <xdr:row>95</xdr:row>
      <xdr:rowOff>74561</xdr:rowOff>
    </xdr:to>
    <xdr:sp macro="" textlink="">
      <xdr:nvSpPr>
        <xdr:cNvPr id="483" name="円/楕円 482"/>
        <xdr:cNvSpPr/>
      </xdr:nvSpPr>
      <xdr:spPr>
        <a:xfrm>
          <a:off x="10426700" y="1626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167288</xdr:rowOff>
    </xdr:from>
    <xdr:ext cx="534377" cy="259045"/>
    <xdr:sp macro="" textlink="">
      <xdr:nvSpPr>
        <xdr:cNvPr id="484" name="土木費該当値テキスト"/>
        <xdr:cNvSpPr txBox="1"/>
      </xdr:nvSpPr>
      <xdr:spPr>
        <a:xfrm>
          <a:off x="10528300" y="1611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57,086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71983</xdr:rowOff>
    </xdr:from>
    <xdr:to>
      <xdr:col>14</xdr:col>
      <xdr:colOff>79375</xdr:colOff>
      <xdr:row>96</xdr:row>
      <xdr:rowOff>2133</xdr:rowOff>
    </xdr:to>
    <xdr:sp macro="" textlink="">
      <xdr:nvSpPr>
        <xdr:cNvPr id="485" name="円/楕円 484"/>
        <xdr:cNvSpPr/>
      </xdr:nvSpPr>
      <xdr:spPr>
        <a:xfrm>
          <a:off x="9588500" y="1635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18660</xdr:rowOff>
    </xdr:from>
    <xdr:ext cx="534377" cy="259045"/>
    <xdr:sp macro="" textlink="">
      <xdr:nvSpPr>
        <xdr:cNvPr id="486" name="テキスト ボックス 485"/>
        <xdr:cNvSpPr txBox="1"/>
      </xdr:nvSpPr>
      <xdr:spPr>
        <a:xfrm>
          <a:off x="9372111" y="1613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51,888</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144565</xdr:rowOff>
    </xdr:from>
    <xdr:to>
      <xdr:col>12</xdr:col>
      <xdr:colOff>561975</xdr:colOff>
      <xdr:row>93</xdr:row>
      <xdr:rowOff>74715</xdr:rowOff>
    </xdr:to>
    <xdr:sp macro="" textlink="">
      <xdr:nvSpPr>
        <xdr:cNvPr id="487" name="円/楕円 486"/>
        <xdr:cNvSpPr/>
      </xdr:nvSpPr>
      <xdr:spPr>
        <a:xfrm>
          <a:off x="8699500" y="159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91242</xdr:rowOff>
    </xdr:from>
    <xdr:ext cx="534377" cy="259045"/>
    <xdr:sp macro="" textlink="">
      <xdr:nvSpPr>
        <xdr:cNvPr id="488" name="テキスト ボックス 487"/>
        <xdr:cNvSpPr txBox="1"/>
      </xdr:nvSpPr>
      <xdr:spPr>
        <a:xfrm>
          <a:off x="8483111" y="1569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75,078</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68269</xdr:rowOff>
    </xdr:from>
    <xdr:to>
      <xdr:col>11</xdr:col>
      <xdr:colOff>358775</xdr:colOff>
      <xdr:row>94</xdr:row>
      <xdr:rowOff>169869</xdr:rowOff>
    </xdr:to>
    <xdr:sp macro="" textlink="">
      <xdr:nvSpPr>
        <xdr:cNvPr id="489" name="円/楕円 488"/>
        <xdr:cNvSpPr/>
      </xdr:nvSpPr>
      <xdr:spPr>
        <a:xfrm>
          <a:off x="7810500" y="161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14946</xdr:rowOff>
    </xdr:from>
    <xdr:ext cx="534377" cy="259045"/>
    <xdr:sp macro="" textlink="">
      <xdr:nvSpPr>
        <xdr:cNvPr id="490" name="テキスト ボックス 489"/>
        <xdr:cNvSpPr txBox="1"/>
      </xdr:nvSpPr>
      <xdr:spPr>
        <a:xfrm>
          <a:off x="7594111" y="159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61,083</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29959</xdr:rowOff>
    </xdr:from>
    <xdr:to>
      <xdr:col>10</xdr:col>
      <xdr:colOff>155575</xdr:colOff>
      <xdr:row>94</xdr:row>
      <xdr:rowOff>131559</xdr:rowOff>
    </xdr:to>
    <xdr:sp macro="" textlink="">
      <xdr:nvSpPr>
        <xdr:cNvPr id="491" name="円/楕円 490"/>
        <xdr:cNvSpPr/>
      </xdr:nvSpPr>
      <xdr:spPr>
        <a:xfrm>
          <a:off x="6921500" y="1614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148086</xdr:rowOff>
    </xdr:from>
    <xdr:ext cx="534377" cy="259045"/>
    <xdr:sp macro="" textlink="">
      <xdr:nvSpPr>
        <xdr:cNvPr id="492" name="テキスト ボックス 491"/>
        <xdr:cNvSpPr txBox="1"/>
      </xdr:nvSpPr>
      <xdr:spPr>
        <a:xfrm>
          <a:off x="6705111" y="1592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123372</xdr:rowOff>
    </xdr:from>
    <xdr:to>
      <xdr:col>23</xdr:col>
      <xdr:colOff>517525</xdr:colOff>
      <xdr:row>36</xdr:row>
      <xdr:rowOff>159621</xdr:rowOff>
    </xdr:to>
    <xdr:cxnSp macro="">
      <xdr:nvCxnSpPr>
        <xdr:cNvPr id="524" name="直線コネクタ 523"/>
        <xdr:cNvCxnSpPr/>
      </xdr:nvCxnSpPr>
      <xdr:spPr>
        <a:xfrm>
          <a:off x="15481300" y="6124122"/>
          <a:ext cx="838200" cy="20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5"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12011</xdr:rowOff>
    </xdr:from>
    <xdr:to>
      <xdr:col>22</xdr:col>
      <xdr:colOff>365125</xdr:colOff>
      <xdr:row>35</xdr:row>
      <xdr:rowOff>123372</xdr:rowOff>
    </xdr:to>
    <xdr:cxnSp macro="">
      <xdr:nvCxnSpPr>
        <xdr:cNvPr id="527" name="直線コネクタ 526"/>
        <xdr:cNvCxnSpPr/>
      </xdr:nvCxnSpPr>
      <xdr:spPr>
        <a:xfrm>
          <a:off x="14592300" y="6012761"/>
          <a:ext cx="8890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8381</xdr:rowOff>
    </xdr:from>
    <xdr:ext cx="534377" cy="259045"/>
    <xdr:sp macro="" textlink="">
      <xdr:nvSpPr>
        <xdr:cNvPr id="529" name="テキスト ボックス 528"/>
        <xdr:cNvSpPr txBox="1"/>
      </xdr:nvSpPr>
      <xdr:spPr>
        <a:xfrm>
          <a:off x="15214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12011</xdr:rowOff>
    </xdr:from>
    <xdr:to>
      <xdr:col>21</xdr:col>
      <xdr:colOff>161925</xdr:colOff>
      <xdr:row>37</xdr:row>
      <xdr:rowOff>28176</xdr:rowOff>
    </xdr:to>
    <xdr:cxnSp macro="">
      <xdr:nvCxnSpPr>
        <xdr:cNvPr id="530" name="直線コネクタ 529"/>
        <xdr:cNvCxnSpPr/>
      </xdr:nvCxnSpPr>
      <xdr:spPr>
        <a:xfrm flipV="1">
          <a:off x="13703300" y="6012761"/>
          <a:ext cx="889000" cy="35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152889</xdr:rowOff>
    </xdr:from>
    <xdr:ext cx="534377" cy="259045"/>
    <xdr:sp macro="" textlink="">
      <xdr:nvSpPr>
        <xdr:cNvPr id="532" name="テキスト ボックス 531"/>
        <xdr:cNvSpPr txBox="1"/>
      </xdr:nvSpPr>
      <xdr:spPr>
        <a:xfrm>
          <a:off x="14325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28176</xdr:rowOff>
    </xdr:from>
    <xdr:to>
      <xdr:col>19</xdr:col>
      <xdr:colOff>644525</xdr:colOff>
      <xdr:row>37</xdr:row>
      <xdr:rowOff>44015</xdr:rowOff>
    </xdr:to>
    <xdr:cxnSp macro="">
      <xdr:nvCxnSpPr>
        <xdr:cNvPr id="533" name="直線コネクタ 532"/>
        <xdr:cNvCxnSpPr/>
      </xdr:nvCxnSpPr>
      <xdr:spPr>
        <a:xfrm flipV="1">
          <a:off x="12814300" y="6371826"/>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5" name="テキスト ボックス 534"/>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7" name="テキスト ボックス 536"/>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108821</xdr:rowOff>
    </xdr:from>
    <xdr:to>
      <xdr:col>23</xdr:col>
      <xdr:colOff>568325</xdr:colOff>
      <xdr:row>37</xdr:row>
      <xdr:rowOff>38971</xdr:rowOff>
    </xdr:to>
    <xdr:sp macro="" textlink="">
      <xdr:nvSpPr>
        <xdr:cNvPr id="543" name="円/楕円 542"/>
        <xdr:cNvSpPr/>
      </xdr:nvSpPr>
      <xdr:spPr>
        <a:xfrm>
          <a:off x="16268700" y="628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87248</xdr:rowOff>
    </xdr:from>
    <xdr:ext cx="534377" cy="259045"/>
    <xdr:sp macro="" textlink="">
      <xdr:nvSpPr>
        <xdr:cNvPr id="544" name="消防費該当値テキスト"/>
        <xdr:cNvSpPr txBox="1"/>
      </xdr:nvSpPr>
      <xdr:spPr>
        <a:xfrm>
          <a:off x="16370300" y="62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72572</xdr:rowOff>
    </xdr:from>
    <xdr:to>
      <xdr:col>22</xdr:col>
      <xdr:colOff>415925</xdr:colOff>
      <xdr:row>36</xdr:row>
      <xdr:rowOff>2722</xdr:rowOff>
    </xdr:to>
    <xdr:sp macro="" textlink="">
      <xdr:nvSpPr>
        <xdr:cNvPr id="545" name="円/楕円 544"/>
        <xdr:cNvSpPr/>
      </xdr:nvSpPr>
      <xdr:spPr>
        <a:xfrm>
          <a:off x="15430500" y="60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19249</xdr:rowOff>
    </xdr:from>
    <xdr:ext cx="534377" cy="259045"/>
    <xdr:sp macro="" textlink="">
      <xdr:nvSpPr>
        <xdr:cNvPr id="546" name="テキスト ボックス 545"/>
        <xdr:cNvSpPr txBox="1"/>
      </xdr:nvSpPr>
      <xdr:spPr>
        <a:xfrm>
          <a:off x="15214111" y="5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12,050</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132661</xdr:rowOff>
    </xdr:from>
    <xdr:to>
      <xdr:col>21</xdr:col>
      <xdr:colOff>212725</xdr:colOff>
      <xdr:row>35</xdr:row>
      <xdr:rowOff>62811</xdr:rowOff>
    </xdr:to>
    <xdr:sp macro="" textlink="">
      <xdr:nvSpPr>
        <xdr:cNvPr id="547" name="円/楕円 546"/>
        <xdr:cNvSpPr/>
      </xdr:nvSpPr>
      <xdr:spPr>
        <a:xfrm>
          <a:off x="14541500" y="59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79338</xdr:rowOff>
    </xdr:from>
    <xdr:ext cx="534377" cy="259045"/>
    <xdr:sp macro="" textlink="">
      <xdr:nvSpPr>
        <xdr:cNvPr id="548" name="テキスト ボックス 547"/>
        <xdr:cNvSpPr txBox="1"/>
      </xdr:nvSpPr>
      <xdr:spPr>
        <a:xfrm>
          <a:off x="14325111" y="573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148826</xdr:rowOff>
    </xdr:from>
    <xdr:to>
      <xdr:col>20</xdr:col>
      <xdr:colOff>9525</xdr:colOff>
      <xdr:row>37</xdr:row>
      <xdr:rowOff>78976</xdr:rowOff>
    </xdr:to>
    <xdr:sp macro="" textlink="">
      <xdr:nvSpPr>
        <xdr:cNvPr id="549" name="円/楕円 548"/>
        <xdr:cNvSpPr/>
      </xdr:nvSpPr>
      <xdr:spPr>
        <a:xfrm>
          <a:off x="13652500" y="632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70103</xdr:rowOff>
    </xdr:from>
    <xdr:ext cx="534377" cy="259045"/>
    <xdr:sp macro="" textlink="">
      <xdr:nvSpPr>
        <xdr:cNvPr id="550" name="テキスト ボックス 549"/>
        <xdr:cNvSpPr txBox="1"/>
      </xdr:nvSpPr>
      <xdr:spPr>
        <a:xfrm>
          <a:off x="13436111" y="64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164665</xdr:rowOff>
    </xdr:from>
    <xdr:to>
      <xdr:col>18</xdr:col>
      <xdr:colOff>492125</xdr:colOff>
      <xdr:row>37</xdr:row>
      <xdr:rowOff>94815</xdr:rowOff>
    </xdr:to>
    <xdr:sp macro="" textlink="">
      <xdr:nvSpPr>
        <xdr:cNvPr id="551" name="円/楕円 550"/>
        <xdr:cNvSpPr/>
      </xdr:nvSpPr>
      <xdr:spPr>
        <a:xfrm>
          <a:off x="12763500" y="63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85942</xdr:rowOff>
    </xdr:from>
    <xdr:ext cx="534377" cy="259045"/>
    <xdr:sp macro="" textlink="">
      <xdr:nvSpPr>
        <xdr:cNvPr id="552" name="テキスト ボックス 551"/>
        <xdr:cNvSpPr txBox="1"/>
      </xdr:nvSpPr>
      <xdr:spPr>
        <a:xfrm>
          <a:off x="12547111" y="642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164229</xdr:rowOff>
    </xdr:from>
    <xdr:to>
      <xdr:col>23</xdr:col>
      <xdr:colOff>517525</xdr:colOff>
      <xdr:row>56</xdr:row>
      <xdr:rowOff>32532</xdr:rowOff>
    </xdr:to>
    <xdr:cxnSp macro="">
      <xdr:nvCxnSpPr>
        <xdr:cNvPr id="580" name="直線コネクタ 579"/>
        <xdr:cNvCxnSpPr/>
      </xdr:nvCxnSpPr>
      <xdr:spPr>
        <a:xfrm>
          <a:off x="15481300" y="9422529"/>
          <a:ext cx="838200" cy="2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1"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164229</xdr:rowOff>
    </xdr:from>
    <xdr:to>
      <xdr:col>22</xdr:col>
      <xdr:colOff>365125</xdr:colOff>
      <xdr:row>56</xdr:row>
      <xdr:rowOff>24692</xdr:rowOff>
    </xdr:to>
    <xdr:cxnSp macro="">
      <xdr:nvCxnSpPr>
        <xdr:cNvPr id="583" name="直線コネクタ 582"/>
        <xdr:cNvCxnSpPr/>
      </xdr:nvCxnSpPr>
      <xdr:spPr>
        <a:xfrm flipV="1">
          <a:off x="14592300" y="9422529"/>
          <a:ext cx="889000" cy="20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171408</xdr:rowOff>
    </xdr:from>
    <xdr:ext cx="534377" cy="259045"/>
    <xdr:sp macro="" textlink="">
      <xdr:nvSpPr>
        <xdr:cNvPr id="585" name="テキスト ボックス 584"/>
        <xdr:cNvSpPr txBox="1"/>
      </xdr:nvSpPr>
      <xdr:spPr>
        <a:xfrm>
          <a:off x="15214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148067</xdr:rowOff>
    </xdr:from>
    <xdr:to>
      <xdr:col>21</xdr:col>
      <xdr:colOff>161925</xdr:colOff>
      <xdr:row>56</xdr:row>
      <xdr:rowOff>24692</xdr:rowOff>
    </xdr:to>
    <xdr:cxnSp macro="">
      <xdr:nvCxnSpPr>
        <xdr:cNvPr id="586" name="直線コネクタ 585"/>
        <xdr:cNvCxnSpPr/>
      </xdr:nvCxnSpPr>
      <xdr:spPr>
        <a:xfrm>
          <a:off x="13703300" y="9577817"/>
          <a:ext cx="889000" cy="4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8" name="テキスト ボックス 587"/>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148067</xdr:rowOff>
    </xdr:from>
    <xdr:to>
      <xdr:col>19</xdr:col>
      <xdr:colOff>644525</xdr:colOff>
      <xdr:row>56</xdr:row>
      <xdr:rowOff>53655</xdr:rowOff>
    </xdr:to>
    <xdr:cxnSp macro="">
      <xdr:nvCxnSpPr>
        <xdr:cNvPr id="589" name="直線コネクタ 588"/>
        <xdr:cNvCxnSpPr/>
      </xdr:nvCxnSpPr>
      <xdr:spPr>
        <a:xfrm flipV="1">
          <a:off x="12814300" y="9577817"/>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90187</xdr:rowOff>
    </xdr:from>
    <xdr:ext cx="534377" cy="259045"/>
    <xdr:sp macro="" textlink="">
      <xdr:nvSpPr>
        <xdr:cNvPr id="591" name="テキスト ボックス 590"/>
        <xdr:cNvSpPr txBox="1"/>
      </xdr:nvSpPr>
      <xdr:spPr>
        <a:xfrm>
          <a:off x="13436111" y="96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3" name="テキスト ボックス 592"/>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153182</xdr:rowOff>
    </xdr:from>
    <xdr:to>
      <xdr:col>23</xdr:col>
      <xdr:colOff>568325</xdr:colOff>
      <xdr:row>56</xdr:row>
      <xdr:rowOff>83332</xdr:rowOff>
    </xdr:to>
    <xdr:sp macro="" textlink="">
      <xdr:nvSpPr>
        <xdr:cNvPr id="599" name="円/楕円 598"/>
        <xdr:cNvSpPr/>
      </xdr:nvSpPr>
      <xdr:spPr>
        <a:xfrm>
          <a:off x="16268700" y="95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131609</xdr:rowOff>
    </xdr:from>
    <xdr:ext cx="534377" cy="259045"/>
    <xdr:sp macro="" textlink="">
      <xdr:nvSpPr>
        <xdr:cNvPr id="600" name="教育費該当値テキスト"/>
        <xdr:cNvSpPr txBox="1"/>
      </xdr:nvSpPr>
      <xdr:spPr>
        <a:xfrm>
          <a:off x="16370300" y="956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39,688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113429</xdr:rowOff>
    </xdr:from>
    <xdr:to>
      <xdr:col>22</xdr:col>
      <xdr:colOff>415925</xdr:colOff>
      <xdr:row>55</xdr:row>
      <xdr:rowOff>43579</xdr:rowOff>
    </xdr:to>
    <xdr:sp macro="" textlink="">
      <xdr:nvSpPr>
        <xdr:cNvPr id="601" name="円/楕円 600"/>
        <xdr:cNvSpPr/>
      </xdr:nvSpPr>
      <xdr:spPr>
        <a:xfrm>
          <a:off x="15430500" y="937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60106</xdr:rowOff>
    </xdr:from>
    <xdr:ext cx="534377" cy="259045"/>
    <xdr:sp macro="" textlink="">
      <xdr:nvSpPr>
        <xdr:cNvPr id="602" name="テキスト ボックス 601"/>
        <xdr:cNvSpPr txBox="1"/>
      </xdr:nvSpPr>
      <xdr:spPr>
        <a:xfrm>
          <a:off x="15214111" y="914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145342</xdr:rowOff>
    </xdr:from>
    <xdr:to>
      <xdr:col>21</xdr:col>
      <xdr:colOff>212725</xdr:colOff>
      <xdr:row>56</xdr:row>
      <xdr:rowOff>75492</xdr:rowOff>
    </xdr:to>
    <xdr:sp macro="" textlink="">
      <xdr:nvSpPr>
        <xdr:cNvPr id="603" name="円/楕円 602"/>
        <xdr:cNvSpPr/>
      </xdr:nvSpPr>
      <xdr:spPr>
        <a:xfrm>
          <a:off x="14541500" y="957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66619</xdr:rowOff>
    </xdr:from>
    <xdr:ext cx="534377" cy="259045"/>
    <xdr:sp macro="" textlink="">
      <xdr:nvSpPr>
        <xdr:cNvPr id="604" name="テキスト ボックス 603"/>
        <xdr:cNvSpPr txBox="1"/>
      </xdr:nvSpPr>
      <xdr:spPr>
        <a:xfrm>
          <a:off x="14325111" y="966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97267</xdr:rowOff>
    </xdr:from>
    <xdr:to>
      <xdr:col>20</xdr:col>
      <xdr:colOff>9525</xdr:colOff>
      <xdr:row>56</xdr:row>
      <xdr:rowOff>27417</xdr:rowOff>
    </xdr:to>
    <xdr:sp macro="" textlink="">
      <xdr:nvSpPr>
        <xdr:cNvPr id="605" name="円/楕円 604"/>
        <xdr:cNvSpPr/>
      </xdr:nvSpPr>
      <xdr:spPr>
        <a:xfrm>
          <a:off x="13652500" y="95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43944</xdr:rowOff>
    </xdr:from>
    <xdr:ext cx="534377" cy="259045"/>
    <xdr:sp macro="" textlink="">
      <xdr:nvSpPr>
        <xdr:cNvPr id="606" name="テキスト ボックス 605"/>
        <xdr:cNvSpPr txBox="1"/>
      </xdr:nvSpPr>
      <xdr:spPr>
        <a:xfrm>
          <a:off x="13436111" y="93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2855</xdr:rowOff>
    </xdr:from>
    <xdr:to>
      <xdr:col>18</xdr:col>
      <xdr:colOff>492125</xdr:colOff>
      <xdr:row>56</xdr:row>
      <xdr:rowOff>104455</xdr:rowOff>
    </xdr:to>
    <xdr:sp macro="" textlink="">
      <xdr:nvSpPr>
        <xdr:cNvPr id="607" name="円/楕円 606"/>
        <xdr:cNvSpPr/>
      </xdr:nvSpPr>
      <xdr:spPr>
        <a:xfrm>
          <a:off x="12763500" y="960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120982</xdr:rowOff>
    </xdr:from>
    <xdr:ext cx="534377" cy="259045"/>
    <xdr:sp macro="" textlink="">
      <xdr:nvSpPr>
        <xdr:cNvPr id="608" name="テキスト ボックス 607"/>
        <xdr:cNvSpPr txBox="1"/>
      </xdr:nvSpPr>
      <xdr:spPr>
        <a:xfrm>
          <a:off x="12547111" y="93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93326</xdr:rowOff>
    </xdr:from>
    <xdr:to>
      <xdr:col>23</xdr:col>
      <xdr:colOff>517525</xdr:colOff>
      <xdr:row>79</xdr:row>
      <xdr:rowOff>94241</xdr:rowOff>
    </xdr:to>
    <xdr:cxnSp macro="">
      <xdr:nvCxnSpPr>
        <xdr:cNvPr id="639" name="直線コネクタ 638"/>
        <xdr:cNvCxnSpPr/>
      </xdr:nvCxnSpPr>
      <xdr:spPr>
        <a:xfrm>
          <a:off x="15481300" y="1363787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78925</xdr:rowOff>
    </xdr:from>
    <xdr:to>
      <xdr:col>22</xdr:col>
      <xdr:colOff>365125</xdr:colOff>
      <xdr:row>79</xdr:row>
      <xdr:rowOff>93326</xdr:rowOff>
    </xdr:to>
    <xdr:cxnSp macro="">
      <xdr:nvCxnSpPr>
        <xdr:cNvPr id="642" name="直線コネクタ 641"/>
        <xdr:cNvCxnSpPr/>
      </xdr:nvCxnSpPr>
      <xdr:spPr>
        <a:xfrm>
          <a:off x="14592300" y="13623475"/>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78925</xdr:rowOff>
    </xdr:from>
    <xdr:to>
      <xdr:col>21</xdr:col>
      <xdr:colOff>161925</xdr:colOff>
      <xdr:row>79</xdr:row>
      <xdr:rowOff>88429</xdr:rowOff>
    </xdr:to>
    <xdr:cxnSp macro="">
      <xdr:nvCxnSpPr>
        <xdr:cNvPr id="645" name="直線コネクタ 644"/>
        <xdr:cNvCxnSpPr/>
      </xdr:nvCxnSpPr>
      <xdr:spPr>
        <a:xfrm flipV="1">
          <a:off x="13703300" y="13623475"/>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88331</xdr:rowOff>
    </xdr:from>
    <xdr:to>
      <xdr:col>19</xdr:col>
      <xdr:colOff>644525</xdr:colOff>
      <xdr:row>79</xdr:row>
      <xdr:rowOff>88429</xdr:rowOff>
    </xdr:to>
    <xdr:cxnSp macro="">
      <xdr:nvCxnSpPr>
        <xdr:cNvPr id="648" name="直線コネクタ 647"/>
        <xdr:cNvCxnSpPr/>
      </xdr:nvCxnSpPr>
      <xdr:spPr>
        <a:xfrm>
          <a:off x="12814300" y="13632881"/>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0" name="テキスト ボックス 649"/>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43441</xdr:rowOff>
    </xdr:from>
    <xdr:to>
      <xdr:col>23</xdr:col>
      <xdr:colOff>568325</xdr:colOff>
      <xdr:row>79</xdr:row>
      <xdr:rowOff>145041</xdr:rowOff>
    </xdr:to>
    <xdr:sp macro="" textlink="">
      <xdr:nvSpPr>
        <xdr:cNvPr id="658" name="円/楕円 657"/>
        <xdr:cNvSpPr/>
      </xdr:nvSpPr>
      <xdr:spPr>
        <a:xfrm>
          <a:off x="16268700" y="1358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153313</xdr:rowOff>
    </xdr:from>
    <xdr:ext cx="378565" cy="259045"/>
    <xdr:sp macro="" textlink="">
      <xdr:nvSpPr>
        <xdr:cNvPr id="659" name="災害復旧費該当値テキスト"/>
        <xdr:cNvSpPr txBox="1"/>
      </xdr:nvSpPr>
      <xdr:spPr>
        <a:xfrm>
          <a:off x="16370300" y="1352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42526</xdr:rowOff>
    </xdr:from>
    <xdr:to>
      <xdr:col>22</xdr:col>
      <xdr:colOff>415925</xdr:colOff>
      <xdr:row>79</xdr:row>
      <xdr:rowOff>144126</xdr:rowOff>
    </xdr:to>
    <xdr:sp macro="" textlink="">
      <xdr:nvSpPr>
        <xdr:cNvPr id="660" name="円/楕円 659"/>
        <xdr:cNvSpPr/>
      </xdr:nvSpPr>
      <xdr:spPr>
        <a:xfrm>
          <a:off x="15430500" y="135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135253</xdr:rowOff>
    </xdr:from>
    <xdr:ext cx="378565" cy="259045"/>
    <xdr:sp macro="" textlink="">
      <xdr:nvSpPr>
        <xdr:cNvPr id="661" name="テキスト ボックス 660"/>
        <xdr:cNvSpPr txBox="1"/>
      </xdr:nvSpPr>
      <xdr:spPr>
        <a:xfrm>
          <a:off x="15292017" y="1367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28125</xdr:rowOff>
    </xdr:from>
    <xdr:to>
      <xdr:col>21</xdr:col>
      <xdr:colOff>212725</xdr:colOff>
      <xdr:row>79</xdr:row>
      <xdr:rowOff>129725</xdr:rowOff>
    </xdr:to>
    <xdr:sp macro="" textlink="">
      <xdr:nvSpPr>
        <xdr:cNvPr id="662" name="円/楕円 661"/>
        <xdr:cNvSpPr/>
      </xdr:nvSpPr>
      <xdr:spPr>
        <a:xfrm>
          <a:off x="14541500" y="13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120852</xdr:rowOff>
    </xdr:from>
    <xdr:ext cx="378565" cy="259045"/>
    <xdr:sp macro="" textlink="">
      <xdr:nvSpPr>
        <xdr:cNvPr id="663" name="テキスト ボックス 662"/>
        <xdr:cNvSpPr txBox="1"/>
      </xdr:nvSpPr>
      <xdr:spPr>
        <a:xfrm>
          <a:off x="14403017" y="13665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37629</xdr:rowOff>
    </xdr:from>
    <xdr:to>
      <xdr:col>20</xdr:col>
      <xdr:colOff>9525</xdr:colOff>
      <xdr:row>79</xdr:row>
      <xdr:rowOff>139229</xdr:rowOff>
    </xdr:to>
    <xdr:sp macro="" textlink="">
      <xdr:nvSpPr>
        <xdr:cNvPr id="664" name="円/楕円 663"/>
        <xdr:cNvSpPr/>
      </xdr:nvSpPr>
      <xdr:spPr>
        <a:xfrm>
          <a:off x="13652500" y="135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130356</xdr:rowOff>
    </xdr:from>
    <xdr:ext cx="378565" cy="259045"/>
    <xdr:sp macro="" textlink="">
      <xdr:nvSpPr>
        <xdr:cNvPr id="665" name="テキスト ボックス 664"/>
        <xdr:cNvSpPr txBox="1"/>
      </xdr:nvSpPr>
      <xdr:spPr>
        <a:xfrm>
          <a:off x="13514017" y="1367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37531</xdr:rowOff>
    </xdr:from>
    <xdr:to>
      <xdr:col>18</xdr:col>
      <xdr:colOff>492125</xdr:colOff>
      <xdr:row>79</xdr:row>
      <xdr:rowOff>139131</xdr:rowOff>
    </xdr:to>
    <xdr:sp macro="" textlink="">
      <xdr:nvSpPr>
        <xdr:cNvPr id="666" name="円/楕円 665"/>
        <xdr:cNvSpPr/>
      </xdr:nvSpPr>
      <xdr:spPr>
        <a:xfrm>
          <a:off x="12763500" y="135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130258</xdr:rowOff>
    </xdr:from>
    <xdr:ext cx="378565" cy="259045"/>
    <xdr:sp macro="" textlink="">
      <xdr:nvSpPr>
        <xdr:cNvPr id="667" name="テキスト ボックス 666"/>
        <xdr:cNvSpPr txBox="1"/>
      </xdr:nvSpPr>
      <xdr:spPr>
        <a:xfrm>
          <a:off x="12625017" y="13674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89</xdr:row>
      <xdr:rowOff>102732</xdr:rowOff>
    </xdr:from>
    <xdr:to>
      <xdr:col>23</xdr:col>
      <xdr:colOff>517525</xdr:colOff>
      <xdr:row>90</xdr:row>
      <xdr:rowOff>167035</xdr:rowOff>
    </xdr:to>
    <xdr:cxnSp macro="">
      <xdr:nvCxnSpPr>
        <xdr:cNvPr id="699" name="直線コネクタ 698"/>
        <xdr:cNvCxnSpPr/>
      </xdr:nvCxnSpPr>
      <xdr:spPr>
        <a:xfrm>
          <a:off x="15481300" y="15361782"/>
          <a:ext cx="838200" cy="2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127057</xdr:rowOff>
    </xdr:from>
    <xdr:ext cx="534377" cy="259045"/>
    <xdr:sp macro="" textlink="">
      <xdr:nvSpPr>
        <xdr:cNvPr id="700" name="公債費平均値テキスト"/>
        <xdr:cNvSpPr txBox="1"/>
      </xdr:nvSpPr>
      <xdr:spPr>
        <a:xfrm>
          <a:off x="16370300" y="16071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89</xdr:row>
      <xdr:rowOff>102732</xdr:rowOff>
    </xdr:from>
    <xdr:to>
      <xdr:col>22</xdr:col>
      <xdr:colOff>365125</xdr:colOff>
      <xdr:row>90</xdr:row>
      <xdr:rowOff>17236</xdr:rowOff>
    </xdr:to>
    <xdr:cxnSp macro="">
      <xdr:nvCxnSpPr>
        <xdr:cNvPr id="702" name="直線コネクタ 701"/>
        <xdr:cNvCxnSpPr/>
      </xdr:nvCxnSpPr>
      <xdr:spPr>
        <a:xfrm flipV="1">
          <a:off x="14592300" y="15361782"/>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64225</xdr:rowOff>
    </xdr:from>
    <xdr:ext cx="534377" cy="259045"/>
    <xdr:sp macro="" textlink="">
      <xdr:nvSpPr>
        <xdr:cNvPr id="704" name="テキスト ボックス 703"/>
        <xdr:cNvSpPr txBox="1"/>
      </xdr:nvSpPr>
      <xdr:spPr>
        <a:xfrm>
          <a:off x="15214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17236</xdr:rowOff>
    </xdr:from>
    <xdr:to>
      <xdr:col>21</xdr:col>
      <xdr:colOff>161925</xdr:colOff>
      <xdr:row>90</xdr:row>
      <xdr:rowOff>27947</xdr:rowOff>
    </xdr:to>
    <xdr:cxnSp macro="">
      <xdr:nvCxnSpPr>
        <xdr:cNvPr id="705" name="直線コネクタ 704"/>
        <xdr:cNvCxnSpPr/>
      </xdr:nvCxnSpPr>
      <xdr:spPr>
        <a:xfrm flipV="1">
          <a:off x="13703300" y="15447736"/>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163535</xdr:rowOff>
    </xdr:from>
    <xdr:ext cx="534377" cy="259045"/>
    <xdr:sp macro="" textlink="">
      <xdr:nvSpPr>
        <xdr:cNvPr id="707" name="テキスト ボックス 706"/>
        <xdr:cNvSpPr txBox="1"/>
      </xdr:nvSpPr>
      <xdr:spPr>
        <a:xfrm>
          <a:off x="14325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27947</xdr:rowOff>
    </xdr:from>
    <xdr:to>
      <xdr:col>19</xdr:col>
      <xdr:colOff>644525</xdr:colOff>
      <xdr:row>90</xdr:row>
      <xdr:rowOff>106194</xdr:rowOff>
    </xdr:to>
    <xdr:cxnSp macro="">
      <xdr:nvCxnSpPr>
        <xdr:cNvPr id="708" name="直線コネクタ 707"/>
        <xdr:cNvCxnSpPr/>
      </xdr:nvCxnSpPr>
      <xdr:spPr>
        <a:xfrm flipV="1">
          <a:off x="12814300" y="15458447"/>
          <a:ext cx="889000" cy="7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149068</xdr:rowOff>
    </xdr:from>
    <xdr:ext cx="534377" cy="259045"/>
    <xdr:sp macro="" textlink="">
      <xdr:nvSpPr>
        <xdr:cNvPr id="710" name="テキスト ボックス 709"/>
        <xdr:cNvSpPr txBox="1"/>
      </xdr:nvSpPr>
      <xdr:spPr>
        <a:xfrm>
          <a:off x="13436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130878</xdr:rowOff>
    </xdr:from>
    <xdr:ext cx="534377" cy="259045"/>
    <xdr:sp macro="" textlink="">
      <xdr:nvSpPr>
        <xdr:cNvPr id="712" name="テキスト ボックス 711"/>
        <xdr:cNvSpPr txBox="1"/>
      </xdr:nvSpPr>
      <xdr:spPr>
        <a:xfrm>
          <a:off x="12547111" y="160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116235</xdr:rowOff>
    </xdr:from>
    <xdr:to>
      <xdr:col>23</xdr:col>
      <xdr:colOff>568325</xdr:colOff>
      <xdr:row>91</xdr:row>
      <xdr:rowOff>46385</xdr:rowOff>
    </xdr:to>
    <xdr:sp macro="" textlink="">
      <xdr:nvSpPr>
        <xdr:cNvPr id="718" name="円/楕円 717"/>
        <xdr:cNvSpPr/>
      </xdr:nvSpPr>
      <xdr:spPr>
        <a:xfrm>
          <a:off x="16268700" y="155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139112</xdr:rowOff>
    </xdr:from>
    <xdr:ext cx="534377" cy="259045"/>
    <xdr:sp macro="" textlink="">
      <xdr:nvSpPr>
        <xdr:cNvPr id="719" name="公債費該当値テキスト"/>
        <xdr:cNvSpPr txBox="1"/>
      </xdr:nvSpPr>
      <xdr:spPr>
        <a:xfrm>
          <a:off x="16370300" y="1539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55,163</a:t>
          </a:r>
          <a:endParaRPr kumimoji="1" lang="ja-JP" altLang="en-US" sz="1000" b="1">
            <a:solidFill>
              <a:srgbClr val="FF0000"/>
            </a:solidFill>
            <a:latin typeface="ＭＳ Ｐゴシック"/>
          </a:endParaRPr>
        </a:p>
      </xdr:txBody>
    </xdr:sp>
    <xdr:clientData/>
  </xdr:oneCellAnchor>
  <xdr:twoCellAnchor>
    <xdr:from>
      <xdr:col>22</xdr:col>
      <xdr:colOff>314325</xdr:colOff>
      <xdr:row>89</xdr:row>
      <xdr:rowOff>51932</xdr:rowOff>
    </xdr:from>
    <xdr:to>
      <xdr:col>22</xdr:col>
      <xdr:colOff>415925</xdr:colOff>
      <xdr:row>89</xdr:row>
      <xdr:rowOff>153532</xdr:rowOff>
    </xdr:to>
    <xdr:sp macro="" textlink="">
      <xdr:nvSpPr>
        <xdr:cNvPr id="720" name="円/楕円 719"/>
        <xdr:cNvSpPr/>
      </xdr:nvSpPr>
      <xdr:spPr>
        <a:xfrm>
          <a:off x="15430500" y="1531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87</xdr:row>
      <xdr:rowOff>170059</xdr:rowOff>
    </xdr:from>
    <xdr:ext cx="534377" cy="259045"/>
    <xdr:sp macro="" textlink="">
      <xdr:nvSpPr>
        <xdr:cNvPr id="721" name="テキスト ボックス 720"/>
        <xdr:cNvSpPr txBox="1"/>
      </xdr:nvSpPr>
      <xdr:spPr>
        <a:xfrm>
          <a:off x="15214111" y="150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62,382</a:t>
          </a:r>
          <a:endParaRPr kumimoji="1" lang="ja-JP" altLang="en-US" sz="1000" b="1">
            <a:solidFill>
              <a:srgbClr val="FF0000"/>
            </a:solidFill>
            <a:latin typeface="ＭＳ Ｐゴシック"/>
          </a:endParaRPr>
        </a:p>
      </xdr:txBody>
    </xdr:sp>
    <xdr:clientData/>
  </xdr:oneCellAnchor>
  <xdr:twoCellAnchor>
    <xdr:from>
      <xdr:col>21</xdr:col>
      <xdr:colOff>111125</xdr:colOff>
      <xdr:row>89</xdr:row>
      <xdr:rowOff>137886</xdr:rowOff>
    </xdr:from>
    <xdr:to>
      <xdr:col>21</xdr:col>
      <xdr:colOff>212725</xdr:colOff>
      <xdr:row>90</xdr:row>
      <xdr:rowOff>68036</xdr:rowOff>
    </xdr:to>
    <xdr:sp macro="" textlink="">
      <xdr:nvSpPr>
        <xdr:cNvPr id="722" name="円/楕円 721"/>
        <xdr:cNvSpPr/>
      </xdr:nvSpPr>
      <xdr:spPr>
        <a:xfrm>
          <a:off x="14541500" y="153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84563</xdr:rowOff>
    </xdr:from>
    <xdr:ext cx="534377" cy="259045"/>
    <xdr:sp macro="" textlink="">
      <xdr:nvSpPr>
        <xdr:cNvPr id="723" name="テキスト ボックス 722"/>
        <xdr:cNvSpPr txBox="1"/>
      </xdr:nvSpPr>
      <xdr:spPr>
        <a:xfrm>
          <a:off x="14325111" y="151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59,750</a:t>
          </a:r>
          <a:endParaRPr kumimoji="1" lang="ja-JP" altLang="en-US" sz="1000" b="1">
            <a:solidFill>
              <a:srgbClr val="FF0000"/>
            </a:solidFill>
            <a:latin typeface="ＭＳ Ｐゴシック"/>
          </a:endParaRPr>
        </a:p>
      </xdr:txBody>
    </xdr:sp>
    <xdr:clientData/>
  </xdr:oneCellAnchor>
  <xdr:twoCellAnchor>
    <xdr:from>
      <xdr:col>19</xdr:col>
      <xdr:colOff>593725</xdr:colOff>
      <xdr:row>89</xdr:row>
      <xdr:rowOff>148597</xdr:rowOff>
    </xdr:from>
    <xdr:to>
      <xdr:col>20</xdr:col>
      <xdr:colOff>9525</xdr:colOff>
      <xdr:row>90</xdr:row>
      <xdr:rowOff>78747</xdr:rowOff>
    </xdr:to>
    <xdr:sp macro="" textlink="">
      <xdr:nvSpPr>
        <xdr:cNvPr id="724" name="円/楕円 723"/>
        <xdr:cNvSpPr/>
      </xdr:nvSpPr>
      <xdr:spPr>
        <a:xfrm>
          <a:off x="13652500" y="1540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88</xdr:row>
      <xdr:rowOff>95274</xdr:rowOff>
    </xdr:from>
    <xdr:ext cx="534377" cy="259045"/>
    <xdr:sp macro="" textlink="">
      <xdr:nvSpPr>
        <xdr:cNvPr id="725" name="テキスト ボックス 724"/>
        <xdr:cNvSpPr txBox="1"/>
      </xdr:nvSpPr>
      <xdr:spPr>
        <a:xfrm>
          <a:off x="13436111" y="1518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59,422</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55394</xdr:rowOff>
    </xdr:from>
    <xdr:to>
      <xdr:col>18</xdr:col>
      <xdr:colOff>492125</xdr:colOff>
      <xdr:row>90</xdr:row>
      <xdr:rowOff>156994</xdr:rowOff>
    </xdr:to>
    <xdr:sp macro="" textlink="">
      <xdr:nvSpPr>
        <xdr:cNvPr id="726" name="円/楕円 725"/>
        <xdr:cNvSpPr/>
      </xdr:nvSpPr>
      <xdr:spPr>
        <a:xfrm>
          <a:off x="12763500" y="1548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2071</xdr:rowOff>
    </xdr:from>
    <xdr:ext cx="534377" cy="259045"/>
    <xdr:sp macro="" textlink="">
      <xdr:nvSpPr>
        <xdr:cNvPr id="727" name="テキスト ボックス 726"/>
        <xdr:cNvSpPr txBox="1"/>
      </xdr:nvSpPr>
      <xdr:spPr>
        <a:xfrm>
          <a:off x="12547111" y="152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3" name="テキスト ボックス 762"/>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9" name="テキスト ボックス 768"/>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1" name="テキスト ボックス 770"/>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9" name="円/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0" name="テキスト ボックス 77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2" name="テキスト ボックス 78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総務費については、西町南地区複合施設整備事業費が皆減となったことなどにより、大幅な減となっている。</a:t>
          </a:r>
        </a:p>
        <a:p>
          <a:r>
            <a:rPr kumimoji="1" lang="ja-JP" altLang="en-US" sz="1300">
              <a:latin typeface="ＭＳ Ｐゴシック"/>
            </a:rPr>
            <a:t>民生費については、社会福祉費が臨時福祉給付金支給事業費の皆増等により増、児童福祉費が私立保育所等補助事業費にかかる普通建設事業費の減等により減、老人福祉費が後期高齢者医療及び介護保険事業への繰出金の増等により増となっている。</a:t>
          </a:r>
        </a:p>
        <a:p>
          <a:r>
            <a:rPr kumimoji="1" lang="ja-JP" altLang="en-US" sz="1300">
              <a:latin typeface="ＭＳ Ｐゴシック"/>
            </a:rPr>
            <a:t>農林水産業費については、農業費が農業振興対策事業費にかかる用地購入等の皆減及びエゴマの６次産業化推進事業費の皆減などにより減となっている。</a:t>
          </a:r>
        </a:p>
        <a:p>
          <a:r>
            <a:rPr kumimoji="1" lang="ja-JP" altLang="en-US" sz="1300">
              <a:latin typeface="ＭＳ Ｐゴシック"/>
            </a:rPr>
            <a:t>商工費については、企業団地造成事業への繰出金の減等により減となっている。</a:t>
          </a:r>
        </a:p>
        <a:p>
          <a:r>
            <a:rPr kumimoji="1" lang="ja-JP" altLang="en-US" sz="1300">
              <a:latin typeface="ＭＳ Ｐゴシック"/>
            </a:rPr>
            <a:t>土木費については、富山駅周辺地区土地区画整理事業費の減があるものの、まちなか再生推進事業費や橋りょう維持補修事業費の増等により全体で増となっている。</a:t>
          </a:r>
        </a:p>
        <a:p>
          <a:r>
            <a:rPr kumimoji="1" lang="ja-JP" altLang="en-US" sz="1300">
              <a:latin typeface="ＭＳ Ｐゴシック"/>
            </a:rPr>
            <a:t>教育費については、中学校費が大規模改造事業費等で増となったが、小学校費が校舎改築事業費等で減、社会教育費で図書館新本館の整備で減となり、全体では減となっている。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○財政調整基金残高・・・平成２１年度までは、豪雪に対する除雪経費や経済対策などの財源とするため取崩したことから減少傾向にあったが、平成２２年度以降は増加傾向となっている。</a:t>
          </a:r>
        </a:p>
        <a:p>
          <a:r>
            <a:rPr kumimoji="1" lang="ja-JP" altLang="en-US" sz="1400">
              <a:latin typeface="ＭＳ ゴシック" pitchFamily="49" charset="-128"/>
              <a:ea typeface="ＭＳ ゴシック" pitchFamily="49" charset="-128"/>
            </a:rPr>
            <a:t>○実質収支額・・・黒字の確保が続いている。</a:t>
          </a:r>
        </a:p>
        <a:p>
          <a:r>
            <a:rPr kumimoji="1" lang="ja-JP" altLang="en-US" sz="1400">
              <a:latin typeface="ＭＳ ゴシック" pitchFamily="49" charset="-128"/>
              <a:ea typeface="ＭＳ ゴシック" pitchFamily="49" charset="-128"/>
            </a:rPr>
            <a:t>○実質単年度収支・・・平成２４年度はマイナスとなったが、積立金には計上した。また、平成２８年度の数値は昨年度から０．１ポイント下がっている。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平成２８年度は全ての会計において黒字となった。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29&#27770;&#31639;&#32113;&#35336;&#65288;H30&#65289;/1130%20H28&#12473;&#12488;&#12483;&#12463;&#24773;&#22577;&#36861;&#21152;&#29256;&#36001;&#25919;&#29366;&#27841;&#36039;&#26009;&#38598;&#12398;&#20844;&#34920;&#12395;&#12388;&#12356;&#12390;/01%20&#20803;&#12487;&#12540;&#12479;/&#12304;&#36001;&#25919;&#29366;&#27841;&#36039;&#26009;&#38598;&#12305;_162019_&#23500;&#23665;&#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O51">
            <v>123.2</v>
          </cell>
        </row>
        <row r="53">
          <cell r="O53">
            <v>63</v>
          </cell>
        </row>
        <row r="55">
          <cell r="G55" t="str">
            <v>類似団体内平均値</v>
          </cell>
          <cell r="O55">
            <v>38.9</v>
          </cell>
        </row>
        <row r="57">
          <cell r="O57">
            <v>62.1</v>
          </cell>
        </row>
        <row r="72">
          <cell r="K72" t="str">
            <v>H24</v>
          </cell>
          <cell r="L72" t="str">
            <v>H25</v>
          </cell>
          <cell r="M72" t="str">
            <v>H26</v>
          </cell>
          <cell r="N72" t="str">
            <v>H27</v>
          </cell>
          <cell r="O72" t="str">
            <v>H28</v>
          </cell>
        </row>
        <row r="73">
          <cell r="G73" t="str">
            <v>当該団体値</v>
          </cell>
          <cell r="K73">
            <v>159.1</v>
          </cell>
          <cell r="L73">
            <v>141.69999999999999</v>
          </cell>
          <cell r="M73">
            <v>130.4</v>
          </cell>
          <cell r="N73">
            <v>127</v>
          </cell>
          <cell r="O73">
            <v>123.2</v>
          </cell>
        </row>
        <row r="75">
          <cell r="K75">
            <v>13.9</v>
          </cell>
          <cell r="L75">
            <v>13.8</v>
          </cell>
          <cell r="M75">
            <v>13.5</v>
          </cell>
          <cell r="N75">
            <v>13.8</v>
          </cell>
          <cell r="O75">
            <v>12.9</v>
          </cell>
        </row>
        <row r="77">
          <cell r="G77" t="str">
            <v>類似団体内平均値</v>
          </cell>
          <cell r="K77">
            <v>62.7</v>
          </cell>
          <cell r="L77">
            <v>54.4</v>
          </cell>
          <cell r="M77">
            <v>47</v>
          </cell>
          <cell r="N77">
            <v>41.4</v>
          </cell>
          <cell r="O77">
            <v>38.9</v>
          </cell>
        </row>
        <row r="79">
          <cell r="K79">
            <v>8.6</v>
          </cell>
          <cell r="L79">
            <v>8.1</v>
          </cell>
          <cell r="M79">
            <v>7.3</v>
          </cell>
          <cell r="N79">
            <v>6.7</v>
          </cell>
          <cell r="O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161319624</v>
      </c>
      <c r="BO4" s="381"/>
      <c r="BP4" s="381"/>
      <c r="BQ4" s="381"/>
      <c r="BR4" s="381"/>
      <c r="BS4" s="381"/>
      <c r="BT4" s="381"/>
      <c r="BU4" s="382"/>
      <c r="BV4" s="380">
        <v>172769414</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2.4</v>
      </c>
      <c r="CU4" s="558"/>
      <c r="CV4" s="558"/>
      <c r="CW4" s="558"/>
      <c r="CX4" s="558"/>
      <c r="CY4" s="558"/>
      <c r="CZ4" s="558"/>
      <c r="DA4" s="559"/>
      <c r="DB4" s="557">
        <v>1.9</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158031157</v>
      </c>
      <c r="BO5" s="386"/>
      <c r="BP5" s="386"/>
      <c r="BQ5" s="386"/>
      <c r="BR5" s="386"/>
      <c r="BS5" s="386"/>
      <c r="BT5" s="386"/>
      <c r="BU5" s="387"/>
      <c r="BV5" s="385">
        <v>169611578</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92.6</v>
      </c>
      <c r="CU5" s="356"/>
      <c r="CV5" s="356"/>
      <c r="CW5" s="356"/>
      <c r="CX5" s="356"/>
      <c r="CY5" s="356"/>
      <c r="CZ5" s="356"/>
      <c r="DA5" s="357"/>
      <c r="DB5" s="355">
        <v>89.5</v>
      </c>
      <c r="DC5" s="356"/>
      <c r="DD5" s="356"/>
      <c r="DE5" s="356"/>
      <c r="DF5" s="356"/>
      <c r="DG5" s="356"/>
      <c r="DH5" s="356"/>
      <c r="DI5" s="357"/>
      <c r="DJ5" s="139"/>
      <c r="DK5" s="139"/>
      <c r="DL5" s="139"/>
      <c r="DM5" s="139"/>
      <c r="DN5" s="139"/>
      <c r="DO5" s="139"/>
    </row>
    <row r="6" spans="1:119" ht="18.75" customHeight="1" x14ac:dyDescent="0.15">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3288467</v>
      </c>
      <c r="BO6" s="386"/>
      <c r="BP6" s="386"/>
      <c r="BQ6" s="386"/>
      <c r="BR6" s="386"/>
      <c r="BS6" s="386"/>
      <c r="BT6" s="386"/>
      <c r="BU6" s="387"/>
      <c r="BV6" s="385">
        <v>3157836</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98.8</v>
      </c>
      <c r="CU6" s="532"/>
      <c r="CV6" s="532"/>
      <c r="CW6" s="532"/>
      <c r="CX6" s="532"/>
      <c r="CY6" s="532"/>
      <c r="CZ6" s="532"/>
      <c r="DA6" s="533"/>
      <c r="DB6" s="531">
        <v>97.1</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925437</v>
      </c>
      <c r="BO7" s="386"/>
      <c r="BP7" s="386"/>
      <c r="BQ7" s="386"/>
      <c r="BR7" s="386"/>
      <c r="BS7" s="386"/>
      <c r="BT7" s="386"/>
      <c r="BU7" s="387"/>
      <c r="BV7" s="385">
        <v>1254905</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100067948</v>
      </c>
      <c r="CU7" s="386"/>
      <c r="CV7" s="386"/>
      <c r="CW7" s="386"/>
      <c r="CX7" s="386"/>
      <c r="CY7" s="386"/>
      <c r="CZ7" s="386"/>
      <c r="DA7" s="387"/>
      <c r="DB7" s="385">
        <v>102789040</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79</v>
      </c>
      <c r="AV8" s="443"/>
      <c r="AW8" s="443"/>
      <c r="AX8" s="443"/>
      <c r="AY8" s="365" t="s">
        <v>94</v>
      </c>
      <c r="AZ8" s="366"/>
      <c r="BA8" s="366"/>
      <c r="BB8" s="366"/>
      <c r="BC8" s="366"/>
      <c r="BD8" s="366"/>
      <c r="BE8" s="366"/>
      <c r="BF8" s="366"/>
      <c r="BG8" s="366"/>
      <c r="BH8" s="366"/>
      <c r="BI8" s="366"/>
      <c r="BJ8" s="366"/>
      <c r="BK8" s="366"/>
      <c r="BL8" s="366"/>
      <c r="BM8" s="367"/>
      <c r="BN8" s="385">
        <v>2363030</v>
      </c>
      <c r="BO8" s="386"/>
      <c r="BP8" s="386"/>
      <c r="BQ8" s="386"/>
      <c r="BR8" s="386"/>
      <c r="BS8" s="386"/>
      <c r="BT8" s="386"/>
      <c r="BU8" s="387"/>
      <c r="BV8" s="385">
        <v>1902931</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0.8</v>
      </c>
      <c r="CU8" s="495"/>
      <c r="CV8" s="495"/>
      <c r="CW8" s="495"/>
      <c r="CX8" s="495"/>
      <c r="CY8" s="495"/>
      <c r="CZ8" s="495"/>
      <c r="DA8" s="496"/>
      <c r="DB8" s="494">
        <v>0.79</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418686</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100</v>
      </c>
      <c r="AV9" s="443"/>
      <c r="AW9" s="443"/>
      <c r="AX9" s="443"/>
      <c r="AY9" s="365" t="s">
        <v>101</v>
      </c>
      <c r="AZ9" s="366"/>
      <c r="BA9" s="366"/>
      <c r="BB9" s="366"/>
      <c r="BC9" s="366"/>
      <c r="BD9" s="366"/>
      <c r="BE9" s="366"/>
      <c r="BF9" s="366"/>
      <c r="BG9" s="366"/>
      <c r="BH9" s="366"/>
      <c r="BI9" s="366"/>
      <c r="BJ9" s="366"/>
      <c r="BK9" s="366"/>
      <c r="BL9" s="366"/>
      <c r="BM9" s="367"/>
      <c r="BN9" s="385">
        <v>460099</v>
      </c>
      <c r="BO9" s="386"/>
      <c r="BP9" s="386"/>
      <c r="BQ9" s="386"/>
      <c r="BR9" s="386"/>
      <c r="BS9" s="386"/>
      <c r="BT9" s="386"/>
      <c r="BU9" s="387"/>
      <c r="BV9" s="385">
        <v>576832</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19.7</v>
      </c>
      <c r="CU9" s="356"/>
      <c r="CV9" s="356"/>
      <c r="CW9" s="356"/>
      <c r="CX9" s="356"/>
      <c r="CY9" s="356"/>
      <c r="CZ9" s="356"/>
      <c r="DA9" s="357"/>
      <c r="DB9" s="355">
        <v>21.4</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421953</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1735</v>
      </c>
      <c r="BO10" s="386"/>
      <c r="BP10" s="386"/>
      <c r="BQ10" s="386"/>
      <c r="BR10" s="386"/>
      <c r="BS10" s="386"/>
      <c r="BT10" s="386"/>
      <c r="BU10" s="387"/>
      <c r="BV10" s="385">
        <v>6774</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111</v>
      </c>
      <c r="AV11" s="443"/>
      <c r="AW11" s="443"/>
      <c r="AX11" s="443"/>
      <c r="AY11" s="365" t="s">
        <v>112</v>
      </c>
      <c r="AZ11" s="366"/>
      <c r="BA11" s="366"/>
      <c r="BB11" s="366"/>
      <c r="BC11" s="366"/>
      <c r="BD11" s="366"/>
      <c r="BE11" s="366"/>
      <c r="BF11" s="366"/>
      <c r="BG11" s="366"/>
      <c r="BH11" s="366"/>
      <c r="BI11" s="366"/>
      <c r="BJ11" s="366"/>
      <c r="BK11" s="366"/>
      <c r="BL11" s="366"/>
      <c r="BM11" s="367"/>
      <c r="BN11" s="385" t="s">
        <v>113</v>
      </c>
      <c r="BO11" s="386"/>
      <c r="BP11" s="386"/>
      <c r="BQ11" s="386"/>
      <c r="BR11" s="386"/>
      <c r="BS11" s="386"/>
      <c r="BT11" s="386"/>
      <c r="BU11" s="387"/>
      <c r="BV11" s="385" t="s">
        <v>113</v>
      </c>
      <c r="BW11" s="386"/>
      <c r="BX11" s="386"/>
      <c r="BY11" s="386"/>
      <c r="BZ11" s="386"/>
      <c r="CA11" s="386"/>
      <c r="CB11" s="386"/>
      <c r="CC11" s="387"/>
      <c r="CD11" s="394" t="s">
        <v>114</v>
      </c>
      <c r="CE11" s="395"/>
      <c r="CF11" s="395"/>
      <c r="CG11" s="395"/>
      <c r="CH11" s="395"/>
      <c r="CI11" s="395"/>
      <c r="CJ11" s="395"/>
      <c r="CK11" s="395"/>
      <c r="CL11" s="395"/>
      <c r="CM11" s="395"/>
      <c r="CN11" s="395"/>
      <c r="CO11" s="395"/>
      <c r="CP11" s="395"/>
      <c r="CQ11" s="395"/>
      <c r="CR11" s="395"/>
      <c r="CS11" s="396"/>
      <c r="CT11" s="494" t="s">
        <v>113</v>
      </c>
      <c r="CU11" s="495"/>
      <c r="CV11" s="495"/>
      <c r="CW11" s="495"/>
      <c r="CX11" s="495"/>
      <c r="CY11" s="495"/>
      <c r="CZ11" s="495"/>
      <c r="DA11" s="496"/>
      <c r="DB11" s="494" t="s">
        <v>113</v>
      </c>
      <c r="DC11" s="495"/>
      <c r="DD11" s="495"/>
      <c r="DE11" s="495"/>
      <c r="DF11" s="495"/>
      <c r="DG11" s="495"/>
      <c r="DH11" s="495"/>
      <c r="DI11" s="496"/>
      <c r="DJ11" s="139"/>
      <c r="DK11" s="139"/>
      <c r="DL11" s="139"/>
      <c r="DM11" s="139"/>
      <c r="DN11" s="139"/>
      <c r="DO11" s="139"/>
    </row>
    <row r="12" spans="1:119" ht="18.75" customHeight="1" x14ac:dyDescent="0.15">
      <c r="A12" s="140"/>
      <c r="B12" s="497" t="s">
        <v>115</v>
      </c>
      <c r="C12" s="498"/>
      <c r="D12" s="498"/>
      <c r="E12" s="498"/>
      <c r="F12" s="498"/>
      <c r="G12" s="498"/>
      <c r="H12" s="498"/>
      <c r="I12" s="498"/>
      <c r="J12" s="498"/>
      <c r="K12" s="499"/>
      <c r="L12" s="506" t="s">
        <v>116</v>
      </c>
      <c r="M12" s="507"/>
      <c r="N12" s="507"/>
      <c r="O12" s="507"/>
      <c r="P12" s="507"/>
      <c r="Q12" s="508"/>
      <c r="R12" s="509">
        <v>418304</v>
      </c>
      <c r="S12" s="510"/>
      <c r="T12" s="510"/>
      <c r="U12" s="510"/>
      <c r="V12" s="511"/>
      <c r="W12" s="512" t="s">
        <v>1</v>
      </c>
      <c r="X12" s="443"/>
      <c r="Y12" s="443"/>
      <c r="Z12" s="443"/>
      <c r="AA12" s="443"/>
      <c r="AB12" s="513"/>
      <c r="AC12" s="442" t="s">
        <v>117</v>
      </c>
      <c r="AD12" s="443"/>
      <c r="AE12" s="443"/>
      <c r="AF12" s="443"/>
      <c r="AG12" s="513"/>
      <c r="AH12" s="442" t="s">
        <v>118</v>
      </c>
      <c r="AI12" s="443"/>
      <c r="AJ12" s="443"/>
      <c r="AK12" s="443"/>
      <c r="AL12" s="514"/>
      <c r="AM12" s="454" t="s">
        <v>119</v>
      </c>
      <c r="AN12" s="359"/>
      <c r="AO12" s="359"/>
      <c r="AP12" s="359"/>
      <c r="AQ12" s="359"/>
      <c r="AR12" s="359"/>
      <c r="AS12" s="359"/>
      <c r="AT12" s="360"/>
      <c r="AU12" s="442" t="s">
        <v>120</v>
      </c>
      <c r="AV12" s="443"/>
      <c r="AW12" s="443"/>
      <c r="AX12" s="443"/>
      <c r="AY12" s="365" t="s">
        <v>121</v>
      </c>
      <c r="AZ12" s="366"/>
      <c r="BA12" s="366"/>
      <c r="BB12" s="366"/>
      <c r="BC12" s="366"/>
      <c r="BD12" s="366"/>
      <c r="BE12" s="366"/>
      <c r="BF12" s="366"/>
      <c r="BG12" s="366"/>
      <c r="BH12" s="366"/>
      <c r="BI12" s="366"/>
      <c r="BJ12" s="366"/>
      <c r="BK12" s="366"/>
      <c r="BL12" s="366"/>
      <c r="BM12" s="367"/>
      <c r="BN12" s="385" t="s">
        <v>122</v>
      </c>
      <c r="BO12" s="386"/>
      <c r="BP12" s="386"/>
      <c r="BQ12" s="386"/>
      <c r="BR12" s="386"/>
      <c r="BS12" s="386"/>
      <c r="BT12" s="386"/>
      <c r="BU12" s="387"/>
      <c r="BV12" s="385" t="s">
        <v>122</v>
      </c>
      <c r="BW12" s="386"/>
      <c r="BX12" s="386"/>
      <c r="BY12" s="386"/>
      <c r="BZ12" s="386"/>
      <c r="CA12" s="386"/>
      <c r="CB12" s="386"/>
      <c r="CC12" s="387"/>
      <c r="CD12" s="394" t="s">
        <v>123</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124</v>
      </c>
      <c r="N13" s="484"/>
      <c r="O13" s="484"/>
      <c r="P13" s="484"/>
      <c r="Q13" s="485"/>
      <c r="R13" s="486">
        <v>412493</v>
      </c>
      <c r="S13" s="487"/>
      <c r="T13" s="487"/>
      <c r="U13" s="487"/>
      <c r="V13" s="488"/>
      <c r="W13" s="474" t="s">
        <v>125</v>
      </c>
      <c r="X13" s="398"/>
      <c r="Y13" s="398"/>
      <c r="Z13" s="398"/>
      <c r="AA13" s="398"/>
      <c r="AB13" s="399"/>
      <c r="AC13" s="361">
        <v>4750</v>
      </c>
      <c r="AD13" s="362"/>
      <c r="AE13" s="362"/>
      <c r="AF13" s="362"/>
      <c r="AG13" s="363"/>
      <c r="AH13" s="361">
        <v>5212</v>
      </c>
      <c r="AI13" s="362"/>
      <c r="AJ13" s="362"/>
      <c r="AK13" s="362"/>
      <c r="AL13" s="364"/>
      <c r="AM13" s="454" t="s">
        <v>126</v>
      </c>
      <c r="AN13" s="359"/>
      <c r="AO13" s="359"/>
      <c r="AP13" s="359"/>
      <c r="AQ13" s="359"/>
      <c r="AR13" s="359"/>
      <c r="AS13" s="359"/>
      <c r="AT13" s="360"/>
      <c r="AU13" s="442" t="s">
        <v>127</v>
      </c>
      <c r="AV13" s="443"/>
      <c r="AW13" s="443"/>
      <c r="AX13" s="443"/>
      <c r="AY13" s="365" t="s">
        <v>128</v>
      </c>
      <c r="AZ13" s="366"/>
      <c r="BA13" s="366"/>
      <c r="BB13" s="366"/>
      <c r="BC13" s="366"/>
      <c r="BD13" s="366"/>
      <c r="BE13" s="366"/>
      <c r="BF13" s="366"/>
      <c r="BG13" s="366"/>
      <c r="BH13" s="366"/>
      <c r="BI13" s="366"/>
      <c r="BJ13" s="366"/>
      <c r="BK13" s="366"/>
      <c r="BL13" s="366"/>
      <c r="BM13" s="367"/>
      <c r="BN13" s="385">
        <v>461834</v>
      </c>
      <c r="BO13" s="386"/>
      <c r="BP13" s="386"/>
      <c r="BQ13" s="386"/>
      <c r="BR13" s="386"/>
      <c r="BS13" s="386"/>
      <c r="BT13" s="386"/>
      <c r="BU13" s="387"/>
      <c r="BV13" s="385">
        <v>583606</v>
      </c>
      <c r="BW13" s="386"/>
      <c r="BX13" s="386"/>
      <c r="BY13" s="386"/>
      <c r="BZ13" s="386"/>
      <c r="CA13" s="386"/>
      <c r="CB13" s="386"/>
      <c r="CC13" s="387"/>
      <c r="CD13" s="394" t="s">
        <v>129</v>
      </c>
      <c r="CE13" s="395"/>
      <c r="CF13" s="395"/>
      <c r="CG13" s="395"/>
      <c r="CH13" s="395"/>
      <c r="CI13" s="395"/>
      <c r="CJ13" s="395"/>
      <c r="CK13" s="395"/>
      <c r="CL13" s="395"/>
      <c r="CM13" s="395"/>
      <c r="CN13" s="395"/>
      <c r="CO13" s="395"/>
      <c r="CP13" s="395"/>
      <c r="CQ13" s="395"/>
      <c r="CR13" s="395"/>
      <c r="CS13" s="396"/>
      <c r="CT13" s="355">
        <v>12.9</v>
      </c>
      <c r="CU13" s="356"/>
      <c r="CV13" s="356"/>
      <c r="CW13" s="356"/>
      <c r="CX13" s="356"/>
      <c r="CY13" s="356"/>
      <c r="CZ13" s="356"/>
      <c r="DA13" s="357"/>
      <c r="DB13" s="355">
        <v>13.8</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130</v>
      </c>
      <c r="M14" s="515"/>
      <c r="N14" s="515"/>
      <c r="O14" s="515"/>
      <c r="P14" s="515"/>
      <c r="Q14" s="516"/>
      <c r="R14" s="486">
        <v>419123</v>
      </c>
      <c r="S14" s="487"/>
      <c r="T14" s="487"/>
      <c r="U14" s="487"/>
      <c r="V14" s="488"/>
      <c r="W14" s="489"/>
      <c r="X14" s="401"/>
      <c r="Y14" s="401"/>
      <c r="Z14" s="401"/>
      <c r="AA14" s="401"/>
      <c r="AB14" s="402"/>
      <c r="AC14" s="479">
        <v>2.2999999999999998</v>
      </c>
      <c r="AD14" s="480"/>
      <c r="AE14" s="480"/>
      <c r="AF14" s="480"/>
      <c r="AG14" s="481"/>
      <c r="AH14" s="479">
        <v>2.6</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131</v>
      </c>
      <c r="CE14" s="392"/>
      <c r="CF14" s="392"/>
      <c r="CG14" s="392"/>
      <c r="CH14" s="392"/>
      <c r="CI14" s="392"/>
      <c r="CJ14" s="392"/>
      <c r="CK14" s="392"/>
      <c r="CL14" s="392"/>
      <c r="CM14" s="392"/>
      <c r="CN14" s="392"/>
      <c r="CO14" s="392"/>
      <c r="CP14" s="392"/>
      <c r="CQ14" s="392"/>
      <c r="CR14" s="392"/>
      <c r="CS14" s="393"/>
      <c r="CT14" s="490">
        <v>123.2</v>
      </c>
      <c r="CU14" s="458"/>
      <c r="CV14" s="458"/>
      <c r="CW14" s="458"/>
      <c r="CX14" s="458"/>
      <c r="CY14" s="458"/>
      <c r="CZ14" s="458"/>
      <c r="DA14" s="459"/>
      <c r="DB14" s="490">
        <v>127</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124</v>
      </c>
      <c r="N15" s="484"/>
      <c r="O15" s="484"/>
      <c r="P15" s="484"/>
      <c r="Q15" s="485"/>
      <c r="R15" s="486">
        <v>413697</v>
      </c>
      <c r="S15" s="487"/>
      <c r="T15" s="487"/>
      <c r="U15" s="487"/>
      <c r="V15" s="488"/>
      <c r="W15" s="474" t="s">
        <v>132</v>
      </c>
      <c r="X15" s="398"/>
      <c r="Y15" s="398"/>
      <c r="Z15" s="398"/>
      <c r="AA15" s="398"/>
      <c r="AB15" s="399"/>
      <c r="AC15" s="361">
        <v>62733</v>
      </c>
      <c r="AD15" s="362"/>
      <c r="AE15" s="362"/>
      <c r="AF15" s="362"/>
      <c r="AG15" s="363"/>
      <c r="AH15" s="361">
        <v>61396</v>
      </c>
      <c r="AI15" s="362"/>
      <c r="AJ15" s="362"/>
      <c r="AK15" s="362"/>
      <c r="AL15" s="364"/>
      <c r="AM15" s="454"/>
      <c r="AN15" s="359"/>
      <c r="AO15" s="359"/>
      <c r="AP15" s="359"/>
      <c r="AQ15" s="359"/>
      <c r="AR15" s="359"/>
      <c r="AS15" s="359"/>
      <c r="AT15" s="360"/>
      <c r="AU15" s="442"/>
      <c r="AV15" s="443"/>
      <c r="AW15" s="443"/>
      <c r="AX15" s="443"/>
      <c r="AY15" s="377" t="s">
        <v>133</v>
      </c>
      <c r="AZ15" s="378"/>
      <c r="BA15" s="378"/>
      <c r="BB15" s="378"/>
      <c r="BC15" s="378"/>
      <c r="BD15" s="378"/>
      <c r="BE15" s="378"/>
      <c r="BF15" s="378"/>
      <c r="BG15" s="378"/>
      <c r="BH15" s="378"/>
      <c r="BI15" s="378"/>
      <c r="BJ15" s="378"/>
      <c r="BK15" s="378"/>
      <c r="BL15" s="378"/>
      <c r="BM15" s="379"/>
      <c r="BN15" s="380">
        <v>60817071</v>
      </c>
      <c r="BO15" s="381"/>
      <c r="BP15" s="381"/>
      <c r="BQ15" s="381"/>
      <c r="BR15" s="381"/>
      <c r="BS15" s="381"/>
      <c r="BT15" s="381"/>
      <c r="BU15" s="382"/>
      <c r="BV15" s="380">
        <v>58481431</v>
      </c>
      <c r="BW15" s="381"/>
      <c r="BX15" s="381"/>
      <c r="BY15" s="381"/>
      <c r="BZ15" s="381"/>
      <c r="CA15" s="381"/>
      <c r="CB15" s="381"/>
      <c r="CC15" s="382"/>
      <c r="CD15" s="491" t="s">
        <v>134</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135</v>
      </c>
      <c r="M16" s="477"/>
      <c r="N16" s="477"/>
      <c r="O16" s="477"/>
      <c r="P16" s="477"/>
      <c r="Q16" s="478"/>
      <c r="R16" s="471" t="s">
        <v>136</v>
      </c>
      <c r="S16" s="472"/>
      <c r="T16" s="472"/>
      <c r="U16" s="472"/>
      <c r="V16" s="473"/>
      <c r="W16" s="489"/>
      <c r="X16" s="401"/>
      <c r="Y16" s="401"/>
      <c r="Z16" s="401"/>
      <c r="AA16" s="401"/>
      <c r="AB16" s="402"/>
      <c r="AC16" s="479">
        <v>30.7</v>
      </c>
      <c r="AD16" s="480"/>
      <c r="AE16" s="480"/>
      <c r="AF16" s="480"/>
      <c r="AG16" s="481"/>
      <c r="AH16" s="479">
        <v>30.3</v>
      </c>
      <c r="AI16" s="480"/>
      <c r="AJ16" s="480"/>
      <c r="AK16" s="480"/>
      <c r="AL16" s="482"/>
      <c r="AM16" s="454"/>
      <c r="AN16" s="359"/>
      <c r="AO16" s="359"/>
      <c r="AP16" s="359"/>
      <c r="AQ16" s="359"/>
      <c r="AR16" s="359"/>
      <c r="AS16" s="359"/>
      <c r="AT16" s="360"/>
      <c r="AU16" s="442"/>
      <c r="AV16" s="443"/>
      <c r="AW16" s="443"/>
      <c r="AX16" s="443"/>
      <c r="AY16" s="365" t="s">
        <v>137</v>
      </c>
      <c r="AZ16" s="366"/>
      <c r="BA16" s="366"/>
      <c r="BB16" s="366"/>
      <c r="BC16" s="366"/>
      <c r="BD16" s="366"/>
      <c r="BE16" s="366"/>
      <c r="BF16" s="366"/>
      <c r="BG16" s="366"/>
      <c r="BH16" s="366"/>
      <c r="BI16" s="366"/>
      <c r="BJ16" s="366"/>
      <c r="BK16" s="366"/>
      <c r="BL16" s="366"/>
      <c r="BM16" s="367"/>
      <c r="BN16" s="385">
        <v>73604432</v>
      </c>
      <c r="BO16" s="386"/>
      <c r="BP16" s="386"/>
      <c r="BQ16" s="386"/>
      <c r="BR16" s="386"/>
      <c r="BS16" s="386"/>
      <c r="BT16" s="386"/>
      <c r="BU16" s="387"/>
      <c r="BV16" s="385">
        <v>74091957</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138</v>
      </c>
      <c r="N17" s="469"/>
      <c r="O17" s="469"/>
      <c r="P17" s="469"/>
      <c r="Q17" s="470"/>
      <c r="R17" s="471" t="s">
        <v>139</v>
      </c>
      <c r="S17" s="472"/>
      <c r="T17" s="472"/>
      <c r="U17" s="472"/>
      <c r="V17" s="473"/>
      <c r="W17" s="474" t="s">
        <v>140</v>
      </c>
      <c r="X17" s="398"/>
      <c r="Y17" s="398"/>
      <c r="Z17" s="398"/>
      <c r="AA17" s="398"/>
      <c r="AB17" s="399"/>
      <c r="AC17" s="361">
        <v>137048</v>
      </c>
      <c r="AD17" s="362"/>
      <c r="AE17" s="362"/>
      <c r="AF17" s="362"/>
      <c r="AG17" s="363"/>
      <c r="AH17" s="361">
        <v>136238</v>
      </c>
      <c r="AI17" s="362"/>
      <c r="AJ17" s="362"/>
      <c r="AK17" s="362"/>
      <c r="AL17" s="364"/>
      <c r="AM17" s="454"/>
      <c r="AN17" s="359"/>
      <c r="AO17" s="359"/>
      <c r="AP17" s="359"/>
      <c r="AQ17" s="359"/>
      <c r="AR17" s="359"/>
      <c r="AS17" s="359"/>
      <c r="AT17" s="360"/>
      <c r="AU17" s="442"/>
      <c r="AV17" s="443"/>
      <c r="AW17" s="443"/>
      <c r="AX17" s="443"/>
      <c r="AY17" s="365" t="s">
        <v>141</v>
      </c>
      <c r="AZ17" s="366"/>
      <c r="BA17" s="366"/>
      <c r="BB17" s="366"/>
      <c r="BC17" s="366"/>
      <c r="BD17" s="366"/>
      <c r="BE17" s="366"/>
      <c r="BF17" s="366"/>
      <c r="BG17" s="366"/>
      <c r="BH17" s="366"/>
      <c r="BI17" s="366"/>
      <c r="BJ17" s="366"/>
      <c r="BK17" s="366"/>
      <c r="BL17" s="366"/>
      <c r="BM17" s="367"/>
      <c r="BN17" s="385">
        <v>78219371</v>
      </c>
      <c r="BO17" s="386"/>
      <c r="BP17" s="386"/>
      <c r="BQ17" s="386"/>
      <c r="BR17" s="386"/>
      <c r="BS17" s="386"/>
      <c r="BT17" s="386"/>
      <c r="BU17" s="387"/>
      <c r="BV17" s="385">
        <v>75004360</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142</v>
      </c>
      <c r="C18" s="448"/>
      <c r="D18" s="448"/>
      <c r="E18" s="449"/>
      <c r="F18" s="449"/>
      <c r="G18" s="449"/>
      <c r="H18" s="449"/>
      <c r="I18" s="449"/>
      <c r="J18" s="449"/>
      <c r="K18" s="449"/>
      <c r="L18" s="450">
        <v>1241.77</v>
      </c>
      <c r="M18" s="450"/>
      <c r="N18" s="450"/>
      <c r="O18" s="450"/>
      <c r="P18" s="450"/>
      <c r="Q18" s="450"/>
      <c r="R18" s="451"/>
      <c r="S18" s="451"/>
      <c r="T18" s="451"/>
      <c r="U18" s="451"/>
      <c r="V18" s="452"/>
      <c r="W18" s="466"/>
      <c r="X18" s="467"/>
      <c r="Y18" s="467"/>
      <c r="Z18" s="467"/>
      <c r="AA18" s="467"/>
      <c r="AB18" s="475"/>
      <c r="AC18" s="349">
        <v>67</v>
      </c>
      <c r="AD18" s="350"/>
      <c r="AE18" s="350"/>
      <c r="AF18" s="350"/>
      <c r="AG18" s="453"/>
      <c r="AH18" s="349">
        <v>67.2</v>
      </c>
      <c r="AI18" s="350"/>
      <c r="AJ18" s="350"/>
      <c r="AK18" s="350"/>
      <c r="AL18" s="351"/>
      <c r="AM18" s="454"/>
      <c r="AN18" s="359"/>
      <c r="AO18" s="359"/>
      <c r="AP18" s="359"/>
      <c r="AQ18" s="359"/>
      <c r="AR18" s="359"/>
      <c r="AS18" s="359"/>
      <c r="AT18" s="360"/>
      <c r="AU18" s="442"/>
      <c r="AV18" s="443"/>
      <c r="AW18" s="443"/>
      <c r="AX18" s="443"/>
      <c r="AY18" s="365" t="s">
        <v>143</v>
      </c>
      <c r="AZ18" s="366"/>
      <c r="BA18" s="366"/>
      <c r="BB18" s="366"/>
      <c r="BC18" s="366"/>
      <c r="BD18" s="366"/>
      <c r="BE18" s="366"/>
      <c r="BF18" s="366"/>
      <c r="BG18" s="366"/>
      <c r="BH18" s="366"/>
      <c r="BI18" s="366"/>
      <c r="BJ18" s="366"/>
      <c r="BK18" s="366"/>
      <c r="BL18" s="366"/>
      <c r="BM18" s="367"/>
      <c r="BN18" s="385">
        <v>93281348</v>
      </c>
      <c r="BO18" s="386"/>
      <c r="BP18" s="386"/>
      <c r="BQ18" s="386"/>
      <c r="BR18" s="386"/>
      <c r="BS18" s="386"/>
      <c r="BT18" s="386"/>
      <c r="BU18" s="387"/>
      <c r="BV18" s="385">
        <v>96158392</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144</v>
      </c>
      <c r="C19" s="448"/>
      <c r="D19" s="448"/>
      <c r="E19" s="449"/>
      <c r="F19" s="449"/>
      <c r="G19" s="449"/>
      <c r="H19" s="449"/>
      <c r="I19" s="449"/>
      <c r="J19" s="449"/>
      <c r="K19" s="449"/>
      <c r="L19" s="455">
        <v>337</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145</v>
      </c>
      <c r="AZ19" s="366"/>
      <c r="BA19" s="366"/>
      <c r="BB19" s="366"/>
      <c r="BC19" s="366"/>
      <c r="BD19" s="366"/>
      <c r="BE19" s="366"/>
      <c r="BF19" s="366"/>
      <c r="BG19" s="366"/>
      <c r="BH19" s="366"/>
      <c r="BI19" s="366"/>
      <c r="BJ19" s="366"/>
      <c r="BK19" s="366"/>
      <c r="BL19" s="366"/>
      <c r="BM19" s="367"/>
      <c r="BN19" s="385">
        <v>110927809</v>
      </c>
      <c r="BO19" s="386"/>
      <c r="BP19" s="386"/>
      <c r="BQ19" s="386"/>
      <c r="BR19" s="386"/>
      <c r="BS19" s="386"/>
      <c r="BT19" s="386"/>
      <c r="BU19" s="387"/>
      <c r="BV19" s="385">
        <v>117034571</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146</v>
      </c>
      <c r="C20" s="448"/>
      <c r="D20" s="448"/>
      <c r="E20" s="449"/>
      <c r="F20" s="449"/>
      <c r="G20" s="449"/>
      <c r="H20" s="449"/>
      <c r="I20" s="449"/>
      <c r="J20" s="449"/>
      <c r="K20" s="449"/>
      <c r="L20" s="455">
        <v>163862</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147</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148</v>
      </c>
      <c r="C22" s="415"/>
      <c r="D22" s="416"/>
      <c r="E22" s="423" t="s">
        <v>1</v>
      </c>
      <c r="F22" s="398"/>
      <c r="G22" s="398"/>
      <c r="H22" s="398"/>
      <c r="I22" s="398"/>
      <c r="J22" s="398"/>
      <c r="K22" s="399"/>
      <c r="L22" s="423" t="s">
        <v>149</v>
      </c>
      <c r="M22" s="398"/>
      <c r="N22" s="398"/>
      <c r="O22" s="398"/>
      <c r="P22" s="399"/>
      <c r="Q22" s="408" t="s">
        <v>150</v>
      </c>
      <c r="R22" s="409"/>
      <c r="S22" s="409"/>
      <c r="T22" s="409"/>
      <c r="U22" s="409"/>
      <c r="V22" s="424"/>
      <c r="W22" s="426" t="s">
        <v>151</v>
      </c>
      <c r="X22" s="415"/>
      <c r="Y22" s="416"/>
      <c r="Z22" s="423" t="s">
        <v>1</v>
      </c>
      <c r="AA22" s="398"/>
      <c r="AB22" s="398"/>
      <c r="AC22" s="398"/>
      <c r="AD22" s="398"/>
      <c r="AE22" s="398"/>
      <c r="AF22" s="398"/>
      <c r="AG22" s="399"/>
      <c r="AH22" s="397" t="s">
        <v>152</v>
      </c>
      <c r="AI22" s="398"/>
      <c r="AJ22" s="398"/>
      <c r="AK22" s="398"/>
      <c r="AL22" s="399"/>
      <c r="AM22" s="397" t="s">
        <v>153</v>
      </c>
      <c r="AN22" s="403"/>
      <c r="AO22" s="403"/>
      <c r="AP22" s="403"/>
      <c r="AQ22" s="403"/>
      <c r="AR22" s="404"/>
      <c r="AS22" s="408" t="s">
        <v>150</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154</v>
      </c>
      <c r="AZ23" s="378"/>
      <c r="BA23" s="378"/>
      <c r="BB23" s="378"/>
      <c r="BC23" s="378"/>
      <c r="BD23" s="378"/>
      <c r="BE23" s="378"/>
      <c r="BF23" s="378"/>
      <c r="BG23" s="378"/>
      <c r="BH23" s="378"/>
      <c r="BI23" s="378"/>
      <c r="BJ23" s="378"/>
      <c r="BK23" s="378"/>
      <c r="BL23" s="378"/>
      <c r="BM23" s="379"/>
      <c r="BN23" s="385">
        <v>242177849</v>
      </c>
      <c r="BO23" s="386"/>
      <c r="BP23" s="386"/>
      <c r="BQ23" s="386"/>
      <c r="BR23" s="386"/>
      <c r="BS23" s="386"/>
      <c r="BT23" s="386"/>
      <c r="BU23" s="387"/>
      <c r="BV23" s="385">
        <v>245823389</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155</v>
      </c>
      <c r="F24" s="359"/>
      <c r="G24" s="359"/>
      <c r="H24" s="359"/>
      <c r="I24" s="359"/>
      <c r="J24" s="359"/>
      <c r="K24" s="360"/>
      <c r="L24" s="361">
        <v>1</v>
      </c>
      <c r="M24" s="362"/>
      <c r="N24" s="362"/>
      <c r="O24" s="362"/>
      <c r="P24" s="363"/>
      <c r="Q24" s="361">
        <v>10750</v>
      </c>
      <c r="R24" s="362"/>
      <c r="S24" s="362"/>
      <c r="T24" s="362"/>
      <c r="U24" s="362"/>
      <c r="V24" s="363"/>
      <c r="W24" s="427"/>
      <c r="X24" s="418"/>
      <c r="Y24" s="419"/>
      <c r="Z24" s="358" t="s">
        <v>156</v>
      </c>
      <c r="AA24" s="359"/>
      <c r="AB24" s="359"/>
      <c r="AC24" s="359"/>
      <c r="AD24" s="359"/>
      <c r="AE24" s="359"/>
      <c r="AF24" s="359"/>
      <c r="AG24" s="360"/>
      <c r="AH24" s="361">
        <v>2827</v>
      </c>
      <c r="AI24" s="362"/>
      <c r="AJ24" s="362"/>
      <c r="AK24" s="362"/>
      <c r="AL24" s="363"/>
      <c r="AM24" s="361">
        <v>8673236</v>
      </c>
      <c r="AN24" s="362"/>
      <c r="AO24" s="362"/>
      <c r="AP24" s="362"/>
      <c r="AQ24" s="362"/>
      <c r="AR24" s="363"/>
      <c r="AS24" s="361">
        <v>3068</v>
      </c>
      <c r="AT24" s="362"/>
      <c r="AU24" s="362"/>
      <c r="AV24" s="362"/>
      <c r="AW24" s="362"/>
      <c r="AX24" s="364"/>
      <c r="AY24" s="352" t="s">
        <v>157</v>
      </c>
      <c r="AZ24" s="353"/>
      <c r="BA24" s="353"/>
      <c r="BB24" s="353"/>
      <c r="BC24" s="353"/>
      <c r="BD24" s="353"/>
      <c r="BE24" s="353"/>
      <c r="BF24" s="353"/>
      <c r="BG24" s="353"/>
      <c r="BH24" s="353"/>
      <c r="BI24" s="353"/>
      <c r="BJ24" s="353"/>
      <c r="BK24" s="353"/>
      <c r="BL24" s="353"/>
      <c r="BM24" s="354"/>
      <c r="BN24" s="385">
        <v>164614364</v>
      </c>
      <c r="BO24" s="386"/>
      <c r="BP24" s="386"/>
      <c r="BQ24" s="386"/>
      <c r="BR24" s="386"/>
      <c r="BS24" s="386"/>
      <c r="BT24" s="386"/>
      <c r="BU24" s="387"/>
      <c r="BV24" s="385">
        <v>164960119</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158</v>
      </c>
      <c r="F25" s="359"/>
      <c r="G25" s="359"/>
      <c r="H25" s="359"/>
      <c r="I25" s="359"/>
      <c r="J25" s="359"/>
      <c r="K25" s="360"/>
      <c r="L25" s="361">
        <v>2</v>
      </c>
      <c r="M25" s="362"/>
      <c r="N25" s="362"/>
      <c r="O25" s="362"/>
      <c r="P25" s="363"/>
      <c r="Q25" s="361">
        <v>8930</v>
      </c>
      <c r="R25" s="362"/>
      <c r="S25" s="362"/>
      <c r="T25" s="362"/>
      <c r="U25" s="362"/>
      <c r="V25" s="363"/>
      <c r="W25" s="427"/>
      <c r="X25" s="418"/>
      <c r="Y25" s="419"/>
      <c r="Z25" s="358" t="s">
        <v>159</v>
      </c>
      <c r="AA25" s="359"/>
      <c r="AB25" s="359"/>
      <c r="AC25" s="359"/>
      <c r="AD25" s="359"/>
      <c r="AE25" s="359"/>
      <c r="AF25" s="359"/>
      <c r="AG25" s="360"/>
      <c r="AH25" s="361">
        <v>462</v>
      </c>
      <c r="AI25" s="362"/>
      <c r="AJ25" s="362"/>
      <c r="AK25" s="362"/>
      <c r="AL25" s="363"/>
      <c r="AM25" s="361">
        <v>1385076</v>
      </c>
      <c r="AN25" s="362"/>
      <c r="AO25" s="362"/>
      <c r="AP25" s="362"/>
      <c r="AQ25" s="362"/>
      <c r="AR25" s="363"/>
      <c r="AS25" s="361">
        <v>2998</v>
      </c>
      <c r="AT25" s="362"/>
      <c r="AU25" s="362"/>
      <c r="AV25" s="362"/>
      <c r="AW25" s="362"/>
      <c r="AX25" s="364"/>
      <c r="AY25" s="377" t="s">
        <v>160</v>
      </c>
      <c r="AZ25" s="378"/>
      <c r="BA25" s="378"/>
      <c r="BB25" s="378"/>
      <c r="BC25" s="378"/>
      <c r="BD25" s="378"/>
      <c r="BE25" s="378"/>
      <c r="BF25" s="378"/>
      <c r="BG25" s="378"/>
      <c r="BH25" s="378"/>
      <c r="BI25" s="378"/>
      <c r="BJ25" s="378"/>
      <c r="BK25" s="378"/>
      <c r="BL25" s="378"/>
      <c r="BM25" s="379"/>
      <c r="BN25" s="380">
        <v>29573900</v>
      </c>
      <c r="BO25" s="381"/>
      <c r="BP25" s="381"/>
      <c r="BQ25" s="381"/>
      <c r="BR25" s="381"/>
      <c r="BS25" s="381"/>
      <c r="BT25" s="381"/>
      <c r="BU25" s="382"/>
      <c r="BV25" s="380">
        <v>26468801</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161</v>
      </c>
      <c r="F26" s="359"/>
      <c r="G26" s="359"/>
      <c r="H26" s="359"/>
      <c r="I26" s="359"/>
      <c r="J26" s="359"/>
      <c r="K26" s="360"/>
      <c r="L26" s="361">
        <v>1</v>
      </c>
      <c r="M26" s="362"/>
      <c r="N26" s="362"/>
      <c r="O26" s="362"/>
      <c r="P26" s="363"/>
      <c r="Q26" s="361">
        <v>7300</v>
      </c>
      <c r="R26" s="362"/>
      <c r="S26" s="362"/>
      <c r="T26" s="362"/>
      <c r="U26" s="362"/>
      <c r="V26" s="363"/>
      <c r="W26" s="427"/>
      <c r="X26" s="418"/>
      <c r="Y26" s="419"/>
      <c r="Z26" s="358" t="s">
        <v>162</v>
      </c>
      <c r="AA26" s="440"/>
      <c r="AB26" s="440"/>
      <c r="AC26" s="440"/>
      <c r="AD26" s="440"/>
      <c r="AE26" s="440"/>
      <c r="AF26" s="440"/>
      <c r="AG26" s="441"/>
      <c r="AH26" s="361">
        <v>376</v>
      </c>
      <c r="AI26" s="362"/>
      <c r="AJ26" s="362"/>
      <c r="AK26" s="362"/>
      <c r="AL26" s="363"/>
      <c r="AM26" s="361">
        <v>1100928</v>
      </c>
      <c r="AN26" s="362"/>
      <c r="AO26" s="362"/>
      <c r="AP26" s="362"/>
      <c r="AQ26" s="362"/>
      <c r="AR26" s="363"/>
      <c r="AS26" s="361">
        <v>2928</v>
      </c>
      <c r="AT26" s="362"/>
      <c r="AU26" s="362"/>
      <c r="AV26" s="362"/>
      <c r="AW26" s="362"/>
      <c r="AX26" s="364"/>
      <c r="AY26" s="394" t="s">
        <v>163</v>
      </c>
      <c r="AZ26" s="395"/>
      <c r="BA26" s="395"/>
      <c r="BB26" s="395"/>
      <c r="BC26" s="395"/>
      <c r="BD26" s="395"/>
      <c r="BE26" s="395"/>
      <c r="BF26" s="395"/>
      <c r="BG26" s="395"/>
      <c r="BH26" s="395"/>
      <c r="BI26" s="395"/>
      <c r="BJ26" s="395"/>
      <c r="BK26" s="395"/>
      <c r="BL26" s="395"/>
      <c r="BM26" s="396"/>
      <c r="BN26" s="385">
        <v>170000</v>
      </c>
      <c r="BO26" s="386"/>
      <c r="BP26" s="386"/>
      <c r="BQ26" s="386"/>
      <c r="BR26" s="386"/>
      <c r="BS26" s="386"/>
      <c r="BT26" s="386"/>
      <c r="BU26" s="387"/>
      <c r="BV26" s="385">
        <v>200000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164</v>
      </c>
      <c r="F27" s="359"/>
      <c r="G27" s="359"/>
      <c r="H27" s="359"/>
      <c r="I27" s="359"/>
      <c r="J27" s="359"/>
      <c r="K27" s="360"/>
      <c r="L27" s="361">
        <v>1</v>
      </c>
      <c r="M27" s="362"/>
      <c r="N27" s="362"/>
      <c r="O27" s="362"/>
      <c r="P27" s="363"/>
      <c r="Q27" s="361">
        <v>7150</v>
      </c>
      <c r="R27" s="362"/>
      <c r="S27" s="362"/>
      <c r="T27" s="362"/>
      <c r="U27" s="362"/>
      <c r="V27" s="363"/>
      <c r="W27" s="427"/>
      <c r="X27" s="418"/>
      <c r="Y27" s="419"/>
      <c r="Z27" s="358" t="s">
        <v>165</v>
      </c>
      <c r="AA27" s="359"/>
      <c r="AB27" s="359"/>
      <c r="AC27" s="359"/>
      <c r="AD27" s="359"/>
      <c r="AE27" s="359"/>
      <c r="AF27" s="359"/>
      <c r="AG27" s="360"/>
      <c r="AH27" s="361">
        <v>68</v>
      </c>
      <c r="AI27" s="362"/>
      <c r="AJ27" s="362"/>
      <c r="AK27" s="362"/>
      <c r="AL27" s="363"/>
      <c r="AM27" s="361">
        <v>245536</v>
      </c>
      <c r="AN27" s="362"/>
      <c r="AO27" s="362"/>
      <c r="AP27" s="362"/>
      <c r="AQ27" s="362"/>
      <c r="AR27" s="363"/>
      <c r="AS27" s="361">
        <v>3611</v>
      </c>
      <c r="AT27" s="362"/>
      <c r="AU27" s="362"/>
      <c r="AV27" s="362"/>
      <c r="AW27" s="362"/>
      <c r="AX27" s="364"/>
      <c r="AY27" s="391" t="s">
        <v>166</v>
      </c>
      <c r="AZ27" s="392"/>
      <c r="BA27" s="392"/>
      <c r="BB27" s="392"/>
      <c r="BC27" s="392"/>
      <c r="BD27" s="392"/>
      <c r="BE27" s="392"/>
      <c r="BF27" s="392"/>
      <c r="BG27" s="392"/>
      <c r="BH27" s="392"/>
      <c r="BI27" s="392"/>
      <c r="BJ27" s="392"/>
      <c r="BK27" s="392"/>
      <c r="BL27" s="392"/>
      <c r="BM27" s="393"/>
      <c r="BN27" s="388">
        <v>703852</v>
      </c>
      <c r="BO27" s="389"/>
      <c r="BP27" s="389"/>
      <c r="BQ27" s="389"/>
      <c r="BR27" s="389"/>
      <c r="BS27" s="389"/>
      <c r="BT27" s="389"/>
      <c r="BU27" s="390"/>
      <c r="BV27" s="388">
        <v>703543</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167</v>
      </c>
      <c r="F28" s="359"/>
      <c r="G28" s="359"/>
      <c r="H28" s="359"/>
      <c r="I28" s="359"/>
      <c r="J28" s="359"/>
      <c r="K28" s="360"/>
      <c r="L28" s="361">
        <v>1</v>
      </c>
      <c r="M28" s="362"/>
      <c r="N28" s="362"/>
      <c r="O28" s="362"/>
      <c r="P28" s="363"/>
      <c r="Q28" s="361">
        <v>6450</v>
      </c>
      <c r="R28" s="362"/>
      <c r="S28" s="362"/>
      <c r="T28" s="362"/>
      <c r="U28" s="362"/>
      <c r="V28" s="363"/>
      <c r="W28" s="427"/>
      <c r="X28" s="418"/>
      <c r="Y28" s="419"/>
      <c r="Z28" s="358" t="s">
        <v>168</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169</v>
      </c>
      <c r="AZ28" s="369"/>
      <c r="BA28" s="369"/>
      <c r="BB28" s="370"/>
      <c r="BC28" s="377" t="s">
        <v>170</v>
      </c>
      <c r="BD28" s="378"/>
      <c r="BE28" s="378"/>
      <c r="BF28" s="378"/>
      <c r="BG28" s="378"/>
      <c r="BH28" s="378"/>
      <c r="BI28" s="378"/>
      <c r="BJ28" s="378"/>
      <c r="BK28" s="378"/>
      <c r="BL28" s="378"/>
      <c r="BM28" s="379"/>
      <c r="BN28" s="380">
        <v>6671002</v>
      </c>
      <c r="BO28" s="381"/>
      <c r="BP28" s="381"/>
      <c r="BQ28" s="381"/>
      <c r="BR28" s="381"/>
      <c r="BS28" s="381"/>
      <c r="BT28" s="381"/>
      <c r="BU28" s="382"/>
      <c r="BV28" s="380">
        <v>6669267</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171</v>
      </c>
      <c r="F29" s="359"/>
      <c r="G29" s="359"/>
      <c r="H29" s="359"/>
      <c r="I29" s="359"/>
      <c r="J29" s="359"/>
      <c r="K29" s="360"/>
      <c r="L29" s="361">
        <v>38</v>
      </c>
      <c r="M29" s="362"/>
      <c r="N29" s="362"/>
      <c r="O29" s="362"/>
      <c r="P29" s="363"/>
      <c r="Q29" s="361">
        <v>6000</v>
      </c>
      <c r="R29" s="362"/>
      <c r="S29" s="362"/>
      <c r="T29" s="362"/>
      <c r="U29" s="362"/>
      <c r="V29" s="363"/>
      <c r="W29" s="428"/>
      <c r="X29" s="429"/>
      <c r="Y29" s="430"/>
      <c r="Z29" s="358" t="s">
        <v>172</v>
      </c>
      <c r="AA29" s="359"/>
      <c r="AB29" s="359"/>
      <c r="AC29" s="359"/>
      <c r="AD29" s="359"/>
      <c r="AE29" s="359"/>
      <c r="AF29" s="359"/>
      <c r="AG29" s="360"/>
      <c r="AH29" s="361">
        <v>2895</v>
      </c>
      <c r="AI29" s="362"/>
      <c r="AJ29" s="362"/>
      <c r="AK29" s="362"/>
      <c r="AL29" s="363"/>
      <c r="AM29" s="361">
        <v>8918772</v>
      </c>
      <c r="AN29" s="362"/>
      <c r="AO29" s="362"/>
      <c r="AP29" s="362"/>
      <c r="AQ29" s="362"/>
      <c r="AR29" s="363"/>
      <c r="AS29" s="361">
        <v>3081</v>
      </c>
      <c r="AT29" s="362"/>
      <c r="AU29" s="362"/>
      <c r="AV29" s="362"/>
      <c r="AW29" s="362"/>
      <c r="AX29" s="364"/>
      <c r="AY29" s="371"/>
      <c r="AZ29" s="372"/>
      <c r="BA29" s="372"/>
      <c r="BB29" s="373"/>
      <c r="BC29" s="365" t="s">
        <v>173</v>
      </c>
      <c r="BD29" s="366"/>
      <c r="BE29" s="366"/>
      <c r="BF29" s="366"/>
      <c r="BG29" s="366"/>
      <c r="BH29" s="366"/>
      <c r="BI29" s="366"/>
      <c r="BJ29" s="366"/>
      <c r="BK29" s="366"/>
      <c r="BL29" s="366"/>
      <c r="BM29" s="367"/>
      <c r="BN29" s="385">
        <v>3561157</v>
      </c>
      <c r="BO29" s="386"/>
      <c r="BP29" s="386"/>
      <c r="BQ29" s="386"/>
      <c r="BR29" s="386"/>
      <c r="BS29" s="386"/>
      <c r="BT29" s="386"/>
      <c r="BU29" s="387"/>
      <c r="BV29" s="385">
        <v>3359657</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9">
        <v>100.9</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175</v>
      </c>
      <c r="BD30" s="353"/>
      <c r="BE30" s="353"/>
      <c r="BF30" s="353"/>
      <c r="BG30" s="353"/>
      <c r="BH30" s="353"/>
      <c r="BI30" s="353"/>
      <c r="BJ30" s="353"/>
      <c r="BK30" s="353"/>
      <c r="BL30" s="353"/>
      <c r="BM30" s="354"/>
      <c r="BN30" s="388">
        <v>5867596</v>
      </c>
      <c r="BO30" s="389"/>
      <c r="BP30" s="389"/>
      <c r="BQ30" s="389"/>
      <c r="BR30" s="389"/>
      <c r="BS30" s="389"/>
      <c r="BT30" s="389"/>
      <c r="BU30" s="390"/>
      <c r="BV30" s="388">
        <v>6033937</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182</v>
      </c>
      <c r="D33" s="348"/>
      <c r="E33" s="347" t="s">
        <v>183</v>
      </c>
      <c r="F33" s="347"/>
      <c r="G33" s="347"/>
      <c r="H33" s="347"/>
      <c r="I33" s="347"/>
      <c r="J33" s="347"/>
      <c r="K33" s="347"/>
      <c r="L33" s="347"/>
      <c r="M33" s="347"/>
      <c r="N33" s="347"/>
      <c r="O33" s="347"/>
      <c r="P33" s="347"/>
      <c r="Q33" s="347"/>
      <c r="R33" s="347"/>
      <c r="S33" s="347"/>
      <c r="T33" s="169"/>
      <c r="U33" s="348" t="s">
        <v>182</v>
      </c>
      <c r="V33" s="348"/>
      <c r="W33" s="347" t="s">
        <v>183</v>
      </c>
      <c r="X33" s="347"/>
      <c r="Y33" s="347"/>
      <c r="Z33" s="347"/>
      <c r="AA33" s="347"/>
      <c r="AB33" s="347"/>
      <c r="AC33" s="347"/>
      <c r="AD33" s="347"/>
      <c r="AE33" s="347"/>
      <c r="AF33" s="347"/>
      <c r="AG33" s="347"/>
      <c r="AH33" s="347"/>
      <c r="AI33" s="347"/>
      <c r="AJ33" s="347"/>
      <c r="AK33" s="347"/>
      <c r="AL33" s="169"/>
      <c r="AM33" s="348" t="s">
        <v>182</v>
      </c>
      <c r="AN33" s="348"/>
      <c r="AO33" s="347" t="s">
        <v>183</v>
      </c>
      <c r="AP33" s="347"/>
      <c r="AQ33" s="347"/>
      <c r="AR33" s="347"/>
      <c r="AS33" s="347"/>
      <c r="AT33" s="347"/>
      <c r="AU33" s="347"/>
      <c r="AV33" s="347"/>
      <c r="AW33" s="347"/>
      <c r="AX33" s="347"/>
      <c r="AY33" s="347"/>
      <c r="AZ33" s="347"/>
      <c r="BA33" s="347"/>
      <c r="BB33" s="347"/>
      <c r="BC33" s="347"/>
      <c r="BD33" s="170"/>
      <c r="BE33" s="347" t="s">
        <v>184</v>
      </c>
      <c r="BF33" s="347"/>
      <c r="BG33" s="347" t="s">
        <v>185</v>
      </c>
      <c r="BH33" s="347"/>
      <c r="BI33" s="347"/>
      <c r="BJ33" s="347"/>
      <c r="BK33" s="347"/>
      <c r="BL33" s="347"/>
      <c r="BM33" s="347"/>
      <c r="BN33" s="347"/>
      <c r="BO33" s="347"/>
      <c r="BP33" s="347"/>
      <c r="BQ33" s="347"/>
      <c r="BR33" s="347"/>
      <c r="BS33" s="347"/>
      <c r="BT33" s="347"/>
      <c r="BU33" s="347"/>
      <c r="BV33" s="170"/>
      <c r="BW33" s="348" t="s">
        <v>184</v>
      </c>
      <c r="BX33" s="348"/>
      <c r="BY33" s="347" t="s">
        <v>186</v>
      </c>
      <c r="BZ33" s="347"/>
      <c r="CA33" s="347"/>
      <c r="CB33" s="347"/>
      <c r="CC33" s="347"/>
      <c r="CD33" s="347"/>
      <c r="CE33" s="347"/>
      <c r="CF33" s="347"/>
      <c r="CG33" s="347"/>
      <c r="CH33" s="347"/>
      <c r="CI33" s="347"/>
      <c r="CJ33" s="347"/>
      <c r="CK33" s="347"/>
      <c r="CL33" s="347"/>
      <c r="CM33" s="347"/>
      <c r="CN33" s="169"/>
      <c r="CO33" s="348" t="s">
        <v>182</v>
      </c>
      <c r="CP33" s="348"/>
      <c r="CQ33" s="347" t="s">
        <v>187</v>
      </c>
      <c r="CR33" s="347"/>
      <c r="CS33" s="347"/>
      <c r="CT33" s="347"/>
      <c r="CU33" s="347"/>
      <c r="CV33" s="347"/>
      <c r="CW33" s="347"/>
      <c r="CX33" s="347"/>
      <c r="CY33" s="347"/>
      <c r="CZ33" s="347"/>
      <c r="DA33" s="347"/>
      <c r="DB33" s="347"/>
      <c r="DC33" s="347"/>
      <c r="DD33" s="347"/>
      <c r="DE33" s="347"/>
      <c r="DF33" s="169"/>
      <c r="DG33" s="347" t="s">
        <v>188</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7</v>
      </c>
      <c r="V34" s="345"/>
      <c r="W34" s="344" t="str">
        <f>IF('各会計、関係団体の財政状況及び健全化判断比率'!B28="","",'各会計、関係団体の財政状況及び健全化判断比率'!B28)</f>
        <v>富山市駐車場事業特別会計</v>
      </c>
      <c r="X34" s="344"/>
      <c r="Y34" s="344"/>
      <c r="Z34" s="344"/>
      <c r="AA34" s="344"/>
      <c r="AB34" s="344"/>
      <c r="AC34" s="344"/>
      <c r="AD34" s="344"/>
      <c r="AE34" s="344"/>
      <c r="AF34" s="344"/>
      <c r="AG34" s="344"/>
      <c r="AH34" s="344"/>
      <c r="AI34" s="344"/>
      <c r="AJ34" s="344"/>
      <c r="AK34" s="344"/>
      <c r="AL34" s="167"/>
      <c r="AM34" s="345">
        <f>IF(AO34="","",MAX(C34:D43,U34:V43)+1)</f>
        <v>12</v>
      </c>
      <c r="AN34" s="345"/>
      <c r="AO34" s="344" t="str">
        <f>IF('各会計、関係団体の財政状況及び健全化判断比率'!B33="","",'各会計、関係団体の財政状況及び健全化判断比率'!B33)</f>
        <v>富山市水道事業会計</v>
      </c>
      <c r="AP34" s="344"/>
      <c r="AQ34" s="344"/>
      <c r="AR34" s="344"/>
      <c r="AS34" s="344"/>
      <c r="AT34" s="344"/>
      <c r="AU34" s="344"/>
      <c r="AV34" s="344"/>
      <c r="AW34" s="344"/>
      <c r="AX34" s="344"/>
      <c r="AY34" s="344"/>
      <c r="AZ34" s="344"/>
      <c r="BA34" s="344"/>
      <c r="BB34" s="344"/>
      <c r="BC34" s="344"/>
      <c r="BD34" s="167"/>
      <c r="BE34" s="345">
        <f>IF(BG34="","",MAX(C34:D43,U34:V43,AM34:AN43)+1)</f>
        <v>16</v>
      </c>
      <c r="BF34" s="345"/>
      <c r="BG34" s="344" t="str">
        <f>IF('各会計、関係団体の財政状況及び健全化判断比率'!B37="","",'各会計、関係団体の財政状況及び健全化判断比率'!B37)</f>
        <v>富山市白樺ハイツ事業特別会計</v>
      </c>
      <c r="BH34" s="344"/>
      <c r="BI34" s="344"/>
      <c r="BJ34" s="344"/>
      <c r="BK34" s="344"/>
      <c r="BL34" s="344"/>
      <c r="BM34" s="344"/>
      <c r="BN34" s="344"/>
      <c r="BO34" s="344"/>
      <c r="BP34" s="344"/>
      <c r="BQ34" s="344"/>
      <c r="BR34" s="344"/>
      <c r="BS34" s="344"/>
      <c r="BT34" s="344"/>
      <c r="BU34" s="344"/>
      <c r="BV34" s="167"/>
      <c r="BW34" s="345">
        <f>IF(BY34="","",MAX(C34:D43,U34:V43,AM34:AN43,BE34:BF43)+1)</f>
        <v>21</v>
      </c>
      <c r="BX34" s="345"/>
      <c r="BY34" s="344" t="str">
        <f>IF('各会計、関係団体の財政状況及び健全化判断比率'!B68="","",'各会計、関係団体の財政状況及び健全化判断比率'!B68)</f>
        <v>富山地区広域圏事務組合（一般会計）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27</v>
      </c>
      <c r="CP34" s="345"/>
      <c r="CQ34" s="344" t="str">
        <f>IF('各会計、関係団体の財政状況及び健全化判断比率'!BS7="","",'各会計、関係団体の財政状況及び健全化判断比率'!BS7)</f>
        <v>富山市民プラザ</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富山市公債管理特別会計</v>
      </c>
      <c r="F35" s="344"/>
      <c r="G35" s="344"/>
      <c r="H35" s="344"/>
      <c r="I35" s="344"/>
      <c r="J35" s="344"/>
      <c r="K35" s="344"/>
      <c r="L35" s="344"/>
      <c r="M35" s="344"/>
      <c r="N35" s="344"/>
      <c r="O35" s="344"/>
      <c r="P35" s="344"/>
      <c r="Q35" s="344"/>
      <c r="R35" s="344"/>
      <c r="S35" s="344"/>
      <c r="T35" s="167"/>
      <c r="U35" s="345">
        <f>IF(W35="","",U34+1)</f>
        <v>8</v>
      </c>
      <c r="V35" s="345"/>
      <c r="W35" s="344" t="str">
        <f>IF('各会計、関係団体の財政状況及び健全化判断比率'!B29="","",'各会計、関係団体の財政状況及び健全化判断比率'!B29)</f>
        <v>富山市後期高齢者医療事業特別会計</v>
      </c>
      <c r="X35" s="344"/>
      <c r="Y35" s="344"/>
      <c r="Z35" s="344"/>
      <c r="AA35" s="344"/>
      <c r="AB35" s="344"/>
      <c r="AC35" s="344"/>
      <c r="AD35" s="344"/>
      <c r="AE35" s="344"/>
      <c r="AF35" s="344"/>
      <c r="AG35" s="344"/>
      <c r="AH35" s="344"/>
      <c r="AI35" s="344"/>
      <c r="AJ35" s="344"/>
      <c r="AK35" s="344"/>
      <c r="AL35" s="167"/>
      <c r="AM35" s="345">
        <f t="shared" ref="AM35:AM43" si="0">IF(AO35="","",AM34+1)</f>
        <v>13</v>
      </c>
      <c r="AN35" s="345"/>
      <c r="AO35" s="344" t="str">
        <f>IF('各会計、関係団体の財政状況及び健全化判断比率'!B34="","",'各会計、関係団体の財政状況及び健全化判断比率'!B34)</f>
        <v>富山市工業用水道事業会計</v>
      </c>
      <c r="AP35" s="344"/>
      <c r="AQ35" s="344"/>
      <c r="AR35" s="344"/>
      <c r="AS35" s="344"/>
      <c r="AT35" s="344"/>
      <c r="AU35" s="344"/>
      <c r="AV35" s="344"/>
      <c r="AW35" s="344"/>
      <c r="AX35" s="344"/>
      <c r="AY35" s="344"/>
      <c r="AZ35" s="344"/>
      <c r="BA35" s="344"/>
      <c r="BB35" s="344"/>
      <c r="BC35" s="344"/>
      <c r="BD35" s="167"/>
      <c r="BE35" s="345">
        <f t="shared" ref="BE35:BE43" si="1">IF(BG35="","",BE34+1)</f>
        <v>17</v>
      </c>
      <c r="BF35" s="345"/>
      <c r="BG35" s="344" t="str">
        <f>IF('各会計、関係団体の財政状況及び健全化判断比率'!B38="","",'各会計、関係団体の財政状況及び健全化判断比率'!B38)</f>
        <v>富山市牛岳温泉スキー場事業特別会計</v>
      </c>
      <c r="BH35" s="344"/>
      <c r="BI35" s="344"/>
      <c r="BJ35" s="344"/>
      <c r="BK35" s="344"/>
      <c r="BL35" s="344"/>
      <c r="BM35" s="344"/>
      <c r="BN35" s="344"/>
      <c r="BO35" s="344"/>
      <c r="BP35" s="344"/>
      <c r="BQ35" s="344"/>
      <c r="BR35" s="344"/>
      <c r="BS35" s="344"/>
      <c r="BT35" s="344"/>
      <c r="BU35" s="344"/>
      <c r="BV35" s="167"/>
      <c r="BW35" s="345">
        <f t="shared" ref="BW35:BW43" si="2">IF(BY35="","",BW34+1)</f>
        <v>22</v>
      </c>
      <c r="BX35" s="345"/>
      <c r="BY35" s="344" t="str">
        <f>IF('各会計、関係団体の財政状況及び健全化判断比率'!B69="","",'各会計、関係団体の財政状況及び健全化判断比率'!B69)</f>
        <v>富山県市町村会館管理組合</v>
      </c>
      <c r="BZ35" s="344"/>
      <c r="CA35" s="344"/>
      <c r="CB35" s="344"/>
      <c r="CC35" s="344"/>
      <c r="CD35" s="344"/>
      <c r="CE35" s="344"/>
      <c r="CF35" s="344"/>
      <c r="CG35" s="344"/>
      <c r="CH35" s="344"/>
      <c r="CI35" s="344"/>
      <c r="CJ35" s="344"/>
      <c r="CK35" s="344"/>
      <c r="CL35" s="344"/>
      <c r="CM35" s="344"/>
      <c r="CN35" s="167"/>
      <c r="CO35" s="345">
        <f t="shared" ref="CO35:CO43" si="3">IF(CQ35="","",CO34+1)</f>
        <v>28</v>
      </c>
      <c r="CP35" s="345"/>
      <c r="CQ35" s="344" t="str">
        <f>IF('各会計、関係団体の財政状況及び健全化判断比率'!BS8="","",'各会計、関係団体の財政状況及び健全化判断比率'!BS8)</f>
        <v>富山市民文化事業団</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f>IF(E36="","",C35+1)</f>
        <v>3</v>
      </c>
      <c r="D36" s="345"/>
      <c r="E36" s="344" t="str">
        <f>IF('各会計、関係団体の財政状況及び健全化判断比率'!B9="","",'各会計、関係団体の財政状況及び健全化判断比率'!B9)</f>
        <v>富山市母子父子寡婦福祉資金貸付事業特別会計</v>
      </c>
      <c r="F36" s="344"/>
      <c r="G36" s="344"/>
      <c r="H36" s="344"/>
      <c r="I36" s="344"/>
      <c r="J36" s="344"/>
      <c r="K36" s="344"/>
      <c r="L36" s="344"/>
      <c r="M36" s="344"/>
      <c r="N36" s="344"/>
      <c r="O36" s="344"/>
      <c r="P36" s="344"/>
      <c r="Q36" s="344"/>
      <c r="R36" s="344"/>
      <c r="S36" s="344"/>
      <c r="T36" s="167"/>
      <c r="U36" s="345">
        <f t="shared" ref="U36:U43" si="4">IF(W36="","",U35+1)</f>
        <v>9</v>
      </c>
      <c r="V36" s="345"/>
      <c r="W36" s="344" t="str">
        <f>IF('各会計、関係団体の財政状況及び健全化判断比率'!B30="","",'各会計、関係団体の財政状況及び健全化判断比率'!B30)</f>
        <v>富山市介護保険事業特別会計</v>
      </c>
      <c r="X36" s="344"/>
      <c r="Y36" s="344"/>
      <c r="Z36" s="344"/>
      <c r="AA36" s="344"/>
      <c r="AB36" s="344"/>
      <c r="AC36" s="344"/>
      <c r="AD36" s="344"/>
      <c r="AE36" s="344"/>
      <c r="AF36" s="344"/>
      <c r="AG36" s="344"/>
      <c r="AH36" s="344"/>
      <c r="AI36" s="344"/>
      <c r="AJ36" s="344"/>
      <c r="AK36" s="344"/>
      <c r="AL36" s="167"/>
      <c r="AM36" s="345">
        <f t="shared" si="0"/>
        <v>14</v>
      </c>
      <c r="AN36" s="345"/>
      <c r="AO36" s="344" t="str">
        <f>IF('各会計、関係団体の財政状況及び健全化判断比率'!B35="","",'各会計、関係団体の財政状況及び健全化判断比率'!B35)</f>
        <v>富山市公共下水道事業会計</v>
      </c>
      <c r="AP36" s="344"/>
      <c r="AQ36" s="344"/>
      <c r="AR36" s="344"/>
      <c r="AS36" s="344"/>
      <c r="AT36" s="344"/>
      <c r="AU36" s="344"/>
      <c r="AV36" s="344"/>
      <c r="AW36" s="344"/>
      <c r="AX36" s="344"/>
      <c r="AY36" s="344"/>
      <c r="AZ36" s="344"/>
      <c r="BA36" s="344"/>
      <c r="BB36" s="344"/>
      <c r="BC36" s="344"/>
      <c r="BD36" s="167"/>
      <c r="BE36" s="345">
        <f t="shared" si="1"/>
        <v>18</v>
      </c>
      <c r="BF36" s="345"/>
      <c r="BG36" s="344" t="str">
        <f>IF('各会計、関係団体の財政状況及び健全化判断比率'!B39="","",'各会計、関係団体の財政状況及び健全化判断比率'!B39)</f>
        <v>富山市農業集落排水事業特別会計</v>
      </c>
      <c r="BH36" s="344"/>
      <c r="BI36" s="344"/>
      <c r="BJ36" s="344"/>
      <c r="BK36" s="344"/>
      <c r="BL36" s="344"/>
      <c r="BM36" s="344"/>
      <c r="BN36" s="344"/>
      <c r="BO36" s="344"/>
      <c r="BP36" s="344"/>
      <c r="BQ36" s="344"/>
      <c r="BR36" s="344"/>
      <c r="BS36" s="344"/>
      <c r="BT36" s="344"/>
      <c r="BU36" s="344"/>
      <c r="BV36" s="167"/>
      <c r="BW36" s="345">
        <f t="shared" si="2"/>
        <v>23</v>
      </c>
      <c r="BX36" s="345"/>
      <c r="BY36" s="344" t="str">
        <f>IF('各会計、関係団体の財政状況及び健全化判断比率'!B70="","",'各会計、関係団体の財政状況及び健全化判断比率'!B70)</f>
        <v>三郷利田用水市町村組合</v>
      </c>
      <c r="BZ36" s="344"/>
      <c r="CA36" s="344"/>
      <c r="CB36" s="344"/>
      <c r="CC36" s="344"/>
      <c r="CD36" s="344"/>
      <c r="CE36" s="344"/>
      <c r="CF36" s="344"/>
      <c r="CG36" s="344"/>
      <c r="CH36" s="344"/>
      <c r="CI36" s="344"/>
      <c r="CJ36" s="344"/>
      <c r="CK36" s="344"/>
      <c r="CL36" s="344"/>
      <c r="CM36" s="344"/>
      <c r="CN36" s="167"/>
      <c r="CO36" s="345">
        <f t="shared" si="3"/>
        <v>29</v>
      </c>
      <c r="CP36" s="345"/>
      <c r="CQ36" s="344" t="str">
        <f>IF('各会計、関係団体の財政状況及び健全化判断比率'!BS9="","",'各会計、関係団体の財政状況及び健全化判断比率'!BS9)</f>
        <v>富山市シルバー人材センター</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f>IF(E37="","",C36+1)</f>
        <v>4</v>
      </c>
      <c r="D37" s="345"/>
      <c r="E37" s="344" t="str">
        <f>IF('各会計、関係団体の財政状況及び健全化判断比率'!B10="","",'各会計、関係団体の財政状況及び健全化判断比率'!B10)</f>
        <v>富山市牛岳温泉健康センター事業特別会計</v>
      </c>
      <c r="F37" s="344"/>
      <c r="G37" s="344"/>
      <c r="H37" s="344"/>
      <c r="I37" s="344"/>
      <c r="J37" s="344"/>
      <c r="K37" s="344"/>
      <c r="L37" s="344"/>
      <c r="M37" s="344"/>
      <c r="N37" s="344"/>
      <c r="O37" s="344"/>
      <c r="P37" s="344"/>
      <c r="Q37" s="344"/>
      <c r="R37" s="344"/>
      <c r="S37" s="344"/>
      <c r="T37" s="167"/>
      <c r="U37" s="345">
        <f t="shared" si="4"/>
        <v>10</v>
      </c>
      <c r="V37" s="345"/>
      <c r="W37" s="344" t="str">
        <f>IF('各会計、関係団体の財政状況及び健全化判断比率'!B31="","",'各会計、関係団体の財政状況及び健全化判断比率'!B31)</f>
        <v>富山市国民健康保険事業特別会計</v>
      </c>
      <c r="X37" s="344"/>
      <c r="Y37" s="344"/>
      <c r="Z37" s="344"/>
      <c r="AA37" s="344"/>
      <c r="AB37" s="344"/>
      <c r="AC37" s="344"/>
      <c r="AD37" s="344"/>
      <c r="AE37" s="344"/>
      <c r="AF37" s="344"/>
      <c r="AG37" s="344"/>
      <c r="AH37" s="344"/>
      <c r="AI37" s="344"/>
      <c r="AJ37" s="344"/>
      <c r="AK37" s="344"/>
      <c r="AL37" s="167"/>
      <c r="AM37" s="345">
        <f t="shared" si="0"/>
        <v>15</v>
      </c>
      <c r="AN37" s="345"/>
      <c r="AO37" s="344" t="str">
        <f>IF('各会計、関係団体の財政状況及び健全化判断比率'!B36="","",'各会計、関係団体の財政状況及び健全化判断比率'!B36)</f>
        <v>富山市病院事業会計</v>
      </c>
      <c r="AP37" s="344"/>
      <c r="AQ37" s="344"/>
      <c r="AR37" s="344"/>
      <c r="AS37" s="344"/>
      <c r="AT37" s="344"/>
      <c r="AU37" s="344"/>
      <c r="AV37" s="344"/>
      <c r="AW37" s="344"/>
      <c r="AX37" s="344"/>
      <c r="AY37" s="344"/>
      <c r="AZ37" s="344"/>
      <c r="BA37" s="344"/>
      <c r="BB37" s="344"/>
      <c r="BC37" s="344"/>
      <c r="BD37" s="167"/>
      <c r="BE37" s="345">
        <f t="shared" si="1"/>
        <v>19</v>
      </c>
      <c r="BF37" s="345"/>
      <c r="BG37" s="344" t="str">
        <f>IF('各会計、関係団体の財政状況及び健全化判断比率'!B40="","",'各会計、関係団体の財政状況及び健全化判断比率'!B40)</f>
        <v>富山市公設地方卸売市場事業特別会計</v>
      </c>
      <c r="BH37" s="344"/>
      <c r="BI37" s="344"/>
      <c r="BJ37" s="344"/>
      <c r="BK37" s="344"/>
      <c r="BL37" s="344"/>
      <c r="BM37" s="344"/>
      <c r="BN37" s="344"/>
      <c r="BO37" s="344"/>
      <c r="BP37" s="344"/>
      <c r="BQ37" s="344"/>
      <c r="BR37" s="344"/>
      <c r="BS37" s="344"/>
      <c r="BT37" s="344"/>
      <c r="BU37" s="344"/>
      <c r="BV37" s="167"/>
      <c r="BW37" s="345">
        <f t="shared" si="2"/>
        <v>24</v>
      </c>
      <c r="BX37" s="345"/>
      <c r="BY37" s="344" t="str">
        <f>IF('各会計、関係団体の財政状況及び健全化判断比率'!B71="","",'各会計、関係団体の財政状況及び健全化判断比率'!B71)</f>
        <v>常願寺川右岸水防市町村組合</v>
      </c>
      <c r="BZ37" s="344"/>
      <c r="CA37" s="344"/>
      <c r="CB37" s="344"/>
      <c r="CC37" s="344"/>
      <c r="CD37" s="344"/>
      <c r="CE37" s="344"/>
      <c r="CF37" s="344"/>
      <c r="CG37" s="344"/>
      <c r="CH37" s="344"/>
      <c r="CI37" s="344"/>
      <c r="CJ37" s="344"/>
      <c r="CK37" s="344"/>
      <c r="CL37" s="344"/>
      <c r="CM37" s="344"/>
      <c r="CN37" s="167"/>
      <c r="CO37" s="345">
        <f t="shared" si="3"/>
        <v>30</v>
      </c>
      <c r="CP37" s="345"/>
      <c r="CQ37" s="344" t="str">
        <f>IF('各会計、関係団体の財政状況及び健全化判断比率'!BS10="","",'各会計、関係団体の財政状況及び健全化判断比率'!BS10)</f>
        <v>富山市生活環境サービス</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f t="shared" ref="C38:C43" si="5">IF(E38="","",C37+1)</f>
        <v>5</v>
      </c>
      <c r="D38" s="345"/>
      <c r="E38" s="344" t="str">
        <f>IF('各会計、関係団体の財政状況及び健全化判断比率'!B11="","",'各会計、関係団体の財政状況及び健全化判断比率'!B11)</f>
        <v>富山市軌道整備事業特別会計</v>
      </c>
      <c r="F38" s="344"/>
      <c r="G38" s="344"/>
      <c r="H38" s="344"/>
      <c r="I38" s="344"/>
      <c r="J38" s="344"/>
      <c r="K38" s="344"/>
      <c r="L38" s="344"/>
      <c r="M38" s="344"/>
      <c r="N38" s="344"/>
      <c r="O38" s="344"/>
      <c r="P38" s="344"/>
      <c r="Q38" s="344"/>
      <c r="R38" s="344"/>
      <c r="S38" s="344"/>
      <c r="T38" s="167"/>
      <c r="U38" s="345">
        <f t="shared" si="4"/>
        <v>11</v>
      </c>
      <c r="V38" s="345"/>
      <c r="W38" s="344" t="str">
        <f>IF('各会計、関係団体の財政状況及び健全化判断比率'!B32="","",'各会計、関係団体の財政状況及び健全化判断比率'!B32)</f>
        <v>富山市競輪事業特別会計</v>
      </c>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f t="shared" si="1"/>
        <v>20</v>
      </c>
      <c r="BF38" s="345"/>
      <c r="BG38" s="344" t="str">
        <f>IF('各会計、関係団体の財政状況及び健全化判断比率'!B41="","",'各会計、関係団体の財政状況及び健全化判断比率'!B41)</f>
        <v>富山市企業団地造成事業特別会計</v>
      </c>
      <c r="BH38" s="344"/>
      <c r="BI38" s="344"/>
      <c r="BJ38" s="344"/>
      <c r="BK38" s="344"/>
      <c r="BL38" s="344"/>
      <c r="BM38" s="344"/>
      <c r="BN38" s="344"/>
      <c r="BO38" s="344"/>
      <c r="BP38" s="344"/>
      <c r="BQ38" s="344"/>
      <c r="BR38" s="344"/>
      <c r="BS38" s="344"/>
      <c r="BT38" s="344"/>
      <c r="BU38" s="344"/>
      <c r="BV38" s="167"/>
      <c r="BW38" s="345">
        <f t="shared" si="2"/>
        <v>25</v>
      </c>
      <c r="BX38" s="345"/>
      <c r="BY38" s="344" t="str">
        <f>IF('各会計、関係団体の財政状況及び健全化判断比率'!B72="","",'各会計、関係団体の財政状況及び健全化判断比率'!B72)</f>
        <v>富山県後期高齢者医療広域連合（一般会計）</v>
      </c>
      <c r="BZ38" s="344"/>
      <c r="CA38" s="344"/>
      <c r="CB38" s="344"/>
      <c r="CC38" s="344"/>
      <c r="CD38" s="344"/>
      <c r="CE38" s="344"/>
      <c r="CF38" s="344"/>
      <c r="CG38" s="344"/>
      <c r="CH38" s="344"/>
      <c r="CI38" s="344"/>
      <c r="CJ38" s="344"/>
      <c r="CK38" s="344"/>
      <c r="CL38" s="344"/>
      <c r="CM38" s="344"/>
      <c r="CN38" s="167"/>
      <c r="CO38" s="345">
        <f t="shared" si="3"/>
        <v>31</v>
      </c>
      <c r="CP38" s="345"/>
      <c r="CQ38" s="344" t="str">
        <f>IF('各会計、関係団体の財政状況及び健全化判断比率'!BS11="","",'各会計、関係団体の財政状況及び健全化判断比率'!BS11)</f>
        <v>富山市勤労者福祉サービスセンター</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f t="shared" si="5"/>
        <v>6</v>
      </c>
      <c r="D39" s="345"/>
      <c r="E39" s="344" t="str">
        <f>IF('各会計、関係団体の財政状況及び健全化判断比率'!B12="","",'各会計、関係団体の財政状況及び健全化判断比率'!B12)</f>
        <v>富山市賃貸住宅・店舗事業特別会計</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26</v>
      </c>
      <c r="BX39" s="345"/>
      <c r="BY39" s="344" t="str">
        <f>IF('各会計、関係団体の財政状況及び健全化判断比率'!B73="","",'各会計、関係団体の財政状況及び健全化判断比率'!B73)</f>
        <v>富山県後期高齢者医療広域連合（後期高齢者医療事業特別会計）</v>
      </c>
      <c r="BZ39" s="344"/>
      <c r="CA39" s="344"/>
      <c r="CB39" s="344"/>
      <c r="CC39" s="344"/>
      <c r="CD39" s="344"/>
      <c r="CE39" s="344"/>
      <c r="CF39" s="344"/>
      <c r="CG39" s="344"/>
      <c r="CH39" s="344"/>
      <c r="CI39" s="344"/>
      <c r="CJ39" s="344"/>
      <c r="CK39" s="344"/>
      <c r="CL39" s="344"/>
      <c r="CM39" s="344"/>
      <c r="CN39" s="167"/>
      <c r="CO39" s="345">
        <f t="shared" si="3"/>
        <v>32</v>
      </c>
      <c r="CP39" s="345"/>
      <c r="CQ39" s="344" t="str">
        <f>IF('各会計、関係団体の財政状況及び健全化判断比率'!BS12="","",'各会計、関係団体の財政状況及び健全化判断比率'!BS12)</f>
        <v>富山市ガラス工芸センター</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f t="shared" si="3"/>
        <v>33</v>
      </c>
      <c r="CP40" s="345"/>
      <c r="CQ40" s="344" t="str">
        <f>IF('各会計、関係団体の財政状況及び健全化判断比率'!BS13="","",'各会計、関係団体の財政状況及び健全化判断比率'!BS13)</f>
        <v>岩瀬カナル会館</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f t="shared" si="3"/>
        <v>34</v>
      </c>
      <c r="CP41" s="345"/>
      <c r="CQ41" s="344" t="str">
        <f>IF('各会計、関係団体の財政状況及び健全化判断比率'!BS14="","",'各会計、関係団体の財政状況及び健全化判断比率'!BS14)</f>
        <v>まちづくりとやま</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f t="shared" si="3"/>
        <v>35</v>
      </c>
      <c r="CP42" s="345"/>
      <c r="CQ42" s="344" t="str">
        <f>IF('各会計、関係団体の財政状況及び健全化判断比率'!BS15="","",'各会計、関係団体の財政状況及び健全化判断比率'!BS15)</f>
        <v>富山市ファミリーパーク公社</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f t="shared" si="3"/>
        <v>36</v>
      </c>
      <c r="CP43" s="345"/>
      <c r="CQ43" s="344" t="str">
        <f>IF('各会計、関係団体の財政状況及び健全化判断比率'!BS16="","",'各会計、関係団体の財政状況及び健全化判断比率'!BS16)</f>
        <v>富山市体育協会</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156" t="s">
        <v>545</v>
      </c>
      <c r="D34" s="1156"/>
      <c r="E34" s="1157"/>
      <c r="F34" s="32">
        <v>6.06</v>
      </c>
      <c r="G34" s="33">
        <v>5.92</v>
      </c>
      <c r="H34" s="33">
        <v>5.16</v>
      </c>
      <c r="I34" s="33">
        <v>4.34</v>
      </c>
      <c r="J34" s="34">
        <v>4.07</v>
      </c>
      <c r="K34" s="22"/>
      <c r="L34" s="22"/>
      <c r="M34" s="22"/>
      <c r="N34" s="22"/>
      <c r="O34" s="22"/>
      <c r="P34" s="22"/>
    </row>
    <row r="35" spans="1:16" ht="39" customHeight="1" x14ac:dyDescent="0.15">
      <c r="A35" s="22"/>
      <c r="B35" s="35"/>
      <c r="C35" s="1150" t="s">
        <v>546</v>
      </c>
      <c r="D35" s="1151"/>
      <c r="E35" s="1152"/>
      <c r="F35" s="36">
        <v>1.35</v>
      </c>
      <c r="G35" s="37">
        <v>1.63</v>
      </c>
      <c r="H35" s="37">
        <v>3.36</v>
      </c>
      <c r="I35" s="37">
        <v>2.0299999999999998</v>
      </c>
      <c r="J35" s="38">
        <v>3.81</v>
      </c>
      <c r="K35" s="22"/>
      <c r="L35" s="22"/>
      <c r="M35" s="22"/>
      <c r="N35" s="22"/>
      <c r="O35" s="22"/>
      <c r="P35" s="22"/>
    </row>
    <row r="36" spans="1:16" ht="39" customHeight="1" x14ac:dyDescent="0.15">
      <c r="A36" s="22"/>
      <c r="B36" s="35"/>
      <c r="C36" s="1150" t="s">
        <v>547</v>
      </c>
      <c r="D36" s="1151"/>
      <c r="E36" s="1152"/>
      <c r="F36" s="36">
        <v>1.68</v>
      </c>
      <c r="G36" s="37">
        <v>2.4500000000000002</v>
      </c>
      <c r="H36" s="37">
        <v>2.5</v>
      </c>
      <c r="I36" s="37">
        <v>2.5099999999999998</v>
      </c>
      <c r="J36" s="38">
        <v>2.46</v>
      </c>
      <c r="K36" s="22"/>
      <c r="L36" s="22"/>
      <c r="M36" s="22"/>
      <c r="N36" s="22"/>
      <c r="O36" s="22"/>
      <c r="P36" s="22"/>
    </row>
    <row r="37" spans="1:16" ht="39" customHeight="1" x14ac:dyDescent="0.15">
      <c r="A37" s="22"/>
      <c r="B37" s="35"/>
      <c r="C37" s="1150" t="s">
        <v>548</v>
      </c>
      <c r="D37" s="1151"/>
      <c r="E37" s="1152"/>
      <c r="F37" s="36">
        <v>1.2</v>
      </c>
      <c r="G37" s="37">
        <v>1.43</v>
      </c>
      <c r="H37" s="37">
        <v>1.29</v>
      </c>
      <c r="I37" s="37">
        <v>1.83</v>
      </c>
      <c r="J37" s="38">
        <v>2.34</v>
      </c>
      <c r="K37" s="22"/>
      <c r="L37" s="22"/>
      <c r="M37" s="22"/>
      <c r="N37" s="22"/>
      <c r="O37" s="22"/>
      <c r="P37" s="22"/>
    </row>
    <row r="38" spans="1:16" ht="39" customHeight="1" x14ac:dyDescent="0.15">
      <c r="A38" s="22"/>
      <c r="B38" s="35"/>
      <c r="C38" s="1150" t="s">
        <v>549</v>
      </c>
      <c r="D38" s="1151"/>
      <c r="E38" s="1152"/>
      <c r="F38" s="36">
        <v>1.75</v>
      </c>
      <c r="G38" s="37">
        <v>1.77</v>
      </c>
      <c r="H38" s="37">
        <v>1.88</v>
      </c>
      <c r="I38" s="37">
        <v>2.0099999999999998</v>
      </c>
      <c r="J38" s="38">
        <v>2.04</v>
      </c>
      <c r="K38" s="22"/>
      <c r="L38" s="22"/>
      <c r="M38" s="22"/>
      <c r="N38" s="22"/>
      <c r="O38" s="22"/>
      <c r="P38" s="22"/>
    </row>
    <row r="39" spans="1:16" ht="39" customHeight="1" x14ac:dyDescent="0.15">
      <c r="A39" s="22"/>
      <c r="B39" s="35"/>
      <c r="C39" s="1150" t="s">
        <v>550</v>
      </c>
      <c r="D39" s="1151"/>
      <c r="E39" s="1152"/>
      <c r="F39" s="36">
        <v>0.23</v>
      </c>
      <c r="G39" s="37">
        <v>0.48</v>
      </c>
      <c r="H39" s="37">
        <v>0.56999999999999995</v>
      </c>
      <c r="I39" s="37">
        <v>0.7</v>
      </c>
      <c r="J39" s="38">
        <v>1.57</v>
      </c>
      <c r="K39" s="22"/>
      <c r="L39" s="22"/>
      <c r="M39" s="22"/>
      <c r="N39" s="22"/>
      <c r="O39" s="22"/>
      <c r="P39" s="22"/>
    </row>
    <row r="40" spans="1:16" ht="39" customHeight="1" x14ac:dyDescent="0.15">
      <c r="A40" s="22"/>
      <c r="B40" s="35"/>
      <c r="C40" s="1150" t="s">
        <v>551</v>
      </c>
      <c r="D40" s="1151"/>
      <c r="E40" s="1152"/>
      <c r="F40" s="36">
        <v>2.72</v>
      </c>
      <c r="G40" s="37">
        <v>2.27</v>
      </c>
      <c r="H40" s="37">
        <v>1.45</v>
      </c>
      <c r="I40" s="37">
        <v>1.61</v>
      </c>
      <c r="J40" s="38">
        <v>1.47</v>
      </c>
      <c r="K40" s="22"/>
      <c r="L40" s="22"/>
      <c r="M40" s="22"/>
      <c r="N40" s="22"/>
      <c r="O40" s="22"/>
      <c r="P40" s="22"/>
    </row>
    <row r="41" spans="1:16" ht="39" customHeight="1" x14ac:dyDescent="0.15">
      <c r="A41" s="22"/>
      <c r="B41" s="35"/>
      <c r="C41" s="1150" t="s">
        <v>552</v>
      </c>
      <c r="D41" s="1151"/>
      <c r="E41" s="1152"/>
      <c r="F41" s="36" t="s">
        <v>553</v>
      </c>
      <c r="G41" s="37">
        <v>0.89</v>
      </c>
      <c r="H41" s="37">
        <v>0.36</v>
      </c>
      <c r="I41" s="37">
        <v>0.26</v>
      </c>
      <c r="J41" s="38">
        <v>1</v>
      </c>
      <c r="K41" s="22"/>
      <c r="L41" s="22"/>
      <c r="M41" s="22"/>
      <c r="N41" s="22"/>
      <c r="O41" s="22"/>
      <c r="P41" s="22"/>
    </row>
    <row r="42" spans="1:16" ht="39" customHeight="1" x14ac:dyDescent="0.15">
      <c r="A42" s="22"/>
      <c r="B42" s="39"/>
      <c r="C42" s="1150" t="s">
        <v>554</v>
      </c>
      <c r="D42" s="1151"/>
      <c r="E42" s="1152"/>
      <c r="F42" s="36" t="s">
        <v>499</v>
      </c>
      <c r="G42" s="37" t="s">
        <v>499</v>
      </c>
      <c r="H42" s="37" t="s">
        <v>499</v>
      </c>
      <c r="I42" s="37" t="s">
        <v>499</v>
      </c>
      <c r="J42" s="38" t="s">
        <v>499</v>
      </c>
      <c r="K42" s="22"/>
      <c r="L42" s="22"/>
      <c r="M42" s="22"/>
      <c r="N42" s="22"/>
      <c r="O42" s="22"/>
      <c r="P42" s="22"/>
    </row>
    <row r="43" spans="1:16" ht="39" customHeight="1" thickBot="1" x14ac:dyDescent="0.2">
      <c r="A43" s="22"/>
      <c r="B43" s="40"/>
      <c r="C43" s="1153" t="s">
        <v>555</v>
      </c>
      <c r="D43" s="1154"/>
      <c r="E43" s="1155"/>
      <c r="F43" s="41">
        <v>0.13</v>
      </c>
      <c r="G43" s="42">
        <v>0.13</v>
      </c>
      <c r="H43" s="42">
        <v>0.11</v>
      </c>
      <c r="I43" s="42">
        <v>7.0000000000000007E-2</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166" t="s">
        <v>11</v>
      </c>
      <c r="C45" s="1167"/>
      <c r="D45" s="58"/>
      <c r="E45" s="1172" t="s">
        <v>12</v>
      </c>
      <c r="F45" s="1172"/>
      <c r="G45" s="1172"/>
      <c r="H45" s="1172"/>
      <c r="I45" s="1172"/>
      <c r="J45" s="1173"/>
      <c r="K45" s="59">
        <v>23917</v>
      </c>
      <c r="L45" s="60">
        <v>24947</v>
      </c>
      <c r="M45" s="60">
        <v>25054</v>
      </c>
      <c r="N45" s="60">
        <v>26118</v>
      </c>
      <c r="O45" s="61">
        <v>23070</v>
      </c>
      <c r="P45" s="48"/>
      <c r="Q45" s="48"/>
      <c r="R45" s="48"/>
      <c r="S45" s="48"/>
      <c r="T45" s="48"/>
      <c r="U45" s="48"/>
    </row>
    <row r="46" spans="1:21" ht="30.75" customHeight="1" x14ac:dyDescent="0.15">
      <c r="A46" s="48"/>
      <c r="B46" s="1168"/>
      <c r="C46" s="1169"/>
      <c r="D46" s="62"/>
      <c r="E46" s="1160" t="s">
        <v>13</v>
      </c>
      <c r="F46" s="1160"/>
      <c r="G46" s="1160"/>
      <c r="H46" s="1160"/>
      <c r="I46" s="1160"/>
      <c r="J46" s="1161"/>
      <c r="K46" s="63" t="s">
        <v>499</v>
      </c>
      <c r="L46" s="64" t="s">
        <v>499</v>
      </c>
      <c r="M46" s="64" t="s">
        <v>499</v>
      </c>
      <c r="N46" s="64" t="s">
        <v>499</v>
      </c>
      <c r="O46" s="65" t="s">
        <v>499</v>
      </c>
      <c r="P46" s="48"/>
      <c r="Q46" s="48"/>
      <c r="R46" s="48"/>
      <c r="S46" s="48"/>
      <c r="T46" s="48"/>
      <c r="U46" s="48"/>
    </row>
    <row r="47" spans="1:21" ht="30.75" customHeight="1" x14ac:dyDescent="0.15">
      <c r="A47" s="48"/>
      <c r="B47" s="1168"/>
      <c r="C47" s="1169"/>
      <c r="D47" s="62"/>
      <c r="E47" s="1160" t="s">
        <v>14</v>
      </c>
      <c r="F47" s="1160"/>
      <c r="G47" s="1160"/>
      <c r="H47" s="1160"/>
      <c r="I47" s="1160"/>
      <c r="J47" s="1161"/>
      <c r="K47" s="63">
        <v>1</v>
      </c>
      <c r="L47" s="64" t="s">
        <v>499</v>
      </c>
      <c r="M47" s="64" t="s">
        <v>499</v>
      </c>
      <c r="N47" s="64" t="s">
        <v>499</v>
      </c>
      <c r="O47" s="65" t="s">
        <v>499</v>
      </c>
      <c r="P47" s="48"/>
      <c r="Q47" s="48"/>
      <c r="R47" s="48"/>
      <c r="S47" s="48"/>
      <c r="T47" s="48"/>
      <c r="U47" s="48"/>
    </row>
    <row r="48" spans="1:21" ht="30.75" customHeight="1" x14ac:dyDescent="0.15">
      <c r="A48" s="48"/>
      <c r="B48" s="1168"/>
      <c r="C48" s="1169"/>
      <c r="D48" s="62"/>
      <c r="E48" s="1160" t="s">
        <v>15</v>
      </c>
      <c r="F48" s="1160"/>
      <c r="G48" s="1160"/>
      <c r="H48" s="1160"/>
      <c r="I48" s="1160"/>
      <c r="J48" s="1161"/>
      <c r="K48" s="63">
        <v>7301</v>
      </c>
      <c r="L48" s="64">
        <v>7210</v>
      </c>
      <c r="M48" s="64">
        <v>8120</v>
      </c>
      <c r="N48" s="64">
        <v>9317</v>
      </c>
      <c r="O48" s="65">
        <v>8342</v>
      </c>
      <c r="P48" s="48"/>
      <c r="Q48" s="48"/>
      <c r="R48" s="48"/>
      <c r="S48" s="48"/>
      <c r="T48" s="48"/>
      <c r="U48" s="48"/>
    </row>
    <row r="49" spans="1:21" ht="30.75" customHeight="1" x14ac:dyDescent="0.15">
      <c r="A49" s="48"/>
      <c r="B49" s="1168"/>
      <c r="C49" s="1169"/>
      <c r="D49" s="62"/>
      <c r="E49" s="1160" t="s">
        <v>16</v>
      </c>
      <c r="F49" s="1160"/>
      <c r="G49" s="1160"/>
      <c r="H49" s="1160"/>
      <c r="I49" s="1160"/>
      <c r="J49" s="1161"/>
      <c r="K49" s="63">
        <v>2068</v>
      </c>
      <c r="L49" s="64">
        <v>2072</v>
      </c>
      <c r="M49" s="64">
        <v>2072</v>
      </c>
      <c r="N49" s="64">
        <v>2070</v>
      </c>
      <c r="O49" s="65">
        <v>1151</v>
      </c>
      <c r="P49" s="48"/>
      <c r="Q49" s="48"/>
      <c r="R49" s="48"/>
      <c r="S49" s="48"/>
      <c r="T49" s="48"/>
      <c r="U49" s="48"/>
    </row>
    <row r="50" spans="1:21" ht="30.75" customHeight="1" x14ac:dyDescent="0.15">
      <c r="A50" s="48"/>
      <c r="B50" s="1168"/>
      <c r="C50" s="1169"/>
      <c r="D50" s="62"/>
      <c r="E50" s="1160" t="s">
        <v>17</v>
      </c>
      <c r="F50" s="1160"/>
      <c r="G50" s="1160"/>
      <c r="H50" s="1160"/>
      <c r="I50" s="1160"/>
      <c r="J50" s="1161"/>
      <c r="K50" s="63">
        <v>373</v>
      </c>
      <c r="L50" s="64">
        <v>352</v>
      </c>
      <c r="M50" s="64">
        <v>404</v>
      </c>
      <c r="N50" s="64">
        <v>328</v>
      </c>
      <c r="O50" s="65">
        <v>284</v>
      </c>
      <c r="P50" s="48"/>
      <c r="Q50" s="48"/>
      <c r="R50" s="48"/>
      <c r="S50" s="48"/>
      <c r="T50" s="48"/>
      <c r="U50" s="48"/>
    </row>
    <row r="51" spans="1:21" ht="30.75" customHeight="1" x14ac:dyDescent="0.15">
      <c r="A51" s="48"/>
      <c r="B51" s="1170"/>
      <c r="C51" s="1171"/>
      <c r="D51" s="66"/>
      <c r="E51" s="1160" t="s">
        <v>18</v>
      </c>
      <c r="F51" s="1160"/>
      <c r="G51" s="1160"/>
      <c r="H51" s="1160"/>
      <c r="I51" s="1160"/>
      <c r="J51" s="1161"/>
      <c r="K51" s="63">
        <v>24</v>
      </c>
      <c r="L51" s="64">
        <v>17</v>
      </c>
      <c r="M51" s="64">
        <v>14</v>
      </c>
      <c r="N51" s="64">
        <v>15</v>
      </c>
      <c r="O51" s="65">
        <v>2</v>
      </c>
      <c r="P51" s="48"/>
      <c r="Q51" s="48"/>
      <c r="R51" s="48"/>
      <c r="S51" s="48"/>
      <c r="T51" s="48"/>
      <c r="U51" s="48"/>
    </row>
    <row r="52" spans="1:21" ht="30.75" customHeight="1" x14ac:dyDescent="0.15">
      <c r="A52" s="48"/>
      <c r="B52" s="1158" t="s">
        <v>19</v>
      </c>
      <c r="C52" s="1159"/>
      <c r="D52" s="66"/>
      <c r="E52" s="1160" t="s">
        <v>20</v>
      </c>
      <c r="F52" s="1160"/>
      <c r="G52" s="1160"/>
      <c r="H52" s="1160"/>
      <c r="I52" s="1160"/>
      <c r="J52" s="1161"/>
      <c r="K52" s="63">
        <v>22682</v>
      </c>
      <c r="L52" s="64">
        <v>23416</v>
      </c>
      <c r="M52" s="64">
        <v>24929</v>
      </c>
      <c r="N52" s="64">
        <v>26017</v>
      </c>
      <c r="O52" s="65">
        <v>24021</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11002</v>
      </c>
      <c r="L53" s="69">
        <v>11182</v>
      </c>
      <c r="M53" s="69">
        <v>10735</v>
      </c>
      <c r="N53" s="69">
        <v>11831</v>
      </c>
      <c r="O53" s="70">
        <v>8828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186" t="s">
        <v>24</v>
      </c>
      <c r="C41" s="1187"/>
      <c r="D41" s="81"/>
      <c r="E41" s="1188" t="s">
        <v>25</v>
      </c>
      <c r="F41" s="1188"/>
      <c r="G41" s="1188"/>
      <c r="H41" s="1189"/>
      <c r="I41" s="82">
        <v>246389</v>
      </c>
      <c r="J41" s="83">
        <v>246031</v>
      </c>
      <c r="K41" s="83">
        <v>245482</v>
      </c>
      <c r="L41" s="83">
        <v>245897</v>
      </c>
      <c r="M41" s="84">
        <v>242257</v>
      </c>
    </row>
    <row r="42" spans="2:13" ht="27.75" customHeight="1" x14ac:dyDescent="0.15">
      <c r="B42" s="1176"/>
      <c r="C42" s="1177"/>
      <c r="D42" s="85"/>
      <c r="E42" s="1180" t="s">
        <v>26</v>
      </c>
      <c r="F42" s="1180"/>
      <c r="G42" s="1180"/>
      <c r="H42" s="1181"/>
      <c r="I42" s="86">
        <v>14864</v>
      </c>
      <c r="J42" s="87">
        <v>12996</v>
      </c>
      <c r="K42" s="87">
        <v>11547</v>
      </c>
      <c r="L42" s="87">
        <v>10044</v>
      </c>
      <c r="M42" s="88">
        <v>9612</v>
      </c>
    </row>
    <row r="43" spans="2:13" ht="27.75" customHeight="1" x14ac:dyDescent="0.15">
      <c r="B43" s="1176"/>
      <c r="C43" s="1177"/>
      <c r="D43" s="85"/>
      <c r="E43" s="1180" t="s">
        <v>27</v>
      </c>
      <c r="F43" s="1180"/>
      <c r="G43" s="1180"/>
      <c r="H43" s="1181"/>
      <c r="I43" s="86">
        <v>98132</v>
      </c>
      <c r="J43" s="87">
        <v>92859</v>
      </c>
      <c r="K43" s="87">
        <v>88696</v>
      </c>
      <c r="L43" s="87">
        <v>86781</v>
      </c>
      <c r="M43" s="88">
        <v>84300</v>
      </c>
    </row>
    <row r="44" spans="2:13" ht="27.75" customHeight="1" x14ac:dyDescent="0.15">
      <c r="B44" s="1176"/>
      <c r="C44" s="1177"/>
      <c r="D44" s="85"/>
      <c r="E44" s="1180" t="s">
        <v>28</v>
      </c>
      <c r="F44" s="1180"/>
      <c r="G44" s="1180"/>
      <c r="H44" s="1181"/>
      <c r="I44" s="86">
        <v>8285</v>
      </c>
      <c r="J44" s="87">
        <v>6643</v>
      </c>
      <c r="K44" s="87">
        <v>4644</v>
      </c>
      <c r="L44" s="87">
        <v>2618</v>
      </c>
      <c r="M44" s="88">
        <v>1490</v>
      </c>
    </row>
    <row r="45" spans="2:13" ht="27.75" customHeight="1" x14ac:dyDescent="0.15">
      <c r="B45" s="1176"/>
      <c r="C45" s="1177"/>
      <c r="D45" s="85"/>
      <c r="E45" s="1180" t="s">
        <v>29</v>
      </c>
      <c r="F45" s="1180"/>
      <c r="G45" s="1180"/>
      <c r="H45" s="1181"/>
      <c r="I45" s="86">
        <v>26586</v>
      </c>
      <c r="J45" s="87">
        <v>24753</v>
      </c>
      <c r="K45" s="87">
        <v>22326</v>
      </c>
      <c r="L45" s="87">
        <v>20815</v>
      </c>
      <c r="M45" s="88">
        <v>20070</v>
      </c>
    </row>
    <row r="46" spans="2:13" ht="27.75" customHeight="1" x14ac:dyDescent="0.15">
      <c r="B46" s="1176"/>
      <c r="C46" s="1177"/>
      <c r="D46" s="89"/>
      <c r="E46" s="1180" t="s">
        <v>30</v>
      </c>
      <c r="F46" s="1180"/>
      <c r="G46" s="1180"/>
      <c r="H46" s="1181"/>
      <c r="I46" s="86" t="s">
        <v>499</v>
      </c>
      <c r="J46" s="87" t="s">
        <v>499</v>
      </c>
      <c r="K46" s="87" t="s">
        <v>499</v>
      </c>
      <c r="L46" s="87" t="s">
        <v>499</v>
      </c>
      <c r="M46" s="88">
        <v>452</v>
      </c>
    </row>
    <row r="47" spans="2:13" ht="27.75" customHeight="1" x14ac:dyDescent="0.15">
      <c r="B47" s="1176"/>
      <c r="C47" s="1177"/>
      <c r="D47" s="90"/>
      <c r="E47" s="1190" t="s">
        <v>31</v>
      </c>
      <c r="F47" s="1191"/>
      <c r="G47" s="1191"/>
      <c r="H47" s="1192"/>
      <c r="I47" s="86" t="s">
        <v>499</v>
      </c>
      <c r="J47" s="87" t="s">
        <v>499</v>
      </c>
      <c r="K47" s="87" t="s">
        <v>499</v>
      </c>
      <c r="L47" s="87" t="s">
        <v>499</v>
      </c>
      <c r="M47" s="88" t="s">
        <v>499</v>
      </c>
    </row>
    <row r="48" spans="2:13" ht="27.75" customHeight="1" x14ac:dyDescent="0.15">
      <c r="B48" s="1176"/>
      <c r="C48" s="1177"/>
      <c r="D48" s="85"/>
      <c r="E48" s="1180" t="s">
        <v>32</v>
      </c>
      <c r="F48" s="1180"/>
      <c r="G48" s="1180"/>
      <c r="H48" s="1181"/>
      <c r="I48" s="86" t="s">
        <v>499</v>
      </c>
      <c r="J48" s="87" t="s">
        <v>499</v>
      </c>
      <c r="K48" s="87" t="s">
        <v>499</v>
      </c>
      <c r="L48" s="87" t="s">
        <v>499</v>
      </c>
      <c r="M48" s="88" t="s">
        <v>499</v>
      </c>
    </row>
    <row r="49" spans="2:13" ht="27.75" customHeight="1" x14ac:dyDescent="0.15">
      <c r="B49" s="1178"/>
      <c r="C49" s="1179"/>
      <c r="D49" s="85"/>
      <c r="E49" s="1180" t="s">
        <v>33</v>
      </c>
      <c r="F49" s="1180"/>
      <c r="G49" s="1180"/>
      <c r="H49" s="1181"/>
      <c r="I49" s="86" t="s">
        <v>499</v>
      </c>
      <c r="J49" s="87" t="s">
        <v>499</v>
      </c>
      <c r="K49" s="87" t="s">
        <v>499</v>
      </c>
      <c r="L49" s="87" t="s">
        <v>499</v>
      </c>
      <c r="M49" s="88" t="s">
        <v>499</v>
      </c>
    </row>
    <row r="50" spans="2:13" ht="27.75" customHeight="1" x14ac:dyDescent="0.15">
      <c r="B50" s="1174" t="s">
        <v>34</v>
      </c>
      <c r="C50" s="1175"/>
      <c r="D50" s="91"/>
      <c r="E50" s="1180" t="s">
        <v>35</v>
      </c>
      <c r="F50" s="1180"/>
      <c r="G50" s="1180"/>
      <c r="H50" s="1181"/>
      <c r="I50" s="86">
        <v>16235</v>
      </c>
      <c r="J50" s="87">
        <v>19071</v>
      </c>
      <c r="K50" s="87">
        <v>20397</v>
      </c>
      <c r="L50" s="87">
        <v>20550</v>
      </c>
      <c r="M50" s="88">
        <v>21513</v>
      </c>
    </row>
    <row r="51" spans="2:13" ht="27.75" customHeight="1" x14ac:dyDescent="0.15">
      <c r="B51" s="1176"/>
      <c r="C51" s="1177"/>
      <c r="D51" s="85"/>
      <c r="E51" s="1180" t="s">
        <v>36</v>
      </c>
      <c r="F51" s="1180"/>
      <c r="G51" s="1180"/>
      <c r="H51" s="1181"/>
      <c r="I51" s="86">
        <v>25286</v>
      </c>
      <c r="J51" s="87">
        <v>26657</v>
      </c>
      <c r="K51" s="87">
        <v>28094</v>
      </c>
      <c r="L51" s="87">
        <v>26608</v>
      </c>
      <c r="M51" s="88">
        <v>27235</v>
      </c>
    </row>
    <row r="52" spans="2:13" ht="27.75" customHeight="1" x14ac:dyDescent="0.15">
      <c r="B52" s="1178"/>
      <c r="C52" s="1179"/>
      <c r="D52" s="85"/>
      <c r="E52" s="1180" t="s">
        <v>37</v>
      </c>
      <c r="F52" s="1180"/>
      <c r="G52" s="1180"/>
      <c r="H52" s="1181"/>
      <c r="I52" s="86">
        <v>223072</v>
      </c>
      <c r="J52" s="87">
        <v>222263</v>
      </c>
      <c r="K52" s="87">
        <v>218989</v>
      </c>
      <c r="L52" s="87">
        <v>216220</v>
      </c>
      <c r="M52" s="88">
        <v>209858</v>
      </c>
    </row>
    <row r="53" spans="2:13" ht="27.75" customHeight="1" thickBot="1" x14ac:dyDescent="0.2">
      <c r="B53" s="1182" t="s">
        <v>38</v>
      </c>
      <c r="C53" s="1183"/>
      <c r="D53" s="92"/>
      <c r="E53" s="1184" t="s">
        <v>39</v>
      </c>
      <c r="F53" s="1184"/>
      <c r="G53" s="1184"/>
      <c r="H53" s="1185"/>
      <c r="I53" s="93">
        <v>129663</v>
      </c>
      <c r="J53" s="94">
        <v>115292</v>
      </c>
      <c r="K53" s="94">
        <v>105215</v>
      </c>
      <c r="L53" s="94">
        <v>102778</v>
      </c>
      <c r="M53" s="95">
        <v>99573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7"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3"/>
      <c r="B1" s="1194"/>
      <c r="P1" s="246"/>
      <c r="Q1" s="246"/>
    </row>
    <row r="2" spans="1:51" ht="25.5" x14ac:dyDescent="0.25">
      <c r="A2" s="1193"/>
      <c r="C2" s="1195"/>
      <c r="P2" s="246"/>
      <c r="Q2" s="246"/>
    </row>
    <row r="3" spans="1:51" ht="25.5" x14ac:dyDescent="0.25">
      <c r="A3" s="1193"/>
      <c r="C3" s="1195"/>
      <c r="P3" s="246"/>
      <c r="Q3" s="246"/>
    </row>
    <row r="4" spans="1:51" s="1196" customFormat="1" x14ac:dyDescent="0.15">
      <c r="A4" s="1193"/>
      <c r="B4" s="1193"/>
      <c r="C4" s="1193"/>
      <c r="D4" s="1193"/>
      <c r="E4" s="1193"/>
      <c r="F4" s="1193"/>
      <c r="G4" s="1193"/>
      <c r="H4" s="1193"/>
      <c r="I4" s="1193"/>
      <c r="J4" s="1193"/>
      <c r="K4" s="1193"/>
      <c r="L4" s="1193"/>
      <c r="M4" s="1193"/>
      <c r="N4" s="1193"/>
      <c r="O4" s="1193"/>
      <c r="P4" s="1193"/>
      <c r="Q4" s="1193"/>
      <c r="R4" s="1193"/>
      <c r="S4" s="1193"/>
      <c r="T4" s="1193"/>
      <c r="U4" s="1193"/>
      <c r="V4" s="1193"/>
      <c r="W4" s="1193"/>
      <c r="X4" s="1193"/>
      <c r="Y4" s="1193"/>
      <c r="Z4" s="1193"/>
      <c r="AA4" s="1193"/>
      <c r="AB4" s="1193"/>
      <c r="AC4" s="1193"/>
      <c r="AD4" s="1193"/>
      <c r="AE4" s="1193"/>
      <c r="AF4" s="1193"/>
      <c r="AG4" s="1193"/>
      <c r="AH4" s="1193"/>
      <c r="AI4" s="1193"/>
    </row>
    <row r="5" spans="1:51" s="1196" customFormat="1" x14ac:dyDescent="0.15">
      <c r="A5" s="1193"/>
      <c r="B5" s="1193"/>
      <c r="C5" s="1193"/>
      <c r="D5" s="1193"/>
      <c r="E5" s="1193"/>
      <c r="F5" s="1193"/>
      <c r="G5" s="1193"/>
      <c r="H5" s="1193"/>
      <c r="I5" s="1193"/>
      <c r="J5" s="1193"/>
      <c r="K5" s="1193"/>
      <c r="L5" s="1193"/>
      <c r="M5" s="1193"/>
      <c r="N5" s="1193"/>
      <c r="O5" s="1193"/>
      <c r="P5" s="1193"/>
      <c r="Q5" s="1193"/>
      <c r="R5" s="1193"/>
      <c r="S5" s="1193"/>
      <c r="T5" s="1193"/>
      <c r="U5" s="1193"/>
      <c r="V5" s="1193"/>
      <c r="W5" s="1193"/>
      <c r="X5" s="1193"/>
      <c r="Y5" s="1193"/>
      <c r="Z5" s="1193"/>
      <c r="AA5" s="1193"/>
      <c r="AB5" s="1193"/>
      <c r="AC5" s="1193"/>
      <c r="AD5" s="1193"/>
      <c r="AE5" s="1193"/>
      <c r="AF5" s="1193"/>
      <c r="AG5" s="1193"/>
      <c r="AH5" s="1193"/>
      <c r="AI5" s="1193"/>
    </row>
    <row r="6" spans="1:51" s="1196" customFormat="1" x14ac:dyDescent="0.15">
      <c r="A6" s="1193"/>
      <c r="B6" s="1193"/>
      <c r="C6" s="1193"/>
      <c r="D6" s="1193"/>
      <c r="E6" s="1193"/>
      <c r="F6" s="1193"/>
      <c r="G6" s="1193"/>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c r="AE6" s="1193"/>
      <c r="AF6" s="1193"/>
      <c r="AG6" s="1193"/>
      <c r="AH6" s="1193"/>
      <c r="AI6" s="1193"/>
    </row>
    <row r="7" spans="1:51" s="1196" customFormat="1" x14ac:dyDescent="0.15">
      <c r="A7" s="1193"/>
      <c r="B7" s="1193"/>
      <c r="C7" s="1193"/>
      <c r="D7" s="1193"/>
      <c r="E7" s="1193"/>
      <c r="F7" s="1193"/>
      <c r="G7" s="1193"/>
      <c r="H7" s="1193"/>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3"/>
      <c r="AG7" s="1193"/>
      <c r="AH7" s="1193"/>
      <c r="AI7" s="1193"/>
    </row>
    <row r="8" spans="1:51" s="1196" customFormat="1" x14ac:dyDescent="0.15">
      <c r="A8" s="1193"/>
      <c r="B8" s="1193"/>
      <c r="C8" s="1193"/>
      <c r="D8" s="1193"/>
      <c r="E8" s="1193"/>
      <c r="F8" s="1193"/>
      <c r="G8" s="1193"/>
      <c r="H8" s="1193"/>
      <c r="I8" s="1193"/>
      <c r="J8" s="1193"/>
      <c r="K8" s="1193"/>
      <c r="L8" s="1193"/>
      <c r="M8" s="1193"/>
      <c r="N8" s="1193"/>
      <c r="O8" s="1193"/>
      <c r="P8" s="1193"/>
      <c r="Q8" s="1193"/>
      <c r="R8" s="1193"/>
      <c r="S8" s="1193"/>
      <c r="T8" s="1193"/>
      <c r="U8" s="1193"/>
      <c r="V8" s="1193"/>
      <c r="W8" s="1193"/>
      <c r="X8" s="1193"/>
      <c r="Y8" s="1193"/>
      <c r="Z8" s="1193"/>
      <c r="AA8" s="1193"/>
      <c r="AB8" s="1193"/>
      <c r="AC8" s="1193"/>
      <c r="AD8" s="1193"/>
      <c r="AE8" s="1193"/>
      <c r="AF8" s="1193"/>
      <c r="AG8" s="1193"/>
      <c r="AH8" s="1193"/>
      <c r="AI8" s="1193"/>
    </row>
    <row r="9" spans="1:51" s="1196" customFormat="1" x14ac:dyDescent="0.15">
      <c r="A9" s="1193"/>
      <c r="B9" s="1193"/>
      <c r="C9" s="1193"/>
      <c r="D9" s="1193"/>
      <c r="E9" s="1193"/>
      <c r="F9" s="1193"/>
      <c r="G9" s="1193"/>
      <c r="H9" s="1193"/>
      <c r="I9" s="1193"/>
      <c r="J9" s="1193"/>
      <c r="K9" s="1193"/>
      <c r="L9" s="1193"/>
      <c r="M9" s="1193"/>
      <c r="N9" s="1193"/>
      <c r="O9" s="1193"/>
      <c r="P9" s="1193"/>
      <c r="Q9" s="1193"/>
      <c r="R9" s="1193"/>
      <c r="S9" s="1193"/>
      <c r="T9" s="1193"/>
      <c r="U9" s="1193"/>
      <c r="V9" s="1193"/>
      <c r="W9" s="1193"/>
      <c r="X9" s="1193"/>
      <c r="Y9" s="1193"/>
      <c r="Z9" s="1193"/>
      <c r="AA9" s="1193"/>
      <c r="AB9" s="1193"/>
      <c r="AC9" s="1193"/>
      <c r="AD9" s="1193"/>
      <c r="AE9" s="1193"/>
      <c r="AF9" s="1193"/>
      <c r="AG9" s="1193"/>
      <c r="AH9" s="1193"/>
      <c r="AI9" s="1193"/>
    </row>
    <row r="10" spans="1:51" s="1196" customFormat="1" x14ac:dyDescent="0.15">
      <c r="A10" s="1193"/>
      <c r="B10" s="1193"/>
      <c r="C10" s="1193"/>
      <c r="D10" s="1193"/>
      <c r="E10" s="1193"/>
      <c r="F10" s="1193"/>
      <c r="G10" s="1193"/>
      <c r="H10" s="1193"/>
      <c r="I10" s="1193"/>
      <c r="J10" s="1193"/>
      <c r="K10" s="1193"/>
      <c r="L10" s="1193"/>
      <c r="M10" s="1193"/>
      <c r="N10" s="1193"/>
      <c r="O10" s="1193"/>
      <c r="P10" s="1193"/>
      <c r="Q10" s="1193"/>
      <c r="R10" s="1193"/>
      <c r="S10" s="1193"/>
      <c r="T10" s="1193"/>
      <c r="U10" s="1193"/>
      <c r="V10" s="1193"/>
      <c r="W10" s="1193"/>
      <c r="X10" s="1193"/>
      <c r="Y10" s="1193"/>
      <c r="Z10" s="1193"/>
      <c r="AA10" s="1193"/>
      <c r="AB10" s="1193"/>
      <c r="AC10" s="1193"/>
      <c r="AD10" s="1193"/>
      <c r="AE10" s="1193"/>
      <c r="AF10" s="1193"/>
      <c r="AG10" s="1193"/>
      <c r="AH10" s="1193"/>
      <c r="AI10" s="1193"/>
      <c r="AY10" s="1196" t="s">
        <v>597</v>
      </c>
    </row>
    <row r="11" spans="1:51" s="1196" customFormat="1" x14ac:dyDescent="0.15">
      <c r="A11" s="1193"/>
      <c r="B11" s="1193"/>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1193"/>
    </row>
    <row r="12" spans="1:51" s="1196" customFormat="1" x14ac:dyDescent="0.15">
      <c r="A12" s="1193"/>
      <c r="B12" s="1193"/>
      <c r="C12" s="1193"/>
      <c r="D12" s="1193"/>
      <c r="E12" s="1193"/>
      <c r="F12" s="1193"/>
      <c r="G12" s="1193"/>
      <c r="H12" s="1193"/>
      <c r="I12" s="1193"/>
      <c r="J12" s="1193"/>
      <c r="K12" s="1193"/>
      <c r="L12" s="1193"/>
      <c r="M12" s="1193"/>
      <c r="N12" s="1193"/>
      <c r="O12" s="1193"/>
      <c r="P12" s="1193"/>
      <c r="Q12" s="1193"/>
      <c r="R12" s="1193"/>
      <c r="S12" s="1193"/>
      <c r="T12" s="1193"/>
      <c r="U12" s="1193"/>
      <c r="V12" s="1193"/>
      <c r="W12" s="1193"/>
      <c r="X12" s="1193"/>
      <c r="Y12" s="1193"/>
      <c r="Z12" s="1193"/>
      <c r="AA12" s="1193"/>
      <c r="AB12" s="1193"/>
      <c r="AC12" s="1193"/>
      <c r="AD12" s="1193"/>
      <c r="AE12" s="1193"/>
      <c r="AF12" s="1193"/>
      <c r="AG12" s="1193"/>
      <c r="AH12" s="1193"/>
      <c r="AI12" s="1193"/>
      <c r="AY12" s="1196" t="s">
        <v>597</v>
      </c>
    </row>
    <row r="13" spans="1:51" s="1196" customFormat="1" x14ac:dyDescent="0.15">
      <c r="A13" s="1193"/>
      <c r="B13" s="1193"/>
      <c r="C13" s="1193"/>
      <c r="D13" s="1193"/>
      <c r="E13" s="1193"/>
      <c r="F13" s="1193"/>
      <c r="G13" s="1193"/>
      <c r="H13" s="1193"/>
      <c r="I13" s="1193"/>
      <c r="J13" s="1193"/>
      <c r="K13" s="1193"/>
      <c r="L13" s="1193"/>
      <c r="M13" s="1193"/>
      <c r="N13" s="1193"/>
      <c r="O13" s="1193"/>
      <c r="P13" s="1193"/>
      <c r="Q13" s="1193"/>
      <c r="R13" s="1193"/>
      <c r="S13" s="1193"/>
      <c r="T13" s="1193"/>
      <c r="U13" s="1193"/>
      <c r="V13" s="1193"/>
      <c r="W13" s="1193"/>
      <c r="X13" s="1193"/>
      <c r="Y13" s="1193"/>
      <c r="Z13" s="1193"/>
      <c r="AA13" s="1193"/>
      <c r="AB13" s="1193"/>
      <c r="AC13" s="1193"/>
      <c r="AD13" s="1193"/>
      <c r="AE13" s="1193"/>
      <c r="AF13" s="1193"/>
      <c r="AG13" s="1193"/>
      <c r="AH13" s="1193"/>
      <c r="AI13" s="1193"/>
    </row>
    <row r="14" spans="1:51" s="1196" customFormat="1" ht="14.25" customHeight="1" x14ac:dyDescent="0.15">
      <c r="A14" s="1193"/>
      <c r="B14" s="1193"/>
      <c r="C14" s="1193"/>
      <c r="D14" s="1193"/>
      <c r="E14" s="1193"/>
      <c r="F14" s="1193"/>
      <c r="G14" s="1193"/>
      <c r="H14" s="1193"/>
      <c r="I14" s="1193"/>
      <c r="J14" s="1193"/>
      <c r="K14" s="1193"/>
      <c r="L14" s="1193"/>
      <c r="M14" s="1193"/>
      <c r="N14" s="1193"/>
      <c r="O14" s="1193"/>
      <c r="P14" s="1193"/>
      <c r="Q14" s="1193"/>
      <c r="R14" s="1193"/>
      <c r="S14" s="1193"/>
      <c r="T14" s="1193"/>
      <c r="U14" s="1193"/>
      <c r="V14" s="1193"/>
      <c r="W14" s="1193"/>
      <c r="X14" s="1193"/>
      <c r="Y14" s="1193"/>
      <c r="Z14" s="1193"/>
      <c r="AA14" s="1193"/>
      <c r="AB14" s="1193"/>
      <c r="AC14" s="1193"/>
      <c r="AD14" s="1193"/>
      <c r="AE14" s="1193"/>
      <c r="AF14" s="1193"/>
      <c r="AG14" s="1193"/>
      <c r="AH14" s="1193"/>
      <c r="AI14" s="1193"/>
    </row>
    <row r="15" spans="1:51" s="1196" customFormat="1" x14ac:dyDescent="0.15">
      <c r="A15" s="245"/>
      <c r="B15" s="1193"/>
      <c r="C15" s="1193"/>
      <c r="D15" s="1193"/>
      <c r="E15" s="1193"/>
      <c r="F15" s="1193"/>
      <c r="G15" s="1193"/>
      <c r="H15" s="1193"/>
      <c r="I15" s="1193"/>
      <c r="J15" s="1193"/>
      <c r="K15" s="1193"/>
      <c r="L15" s="1193"/>
      <c r="M15" s="1193"/>
      <c r="N15" s="1193"/>
      <c r="O15" s="1193"/>
      <c r="P15" s="1193"/>
      <c r="Q15" s="1193"/>
      <c r="R15" s="1193"/>
      <c r="S15" s="1193"/>
      <c r="T15" s="1193"/>
      <c r="U15" s="1193"/>
      <c r="V15" s="1193"/>
      <c r="W15" s="1193"/>
      <c r="X15" s="1193"/>
      <c r="Y15" s="1193"/>
      <c r="Z15" s="1193"/>
      <c r="AA15" s="1193"/>
      <c r="AB15" s="1193"/>
      <c r="AC15" s="1193"/>
      <c r="AD15" s="1193"/>
      <c r="AE15" s="1193"/>
      <c r="AF15" s="1193"/>
      <c r="AG15" s="1193"/>
      <c r="AH15" s="1193"/>
      <c r="AI15" s="1193"/>
    </row>
    <row r="16" spans="1:51" s="1196" customFormat="1" x14ac:dyDescent="0.15">
      <c r="A16" s="245"/>
      <c r="B16" s="1193"/>
      <c r="C16" s="1193"/>
      <c r="D16" s="1193"/>
      <c r="E16" s="1193"/>
      <c r="F16" s="1193"/>
      <c r="G16" s="1193"/>
      <c r="H16" s="1193"/>
      <c r="I16" s="1193"/>
      <c r="J16" s="1193"/>
      <c r="K16" s="1193"/>
      <c r="L16" s="1193"/>
      <c r="M16" s="1193"/>
      <c r="N16" s="1193"/>
      <c r="O16" s="1193"/>
      <c r="P16" s="1193"/>
      <c r="Q16" s="1193"/>
      <c r="R16" s="1193"/>
      <c r="S16" s="1193"/>
      <c r="T16" s="1193"/>
      <c r="U16" s="1193"/>
      <c r="V16" s="1193"/>
      <c r="W16" s="1193"/>
      <c r="X16" s="1193"/>
      <c r="Y16" s="1193"/>
      <c r="Z16" s="1193"/>
      <c r="AA16" s="1193"/>
      <c r="AB16" s="1193"/>
      <c r="AC16" s="1193"/>
      <c r="AD16" s="1193"/>
      <c r="AE16" s="1193"/>
      <c r="AF16" s="1193"/>
      <c r="AG16" s="1193"/>
      <c r="AH16" s="1193"/>
      <c r="AI16" s="1193"/>
    </row>
    <row r="17" spans="1:259" s="1196" customFormat="1" x14ac:dyDescent="0.15">
      <c r="A17" s="245"/>
      <c r="B17" s="1193"/>
      <c r="C17" s="1193"/>
      <c r="D17" s="1193"/>
      <c r="E17" s="1193"/>
      <c r="F17" s="1193"/>
      <c r="G17" s="1193"/>
      <c r="H17" s="1193"/>
      <c r="I17" s="1193"/>
      <c r="J17" s="1193"/>
      <c r="K17" s="1193"/>
      <c r="L17" s="1193"/>
      <c r="M17" s="1193"/>
      <c r="N17" s="1193"/>
      <c r="O17" s="1193"/>
      <c r="P17" s="1193"/>
      <c r="Q17" s="1193"/>
      <c r="R17" s="1193"/>
      <c r="S17" s="1193"/>
      <c r="T17" s="1193"/>
      <c r="U17" s="1193"/>
      <c r="V17" s="1193"/>
      <c r="W17" s="1193"/>
      <c r="X17" s="1193"/>
      <c r="Y17" s="1193"/>
      <c r="Z17" s="1193"/>
      <c r="AA17" s="1193"/>
      <c r="AB17" s="1193"/>
      <c r="AC17" s="1193"/>
      <c r="AD17" s="1193"/>
      <c r="AE17" s="1193"/>
      <c r="AF17" s="1193"/>
      <c r="AG17" s="1193"/>
      <c r="AH17" s="1193"/>
      <c r="AI17" s="1193"/>
    </row>
    <row r="18" spans="1:259" s="1196" customFormat="1" x14ac:dyDescent="0.15">
      <c r="A18" s="245"/>
      <c r="B18" s="1193"/>
      <c r="C18" s="1193"/>
      <c r="D18" s="1193"/>
      <c r="E18" s="1193"/>
      <c r="F18" s="1193"/>
      <c r="G18" s="1193"/>
      <c r="H18" s="1193"/>
      <c r="I18" s="1193"/>
      <c r="J18" s="1193"/>
      <c r="K18" s="1193"/>
      <c r="L18" s="1193"/>
      <c r="M18" s="1193"/>
      <c r="N18" s="1193"/>
      <c r="O18" s="1193"/>
      <c r="P18" s="1193"/>
      <c r="Q18" s="1193"/>
      <c r="R18" s="1193"/>
      <c r="S18" s="1193"/>
      <c r="T18" s="1193"/>
      <c r="U18" s="1193"/>
      <c r="V18" s="1193"/>
      <c r="W18" s="1193"/>
      <c r="X18" s="1193"/>
      <c r="Y18" s="1193"/>
      <c r="Z18" s="1193"/>
      <c r="AA18" s="1193"/>
      <c r="AB18" s="1193"/>
      <c r="AC18" s="1193"/>
      <c r="AD18" s="1193"/>
      <c r="AE18" s="1193"/>
      <c r="AF18" s="1193"/>
      <c r="AG18" s="1193"/>
      <c r="AH18" s="1193"/>
      <c r="AI18" s="1193"/>
    </row>
    <row r="19" spans="1:259" x14ac:dyDescent="0.15">
      <c r="P19" s="246"/>
      <c r="Q19" s="246"/>
    </row>
    <row r="20" spans="1:259" x14ac:dyDescent="0.15">
      <c r="P20" s="246"/>
      <c r="Q20" s="246"/>
    </row>
    <row r="21" spans="1:259" ht="17.25" x14ac:dyDescent="0.15">
      <c r="B21" s="1197"/>
      <c r="C21" s="248"/>
      <c r="D21" s="248"/>
      <c r="E21" s="248"/>
      <c r="F21" s="248"/>
      <c r="G21" s="248"/>
      <c r="H21" s="248"/>
      <c r="I21" s="248"/>
      <c r="J21" s="248"/>
      <c r="K21" s="248"/>
      <c r="L21" s="248"/>
      <c r="M21" s="248"/>
      <c r="N21" s="1198"/>
      <c r="O21" s="248"/>
      <c r="P21" s="249"/>
      <c r="Q21" s="246"/>
      <c r="IY21" s="1199"/>
    </row>
    <row r="22" spans="1:259" ht="17.25" x14ac:dyDescent="0.15">
      <c r="B22" s="250"/>
      <c r="IY22" s="1200"/>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201"/>
      <c r="C40" s="246"/>
      <c r="D40" s="246"/>
      <c r="E40" s="246"/>
      <c r="F40" s="246"/>
      <c r="G40" s="246"/>
      <c r="H40" s="246"/>
      <c r="I40" s="246"/>
      <c r="J40" s="246"/>
      <c r="K40" s="246"/>
      <c r="L40" s="246"/>
      <c r="M40" s="246"/>
      <c r="N40" s="246"/>
      <c r="O40" s="246"/>
      <c r="P40" s="1201"/>
      <c r="Q40" s="246"/>
    </row>
    <row r="41" spans="2:17" ht="17.25" x14ac:dyDescent="0.15">
      <c r="B41" s="247" t="s">
        <v>598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2" t="s">
        <v>599</v>
      </c>
      <c r="I42" s="1203"/>
      <c r="J42" s="1203"/>
      <c r="K42" s="1203"/>
      <c r="L42" s="246"/>
      <c r="M42" s="246"/>
      <c r="N42" s="246"/>
      <c r="O42" s="246"/>
    </row>
    <row r="43" spans="2:17" x14ac:dyDescent="0.15">
      <c r="B43" s="250"/>
      <c r="C43" s="246"/>
      <c r="D43" s="246"/>
      <c r="E43" s="246"/>
      <c r="F43" s="246"/>
      <c r="G43" s="1204" t="s">
        <v>600</v>
      </c>
      <c r="H43" s="1205"/>
      <c r="I43" s="1205"/>
      <c r="J43" s="1205"/>
      <c r="K43" s="1205"/>
      <c r="L43" s="1205"/>
      <c r="M43" s="1205"/>
      <c r="N43" s="1205"/>
      <c r="O43" s="1206"/>
    </row>
    <row r="44" spans="2:17" x14ac:dyDescent="0.15">
      <c r="B44" s="250"/>
      <c r="C44" s="246"/>
      <c r="D44" s="246"/>
      <c r="E44" s="246"/>
      <c r="F44" s="246"/>
      <c r="G44" s="1207"/>
      <c r="H44" s="1208"/>
      <c r="I44" s="1208"/>
      <c r="J44" s="1208"/>
      <c r="K44" s="1208"/>
      <c r="L44" s="1208"/>
      <c r="M44" s="1208"/>
      <c r="N44" s="1208"/>
      <c r="O44" s="1209"/>
    </row>
    <row r="45" spans="2:17" x14ac:dyDescent="0.15">
      <c r="B45" s="250"/>
      <c r="C45" s="246"/>
      <c r="D45" s="246"/>
      <c r="E45" s="246"/>
      <c r="F45" s="246"/>
      <c r="G45" s="1207"/>
      <c r="H45" s="1208"/>
      <c r="I45" s="1208"/>
      <c r="J45" s="1208"/>
      <c r="K45" s="1208"/>
      <c r="L45" s="1208"/>
      <c r="M45" s="1208"/>
      <c r="N45" s="1208"/>
      <c r="O45" s="1209"/>
    </row>
    <row r="46" spans="2:17" x14ac:dyDescent="0.15">
      <c r="B46" s="250"/>
      <c r="C46" s="246"/>
      <c r="D46" s="246"/>
      <c r="E46" s="246"/>
      <c r="F46" s="246"/>
      <c r="G46" s="1207"/>
      <c r="H46" s="1208"/>
      <c r="I46" s="1208"/>
      <c r="J46" s="1208"/>
      <c r="K46" s="1208"/>
      <c r="L46" s="1208"/>
      <c r="M46" s="1208"/>
      <c r="N46" s="1208"/>
      <c r="O46" s="1209"/>
    </row>
    <row r="47" spans="2:17" x14ac:dyDescent="0.15">
      <c r="B47" s="250"/>
      <c r="C47" s="246"/>
      <c r="D47" s="246"/>
      <c r="E47" s="246"/>
      <c r="F47" s="246"/>
      <c r="G47" s="1210"/>
      <c r="H47" s="1211"/>
      <c r="I47" s="1211"/>
      <c r="J47" s="1211"/>
      <c r="K47" s="1211"/>
      <c r="L47" s="1211"/>
      <c r="M47" s="1211"/>
      <c r="N47" s="1211"/>
      <c r="O47" s="1212"/>
    </row>
    <row r="48" spans="2:17" x14ac:dyDescent="0.15">
      <c r="B48" s="250"/>
      <c r="C48" s="246"/>
      <c r="D48" s="246"/>
      <c r="E48" s="246"/>
      <c r="F48" s="246"/>
      <c r="G48" s="246"/>
      <c r="H48" s="1213"/>
      <c r="I48" s="1213"/>
      <c r="J48" s="1213"/>
    </row>
    <row r="49" spans="1:17" x14ac:dyDescent="0.15">
      <c r="B49" s="250"/>
      <c r="C49" s="246"/>
      <c r="D49" s="246"/>
      <c r="E49" s="246"/>
      <c r="F49" s="246"/>
      <c r="G49" s="245" t="s">
        <v>601</v>
      </c>
    </row>
    <row r="50" spans="1:17" x14ac:dyDescent="0.15">
      <c r="B50" s="250"/>
      <c r="C50" s="246"/>
      <c r="D50" s="246"/>
      <c r="E50" s="246"/>
      <c r="F50" s="246"/>
      <c r="G50" s="1214"/>
      <c r="H50" s="1215"/>
      <c r="I50" s="1215"/>
      <c r="J50" s="1216"/>
      <c r="K50" s="1217" t="s">
        <v>539</v>
      </c>
      <c r="L50" s="1217" t="s">
        <v>540</v>
      </c>
      <c r="M50" s="1217" t="s">
        <v>541</v>
      </c>
      <c r="N50" s="1217" t="s">
        <v>542</v>
      </c>
      <c r="O50" s="1217" t="s">
        <v>543</v>
      </c>
    </row>
    <row r="51" spans="1:17" x14ac:dyDescent="0.15">
      <c r="B51" s="250"/>
      <c r="C51" s="246"/>
      <c r="D51" s="246"/>
      <c r="E51" s="246"/>
      <c r="F51" s="246"/>
      <c r="G51" s="1218" t="s">
        <v>602</v>
      </c>
      <c r="H51" s="1219"/>
      <c r="I51" s="1220" t="s">
        <v>603</v>
      </c>
      <c r="J51" s="1220"/>
      <c r="K51" s="1221"/>
      <c r="L51" s="1221"/>
      <c r="M51" s="1221"/>
      <c r="N51" s="1221"/>
      <c r="O51" s="1222">
        <v>123.2</v>
      </c>
    </row>
    <row r="52" spans="1:17" x14ac:dyDescent="0.15">
      <c r="B52" s="250"/>
      <c r="C52" s="246"/>
      <c r="D52" s="246"/>
      <c r="E52" s="246"/>
      <c r="F52" s="246"/>
      <c r="G52" s="1223"/>
      <c r="H52" s="1224"/>
      <c r="I52" s="1225"/>
      <c r="J52" s="1225"/>
      <c r="K52" s="1222"/>
      <c r="L52" s="1222"/>
      <c r="M52" s="1222"/>
      <c r="N52" s="1222"/>
      <c r="O52" s="1222"/>
    </row>
    <row r="53" spans="1:17" x14ac:dyDescent="0.15">
      <c r="A53" s="1226"/>
      <c r="B53" s="250"/>
      <c r="C53" s="246"/>
      <c r="D53" s="246"/>
      <c r="E53" s="246"/>
      <c r="F53" s="246"/>
      <c r="G53" s="1223"/>
      <c r="H53" s="1224"/>
      <c r="I53" s="1227" t="s">
        <v>604</v>
      </c>
      <c r="J53" s="1227"/>
      <c r="K53" s="1228"/>
      <c r="L53" s="1228"/>
      <c r="M53" s="1228"/>
      <c r="N53" s="1228"/>
      <c r="O53" s="1229">
        <v>63</v>
      </c>
    </row>
    <row r="54" spans="1:17" x14ac:dyDescent="0.15">
      <c r="A54" s="1226"/>
      <c r="B54" s="250"/>
      <c r="C54" s="246"/>
      <c r="D54" s="246"/>
      <c r="E54" s="246"/>
      <c r="F54" s="246"/>
      <c r="G54" s="1230"/>
      <c r="H54" s="1231"/>
      <c r="I54" s="1227"/>
      <c r="J54" s="1227"/>
      <c r="K54" s="1232"/>
      <c r="L54" s="1232"/>
      <c r="M54" s="1232"/>
      <c r="N54" s="1232"/>
      <c r="O54" s="1232"/>
    </row>
    <row r="55" spans="1:17" x14ac:dyDescent="0.15">
      <c r="A55" s="1226"/>
      <c r="B55" s="250"/>
      <c r="C55" s="246"/>
      <c r="D55" s="246"/>
      <c r="E55" s="246"/>
      <c r="F55" s="246"/>
      <c r="G55" s="1233" t="s">
        <v>605</v>
      </c>
      <c r="H55" s="1234"/>
      <c r="I55" s="1227" t="s">
        <v>603</v>
      </c>
      <c r="J55" s="1227"/>
      <c r="K55" s="1221"/>
      <c r="L55" s="1221"/>
      <c r="M55" s="1221"/>
      <c r="N55" s="1221"/>
      <c r="O55" s="1222">
        <v>38.9</v>
      </c>
    </row>
    <row r="56" spans="1:17" x14ac:dyDescent="0.15">
      <c r="A56" s="1226"/>
      <c r="B56" s="250"/>
      <c r="C56" s="246"/>
      <c r="D56" s="246"/>
      <c r="E56" s="246"/>
      <c r="F56" s="246"/>
      <c r="G56" s="1235"/>
      <c r="H56" s="1236"/>
      <c r="I56" s="1227"/>
      <c r="J56" s="1227"/>
      <c r="K56" s="1222"/>
      <c r="L56" s="1222"/>
      <c r="M56" s="1222"/>
      <c r="N56" s="1222"/>
      <c r="O56" s="1222"/>
    </row>
    <row r="57" spans="1:17" s="1226" customFormat="1" x14ac:dyDescent="0.15">
      <c r="B57" s="1237"/>
      <c r="C57" s="1203"/>
      <c r="D57" s="1203"/>
      <c r="E57" s="1203"/>
      <c r="F57" s="1203"/>
      <c r="G57" s="1235"/>
      <c r="H57" s="1236"/>
      <c r="I57" s="1238" t="s">
        <v>604</v>
      </c>
      <c r="J57" s="1238"/>
      <c r="K57" s="1228"/>
      <c r="L57" s="1228"/>
      <c r="M57" s="1228"/>
      <c r="N57" s="1228"/>
      <c r="O57" s="1229">
        <v>62.1</v>
      </c>
      <c r="P57" s="1239"/>
      <c r="Q57" s="1237"/>
    </row>
    <row r="58" spans="1:17" s="1226" customFormat="1" x14ac:dyDescent="0.15">
      <c r="A58" s="245"/>
      <c r="B58" s="1237"/>
      <c r="C58" s="1203"/>
      <c r="D58" s="1203"/>
      <c r="E58" s="1203"/>
      <c r="F58" s="1203"/>
      <c r="G58" s="1240"/>
      <c r="H58" s="1241"/>
      <c r="I58" s="1238"/>
      <c r="J58" s="1238"/>
      <c r="K58" s="1232"/>
      <c r="L58" s="1232"/>
      <c r="M58" s="1232"/>
      <c r="N58" s="1232"/>
      <c r="O58" s="1232"/>
      <c r="P58" s="1239"/>
      <c r="Q58" s="1237"/>
    </row>
    <row r="59" spans="1:17" s="1226" customFormat="1" x14ac:dyDescent="0.15">
      <c r="A59" s="245"/>
      <c r="B59" s="1237"/>
      <c r="C59" s="1203"/>
      <c r="D59" s="1203"/>
      <c r="E59" s="1203"/>
      <c r="F59" s="1203"/>
      <c r="G59" s="1203"/>
      <c r="H59" s="1203"/>
      <c r="I59" s="1203"/>
      <c r="J59" s="1203"/>
      <c r="K59" s="1242"/>
      <c r="L59" s="1242"/>
      <c r="M59" s="1242"/>
      <c r="N59" s="1242"/>
      <c r="O59" s="1242"/>
      <c r="P59" s="1239"/>
      <c r="Q59" s="1237"/>
    </row>
    <row r="60" spans="1:17" s="1226" customFormat="1" x14ac:dyDescent="0.15">
      <c r="A60" s="245"/>
      <c r="B60" s="1237"/>
      <c r="C60" s="1203"/>
      <c r="D60" s="1203"/>
      <c r="E60" s="1203"/>
      <c r="F60" s="1203"/>
      <c r="G60" s="1203"/>
      <c r="H60" s="1203"/>
      <c r="I60" s="1203"/>
      <c r="J60" s="1203"/>
      <c r="K60" s="1242"/>
      <c r="L60" s="1242"/>
      <c r="M60" s="1242"/>
      <c r="N60" s="1242"/>
      <c r="O60" s="1242"/>
      <c r="P60" s="1239"/>
      <c r="Q60" s="1237"/>
    </row>
    <row r="61" spans="1:17" s="1226" customFormat="1" x14ac:dyDescent="0.15">
      <c r="A61" s="245"/>
      <c r="B61" s="1243"/>
      <c r="C61" s="1244"/>
      <c r="D61" s="1244"/>
      <c r="E61" s="1244"/>
      <c r="F61" s="1244"/>
      <c r="G61" s="1244"/>
      <c r="H61" s="1244"/>
      <c r="I61" s="1244"/>
      <c r="J61" s="1244"/>
      <c r="K61" s="1244"/>
      <c r="L61" s="1244"/>
      <c r="M61" s="1245"/>
      <c r="N61" s="1245"/>
      <c r="O61" s="1245"/>
      <c r="P61" s="1246"/>
      <c r="Q61" s="1237"/>
    </row>
    <row r="62" spans="1:17" x14ac:dyDescent="0.15">
      <c r="B62" s="1201"/>
      <c r="C62" s="1201"/>
      <c r="D62" s="1201"/>
      <c r="E62" s="1201"/>
      <c r="F62" s="1201"/>
      <c r="G62" s="1201"/>
      <c r="H62" s="1201"/>
      <c r="I62" s="1201"/>
      <c r="J62" s="1201"/>
      <c r="K62" s="1201"/>
      <c r="L62" s="1201"/>
      <c r="M62" s="1201"/>
      <c r="N62" s="1201"/>
      <c r="O62" s="1201"/>
      <c r="P62" s="1201"/>
      <c r="Q62" s="246"/>
    </row>
    <row r="63" spans="1:17" ht="17.25" x14ac:dyDescent="0.15">
      <c r="B63" s="309" t="s">
        <v>606</v>
      </c>
      <c r="C63" s="246"/>
      <c r="D63" s="246"/>
      <c r="E63" s="246"/>
      <c r="F63" s="246"/>
      <c r="G63" s="246"/>
      <c r="H63" s="246"/>
      <c r="I63" s="246"/>
      <c r="J63" s="246"/>
      <c r="K63" s="246"/>
      <c r="L63" s="246"/>
      <c r="M63" s="246"/>
      <c r="N63" s="246"/>
      <c r="O63" s="246"/>
    </row>
    <row r="64" spans="1:17" x14ac:dyDescent="0.15">
      <c r="B64" s="250"/>
      <c r="C64" s="246"/>
      <c r="D64" s="246"/>
      <c r="E64" s="246"/>
      <c r="F64" s="246"/>
      <c r="G64" s="1202" t="s">
        <v>599</v>
      </c>
      <c r="I64" s="1203"/>
      <c r="J64" s="1203"/>
      <c r="K64" s="1203"/>
      <c r="L64" s="246"/>
      <c r="M64" s="246"/>
      <c r="N64" s="246"/>
      <c r="O64" s="246"/>
    </row>
    <row r="65" spans="2:30" x14ac:dyDescent="0.15">
      <c r="B65" s="250"/>
      <c r="C65" s="246"/>
      <c r="D65" s="246"/>
      <c r="E65" s="246"/>
      <c r="F65" s="246"/>
      <c r="G65" s="1204" t="s">
        <v>607</v>
      </c>
      <c r="H65" s="1205"/>
      <c r="I65" s="1205"/>
      <c r="J65" s="1205"/>
      <c r="K65" s="1205"/>
      <c r="L65" s="1205"/>
      <c r="M65" s="1205"/>
      <c r="N65" s="1205"/>
      <c r="O65" s="1206"/>
    </row>
    <row r="66" spans="2:30" x14ac:dyDescent="0.15">
      <c r="B66" s="250"/>
      <c r="C66" s="246"/>
      <c r="D66" s="246"/>
      <c r="E66" s="246"/>
      <c r="F66" s="246"/>
      <c r="G66" s="1207"/>
      <c r="H66" s="1208"/>
      <c r="I66" s="1208"/>
      <c r="J66" s="1208"/>
      <c r="K66" s="1208"/>
      <c r="L66" s="1208"/>
      <c r="M66" s="1208"/>
      <c r="N66" s="1208"/>
      <c r="O66" s="1209"/>
    </row>
    <row r="67" spans="2:30" x14ac:dyDescent="0.15">
      <c r="B67" s="250"/>
      <c r="C67" s="246"/>
      <c r="D67" s="246"/>
      <c r="E67" s="246"/>
      <c r="F67" s="246"/>
      <c r="G67" s="1207"/>
      <c r="H67" s="1208"/>
      <c r="I67" s="1208"/>
      <c r="J67" s="1208"/>
      <c r="K67" s="1208"/>
      <c r="L67" s="1208"/>
      <c r="M67" s="1208"/>
      <c r="N67" s="1208"/>
      <c r="O67" s="1209"/>
    </row>
    <row r="68" spans="2:30" x14ac:dyDescent="0.15">
      <c r="B68" s="250"/>
      <c r="C68" s="246"/>
      <c r="D68" s="246"/>
      <c r="E68" s="246"/>
      <c r="F68" s="246"/>
      <c r="G68" s="1207"/>
      <c r="H68" s="1208"/>
      <c r="I68" s="1208"/>
      <c r="J68" s="1208"/>
      <c r="K68" s="1208"/>
      <c r="L68" s="1208"/>
      <c r="M68" s="1208"/>
      <c r="N68" s="1208"/>
      <c r="O68" s="1209"/>
    </row>
    <row r="69" spans="2:30" x14ac:dyDescent="0.15">
      <c r="B69" s="250"/>
      <c r="C69" s="246"/>
      <c r="D69" s="246"/>
      <c r="E69" s="246"/>
      <c r="F69" s="246"/>
      <c r="G69" s="1210"/>
      <c r="H69" s="1211"/>
      <c r="I69" s="1211"/>
      <c r="J69" s="1211"/>
      <c r="K69" s="1211"/>
      <c r="L69" s="1211"/>
      <c r="M69" s="1211"/>
      <c r="N69" s="1211"/>
      <c r="O69" s="1212"/>
    </row>
    <row r="70" spans="2:30" x14ac:dyDescent="0.15">
      <c r="B70" s="250"/>
      <c r="C70" s="246"/>
      <c r="D70" s="246"/>
      <c r="E70" s="246"/>
      <c r="F70" s="246"/>
      <c r="G70" s="246"/>
      <c r="H70" s="1247"/>
      <c r="I70" s="1247"/>
      <c r="J70" s="1248"/>
      <c r="K70" s="1248"/>
      <c r="L70" s="1249"/>
      <c r="M70" s="1248"/>
      <c r="N70" s="1249"/>
      <c r="O70" s="1250"/>
    </row>
    <row r="71" spans="2:30" x14ac:dyDescent="0.15">
      <c r="B71" s="250"/>
      <c r="C71" s="246"/>
      <c r="D71" s="246"/>
      <c r="E71" s="246"/>
      <c r="F71" s="246"/>
      <c r="G71" s="1251" t="s">
        <v>608</v>
      </c>
      <c r="I71" s="1252"/>
      <c r="J71" s="1248"/>
      <c r="K71" s="1248"/>
      <c r="L71" s="1249"/>
      <c r="M71" s="1248"/>
      <c r="N71" s="1249"/>
      <c r="O71" s="1250"/>
    </row>
    <row r="72" spans="2:30" x14ac:dyDescent="0.15">
      <c r="B72" s="250"/>
      <c r="C72" s="246"/>
      <c r="D72" s="246"/>
      <c r="E72" s="246"/>
      <c r="F72" s="246"/>
      <c r="G72" s="1214"/>
      <c r="H72" s="1215"/>
      <c r="I72" s="1215"/>
      <c r="J72" s="1216"/>
      <c r="K72" s="1217" t="s">
        <v>539</v>
      </c>
      <c r="L72" s="1217" t="s">
        <v>540</v>
      </c>
      <c r="M72" s="1217" t="s">
        <v>541</v>
      </c>
      <c r="N72" s="1217" t="s">
        <v>542</v>
      </c>
      <c r="O72" s="1217" t="s">
        <v>543</v>
      </c>
    </row>
    <row r="73" spans="2:30" x14ac:dyDescent="0.15">
      <c r="B73" s="250"/>
      <c r="C73" s="246"/>
      <c r="D73" s="246"/>
      <c r="E73" s="246"/>
      <c r="F73" s="246"/>
      <c r="G73" s="1218" t="s">
        <v>602</v>
      </c>
      <c r="H73" s="1219"/>
      <c r="I73" s="1220" t="s">
        <v>603</v>
      </c>
      <c r="J73" s="1220"/>
      <c r="K73" s="1253">
        <v>159.1</v>
      </c>
      <c r="L73" s="1253">
        <v>141.69999999999999</v>
      </c>
      <c r="M73" s="1222">
        <v>130.4</v>
      </c>
      <c r="N73" s="1222">
        <v>127</v>
      </c>
      <c r="O73" s="1222">
        <v>123.2</v>
      </c>
      <c r="S73" s="245">
        <v>9.9</v>
      </c>
    </row>
    <row r="74" spans="2:30" x14ac:dyDescent="0.15">
      <c r="B74" s="250"/>
      <c r="C74" s="246"/>
      <c r="D74" s="246"/>
      <c r="E74" s="246"/>
      <c r="F74" s="246"/>
      <c r="G74" s="1223"/>
      <c r="H74" s="1224"/>
      <c r="I74" s="1225"/>
      <c r="J74" s="1225"/>
      <c r="K74" s="1253"/>
      <c r="L74" s="1253"/>
      <c r="M74" s="1222"/>
      <c r="N74" s="1222"/>
      <c r="O74" s="1222"/>
    </row>
    <row r="75" spans="2:30" x14ac:dyDescent="0.15">
      <c r="B75" s="250"/>
      <c r="C75" s="246"/>
      <c r="D75" s="246"/>
      <c r="E75" s="246"/>
      <c r="F75" s="246"/>
      <c r="G75" s="1223"/>
      <c r="H75" s="1224"/>
      <c r="I75" s="1227" t="s">
        <v>609</v>
      </c>
      <c r="J75" s="1227"/>
      <c r="K75" s="1229">
        <v>13.9</v>
      </c>
      <c r="L75" s="1229">
        <v>13.8</v>
      </c>
      <c r="M75" s="1229">
        <v>13.5</v>
      </c>
      <c r="N75" s="1229">
        <v>13.8</v>
      </c>
      <c r="O75" s="1229">
        <v>12.9</v>
      </c>
      <c r="U75" s="245">
        <v>81.2</v>
      </c>
      <c r="W75" s="245">
        <v>87.2</v>
      </c>
      <c r="Y75" s="245">
        <v>99.8</v>
      </c>
      <c r="AA75" s="245">
        <v>109.5</v>
      </c>
      <c r="AC75" s="245">
        <v>115.2</v>
      </c>
    </row>
    <row r="76" spans="2:30" x14ac:dyDescent="0.15">
      <c r="B76" s="250"/>
      <c r="C76" s="246"/>
      <c r="D76" s="246"/>
      <c r="E76" s="246"/>
      <c r="F76" s="246"/>
      <c r="G76" s="1230"/>
      <c r="H76" s="1231"/>
      <c r="I76" s="1227"/>
      <c r="J76" s="1227"/>
      <c r="K76" s="1232"/>
      <c r="L76" s="1232"/>
      <c r="M76" s="1232"/>
      <c r="N76" s="1232"/>
      <c r="O76" s="1232"/>
    </row>
    <row r="77" spans="2:30" x14ac:dyDescent="0.15">
      <c r="B77" s="250"/>
      <c r="C77" s="246"/>
      <c r="D77" s="246"/>
      <c r="E77" s="246"/>
      <c r="F77" s="246"/>
      <c r="G77" s="1233" t="s">
        <v>605</v>
      </c>
      <c r="H77" s="1234"/>
      <c r="I77" s="1227" t="s">
        <v>603</v>
      </c>
      <c r="J77" s="1227"/>
      <c r="K77" s="1253">
        <v>62.7</v>
      </c>
      <c r="L77" s="1253">
        <v>54.4</v>
      </c>
      <c r="M77" s="1222">
        <v>47</v>
      </c>
      <c r="N77" s="1222">
        <v>41.4</v>
      </c>
      <c r="O77" s="1222">
        <v>38.9</v>
      </c>
      <c r="R77" s="245">
        <v>12.3</v>
      </c>
      <c r="T77" s="245">
        <v>11.1</v>
      </c>
    </row>
    <row r="78" spans="2:30" x14ac:dyDescent="0.15">
      <c r="B78" s="250"/>
      <c r="C78" s="246"/>
      <c r="D78" s="246"/>
      <c r="E78" s="246"/>
      <c r="F78" s="246"/>
      <c r="G78" s="1235"/>
      <c r="H78" s="1236"/>
      <c r="I78" s="1227"/>
      <c r="J78" s="1227"/>
      <c r="K78" s="1253"/>
      <c r="L78" s="1253"/>
      <c r="M78" s="1222"/>
      <c r="N78" s="1222"/>
      <c r="O78" s="1222"/>
    </row>
    <row r="79" spans="2:30" x14ac:dyDescent="0.15">
      <c r="B79" s="250"/>
      <c r="C79" s="246"/>
      <c r="D79" s="246"/>
      <c r="E79" s="246"/>
      <c r="F79" s="246"/>
      <c r="G79" s="1235"/>
      <c r="H79" s="1236"/>
      <c r="I79" s="1254" t="s">
        <v>609</v>
      </c>
      <c r="J79" s="1238"/>
      <c r="K79" s="1255">
        <v>8.6</v>
      </c>
      <c r="L79" s="1255">
        <v>8.1</v>
      </c>
      <c r="M79" s="1255">
        <v>7.3</v>
      </c>
      <c r="N79" s="1255">
        <v>6.7</v>
      </c>
      <c r="O79" s="1255">
        <v>6.4</v>
      </c>
      <c r="V79" s="245">
        <v>53.5</v>
      </c>
      <c r="X79" s="245">
        <v>48.2</v>
      </c>
      <c r="Z79" s="245">
        <v>34.200000000000003</v>
      </c>
      <c r="AB79" s="245">
        <v>30.3</v>
      </c>
      <c r="AD79" s="245">
        <v>28.9</v>
      </c>
    </row>
    <row r="80" spans="2:30" x14ac:dyDescent="0.15">
      <c r="B80" s="250"/>
      <c r="C80" s="246"/>
      <c r="D80" s="246"/>
      <c r="E80" s="246"/>
      <c r="F80" s="246"/>
      <c r="G80" s="1240"/>
      <c r="H80" s="1241"/>
      <c r="I80" s="1238"/>
      <c r="J80" s="1238"/>
      <c r="K80" s="1255"/>
      <c r="L80" s="1255"/>
      <c r="M80" s="1255"/>
      <c r="N80" s="1255"/>
      <c r="O80" s="1255"/>
    </row>
    <row r="81" spans="2:17" x14ac:dyDescent="0.15">
      <c r="B81" s="250"/>
      <c r="C81" s="246"/>
      <c r="D81" s="246"/>
      <c r="E81" s="246"/>
      <c r="F81" s="246"/>
      <c r="G81" s="246"/>
      <c r="H81" s="246"/>
      <c r="I81" s="246"/>
      <c r="J81" s="246"/>
      <c r="K81" s="1256"/>
      <c r="L81" s="246"/>
      <c r="M81" s="246"/>
      <c r="N81" s="246"/>
      <c r="O81" s="246"/>
    </row>
    <row r="82" spans="2:17" ht="17.25" x14ac:dyDescent="0.15">
      <c r="B82" s="250"/>
      <c r="C82" s="246"/>
      <c r="D82" s="246"/>
      <c r="E82" s="246"/>
      <c r="F82" s="246"/>
      <c r="G82" s="246"/>
      <c r="H82" s="246"/>
      <c r="I82" s="246"/>
      <c r="J82" s="246"/>
      <c r="K82" s="1257"/>
      <c r="L82" s="1257"/>
      <c r="M82" s="1257"/>
      <c r="N82" s="1257"/>
      <c r="O82" s="1257"/>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8"/>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03" zoomScaleNormal="100" zoomScaleSheetLayoutView="55" workbookViewId="0">
      <selection activeCell="A119" sqref="A11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538</v>
      </c>
      <c r="G2" s="113"/>
      <c r="H2" s="114"/>
    </row>
    <row r="3" spans="1:8" x14ac:dyDescent="0.15">
      <c r="A3" s="110" t="s">
        <v>531</v>
      </c>
      <c r="B3" s="115"/>
      <c r="C3" s="116"/>
      <c r="D3" s="117">
        <v>52046</v>
      </c>
      <c r="E3" s="118"/>
      <c r="F3" s="119">
        <v>41705</v>
      </c>
      <c r="G3" s="120"/>
      <c r="H3" s="121"/>
    </row>
    <row r="4" spans="1:8" x14ac:dyDescent="0.15">
      <c r="A4" s="122"/>
      <c r="B4" s="123"/>
      <c r="C4" s="124"/>
      <c r="D4" s="125">
        <v>22556</v>
      </c>
      <c r="E4" s="126"/>
      <c r="F4" s="127">
        <v>22742</v>
      </c>
      <c r="G4" s="128"/>
      <c r="H4" s="129"/>
    </row>
    <row r="5" spans="1:8" x14ac:dyDescent="0.15">
      <c r="A5" s="110" t="s">
        <v>533</v>
      </c>
      <c r="B5" s="115"/>
      <c r="C5" s="116"/>
      <c r="D5" s="117">
        <v>60268</v>
      </c>
      <c r="E5" s="118"/>
      <c r="F5" s="119">
        <v>47677</v>
      </c>
      <c r="G5" s="120"/>
      <c r="H5" s="121"/>
    </row>
    <row r="6" spans="1:8" x14ac:dyDescent="0.15">
      <c r="A6" s="122"/>
      <c r="B6" s="123"/>
      <c r="C6" s="124"/>
      <c r="D6" s="125">
        <v>23831</v>
      </c>
      <c r="E6" s="126"/>
      <c r="F6" s="127">
        <v>23360</v>
      </c>
      <c r="G6" s="128"/>
      <c r="H6" s="129"/>
    </row>
    <row r="7" spans="1:8" x14ac:dyDescent="0.15">
      <c r="A7" s="110" t="s">
        <v>534</v>
      </c>
      <c r="B7" s="115"/>
      <c r="C7" s="116"/>
      <c r="D7" s="117">
        <v>66660</v>
      </c>
      <c r="E7" s="118"/>
      <c r="F7" s="119">
        <v>51613</v>
      </c>
      <c r="G7" s="120"/>
      <c r="H7" s="121"/>
    </row>
    <row r="8" spans="1:8" x14ac:dyDescent="0.15">
      <c r="A8" s="122"/>
      <c r="B8" s="123"/>
      <c r="C8" s="124"/>
      <c r="D8" s="125">
        <v>25168</v>
      </c>
      <c r="E8" s="126"/>
      <c r="F8" s="127">
        <v>25872</v>
      </c>
      <c r="G8" s="128"/>
      <c r="H8" s="129"/>
    </row>
    <row r="9" spans="1:8" x14ac:dyDescent="0.15">
      <c r="A9" s="110" t="s">
        <v>535</v>
      </c>
      <c r="B9" s="115"/>
      <c r="C9" s="116"/>
      <c r="D9" s="117">
        <v>66481</v>
      </c>
      <c r="E9" s="118"/>
      <c r="F9" s="119">
        <v>50880</v>
      </c>
      <c r="G9" s="120"/>
      <c r="H9" s="121"/>
    </row>
    <row r="10" spans="1:8" x14ac:dyDescent="0.15">
      <c r="A10" s="122"/>
      <c r="B10" s="123"/>
      <c r="C10" s="124"/>
      <c r="D10" s="125">
        <v>32081</v>
      </c>
      <c r="E10" s="126"/>
      <c r="F10" s="127">
        <v>27819</v>
      </c>
      <c r="G10" s="128"/>
      <c r="H10" s="129"/>
    </row>
    <row r="11" spans="1:8" x14ac:dyDescent="0.15">
      <c r="A11" s="110" t="s">
        <v>536</v>
      </c>
      <c r="B11" s="115"/>
      <c r="C11" s="116"/>
      <c r="D11" s="117">
        <v>48235</v>
      </c>
      <c r="E11" s="118"/>
      <c r="F11" s="119">
        <v>46395</v>
      </c>
      <c r="G11" s="120"/>
      <c r="H11" s="121"/>
    </row>
    <row r="12" spans="1:8" x14ac:dyDescent="0.15">
      <c r="A12" s="122"/>
      <c r="B12" s="123"/>
      <c r="C12" s="130"/>
      <c r="D12" s="125">
        <v>20993</v>
      </c>
      <c r="E12" s="126"/>
      <c r="F12" s="127">
        <v>26304</v>
      </c>
      <c r="G12" s="128"/>
      <c r="H12" s="129"/>
    </row>
    <row r="13" spans="1:8" x14ac:dyDescent="0.15">
      <c r="A13" s="110"/>
      <c r="B13" s="115"/>
      <c r="C13" s="131"/>
      <c r="D13" s="132">
        <v>58738</v>
      </c>
      <c r="E13" s="133"/>
      <c r="F13" s="134">
        <v>47654</v>
      </c>
      <c r="G13" s="135"/>
      <c r="H13" s="121"/>
    </row>
    <row r="14" spans="1:8" x14ac:dyDescent="0.15">
      <c r="A14" s="122"/>
      <c r="B14" s="123"/>
      <c r="C14" s="124"/>
      <c r="D14" s="125">
        <v>24926</v>
      </c>
      <c r="E14" s="126"/>
      <c r="F14" s="127">
        <v>25219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1.21</v>
      </c>
      <c r="C19" s="136">
        <f>ROUND(VALUE(SUBSTITUTE(実質収支比率等に係る経年分析!G$48,"▲","-")),2)</f>
        <v>1.44</v>
      </c>
      <c r="D19" s="136">
        <f>ROUND(VALUE(SUBSTITUTE(実質収支比率等に係る経年分析!H$48,"▲","-")),2)</f>
        <v>1.31</v>
      </c>
      <c r="E19" s="136">
        <f>ROUND(VALUE(SUBSTITUTE(実質収支比率等に係る経年分析!I$48,"▲","-")),2)</f>
        <v>1.85</v>
      </c>
      <c r="F19" s="136">
        <f>ROUND(VALUE(SUBSTITUTE(実質収支比率等に係る経年分析!J$48,"▲","-")),2)</f>
        <v>2.36</v>
      </c>
    </row>
    <row r="20" spans="1:11" x14ac:dyDescent="0.15">
      <c r="A20" s="136" t="s">
        <v>44</v>
      </c>
      <c r="B20" s="136">
        <f>ROUND(VALUE(SUBSTITUTE(実質収支比率等に係る経年分析!F$47,"▲","-")),2)</f>
        <v>4.4400000000000004</v>
      </c>
      <c r="C20" s="136">
        <f>ROUND(VALUE(SUBSTITUTE(実質収支比率等に係る経年分析!G$47,"▲","-")),2)</f>
        <v>5.79</v>
      </c>
      <c r="D20" s="136">
        <f>ROUND(VALUE(SUBSTITUTE(実質収支比率等に係る経年分析!H$47,"▲","-")),2)</f>
        <v>6.56</v>
      </c>
      <c r="E20" s="136">
        <f>ROUND(VALUE(SUBSTITUTE(実質収支比率等に係る経年分析!I$47,"▲","-")),2)</f>
        <v>6.49</v>
      </c>
      <c r="F20" s="136">
        <f>ROUND(VALUE(SUBSTITUTE(実質収支比率等に係る経年分析!J$47,"▲","-")),2)</f>
        <v>6.67</v>
      </c>
    </row>
    <row r="21" spans="1:11" x14ac:dyDescent="0.15">
      <c r="A21" s="136" t="s">
        <v>45</v>
      </c>
      <c r="B21" s="136">
        <f>IF(ISNUMBER(VALUE(SUBSTITUTE(実質収支比率等に係る経年分析!F$49,"▲","-"))),ROUND(VALUE(SUBSTITUTE(実質収支比率等に係る経年分析!F$49,"▲","-")),2),NA())</f>
        <v>-0.46</v>
      </c>
      <c r="C21" s="136">
        <f>IF(ISNUMBER(VALUE(SUBSTITUTE(実質収支比率等に係る経年分析!G$49,"▲","-"))),ROUND(VALUE(SUBSTITUTE(実質収支比率等に係る経年分析!G$49,"▲","-")),2),NA())</f>
        <v>1.6</v>
      </c>
      <c r="D21" s="136">
        <f>IF(ISNUMBER(VALUE(SUBSTITUTE(実質収支比率等に係る経年分析!H$49,"▲","-"))),ROUND(VALUE(SUBSTITUTE(実質収支比率等に係る経年分析!H$49,"▲","-")),2),NA())</f>
        <v>0.66</v>
      </c>
      <c r="E21" s="136">
        <f>IF(ISNUMBER(VALUE(SUBSTITUTE(実質収支比率等に係る経年分析!I$49,"▲","-"))),ROUND(VALUE(SUBSTITUTE(実質収支比率等に係る経年分析!I$49,"▲","-")),2),NA())</f>
        <v>0.56999999999999995</v>
      </c>
      <c r="F21" s="136">
        <f>IF(ISNUMBER(VALUE(SUBSTITUTE(実質収支比率等に係る経年分析!J$49,"▲","-"))),ROUND(VALUE(SUBSTITUTE(実質収支比率等に係る経年分析!J$49,"▲","-")),2),NA())</f>
        <v>0.46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7.0000000000000007E-2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富山市国民健康保険事業特別会計</v>
      </c>
      <c r="B29" s="137">
        <f>IF(ROUND(VALUE(SUBSTITUTE(連結実質赤字比率に係る赤字・黒字の構成分析!F$41,"▲", "-")), 2) &lt; 0, ABS(ROUND(VALUE(SUBSTITUTE(連結実質赤字比率に係る赤字・黒字の構成分析!F$41,"▲", "-")), 2)), NA())</f>
        <v>0.12</v>
      </c>
      <c r="C29" s="137" t="e">
        <f>IF(ROUND(VALUE(SUBSTITUTE(連結実質赤字比率に係る赤字・黒字の構成分析!F$41,"▲", "-")), 2) &gt;= 0, ABS(ROUND(VALUE(SUBSTITUTE(連結実質赤字比率に係る赤字・黒字の構成分析!F$41,"▲", "-")), 2)), NA())</f>
        <v>#N/A</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0.89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0.36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1</v>
      </c>
    </row>
    <row r="30" spans="1:11" x14ac:dyDescent="0.15">
      <c r="A30" s="137" t="str">
        <f>IF(連結実質赤字比率に係る赤字・黒字の構成分析!C$40="",NA(),連結実質赤字比率に係る赤字・黒字の構成分析!C$40)</f>
        <v>富山市公共下水道事業会計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2.72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2.27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1.45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1.61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1.47</v>
      </c>
    </row>
    <row r="31" spans="1:11" x14ac:dyDescent="0.15">
      <c r="A31" s="137" t="str">
        <f>IF(連結実質赤字比率に係る赤字・黒字の構成分析!C$39="",NA(),連結実質赤字比率に係る赤字・黒字の構成分析!C$39)</f>
        <v>富山市介護保険事業特別会計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0.56999999999999995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1.57</v>
      </c>
    </row>
    <row r="32" spans="1:11" x14ac:dyDescent="0.15">
      <c r="A32" s="137" t="str">
        <f>IF(連結実質赤字比率に係る赤字・黒字の構成分析!C$38="",NA(),連結実質赤字比率に係る赤字・黒字の構成分析!C$38)</f>
        <v>富山市工業用水道事業会計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1.75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1.77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1.88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2.0099999999999998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2.04</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2.34</v>
      </c>
    </row>
    <row r="34" spans="1:16" x14ac:dyDescent="0.15">
      <c r="A34" s="137" t="str">
        <f>IF(連結実質赤字比率に係る赤字・黒字の構成分析!C$36="",NA(),連結実質赤字比率に係る赤字・黒字の構成分析!C$36)</f>
        <v>富山市病院事業会計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2.4500000000000002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2.5099999999999998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2.46</v>
      </c>
    </row>
    <row r="35" spans="1:16" x14ac:dyDescent="0.15">
      <c r="A35" s="137" t="str">
        <f>IF(連結実質赤字比率に係る赤字・黒字の構成分析!C$35="",NA(),連結実質赤字比率に係る赤字・黒字の構成分析!C$35)</f>
        <v>富山市企業団地造成事業特別会計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3.36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2.0299999999999998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3.81</v>
      </c>
    </row>
    <row r="36" spans="1:16" x14ac:dyDescent="0.15">
      <c r="A36" s="137" t="str">
        <f>IF(連結実質赤字比率に係る赤字・黒字の構成分析!C$34="",NA(),連結実質赤字比率に係る赤字・黒字の構成分析!C$34)</f>
        <v>富山市水道事業会計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6.06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5.92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5.16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4.07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22682</v>
      </c>
      <c r="E42" s="138"/>
      <c r="F42" s="138"/>
      <c r="G42" s="138">
        <f>'実質公債費比率（分子）の構造'!L$52</f>
        <v>23416</v>
      </c>
      <c r="H42" s="138"/>
      <c r="I42" s="138"/>
      <c r="J42" s="138">
        <f>'実質公債費比率（分子）の構造'!M$52</f>
        <v>24929</v>
      </c>
      <c r="K42" s="138"/>
      <c r="L42" s="138"/>
      <c r="M42" s="138">
        <f>'実質公債費比率（分子）の構造'!N$52</f>
        <v>26017</v>
      </c>
      <c r="N42" s="138"/>
      <c r="O42" s="138"/>
      <c r="P42" s="138">
        <f>'実質公債費比率（分子）の構造'!O$52</f>
        <v>24021</v>
      </c>
    </row>
    <row r="43" spans="1:16" x14ac:dyDescent="0.15">
      <c r="A43" s="138" t="s">
        <v>53</v>
      </c>
      <c r="B43" s="138">
        <f>'実質公債費比率（分子）の構造'!K$51</f>
        <v>24</v>
      </c>
      <c r="C43" s="138"/>
      <c r="D43" s="138"/>
      <c r="E43" s="138">
        <f>'実質公債費比率（分子）の構造'!L$51</f>
        <v>17</v>
      </c>
      <c r="F43" s="138"/>
      <c r="G43" s="138"/>
      <c r="H43" s="138">
        <f>'実質公債費比率（分子）の構造'!M$51</f>
        <v>14</v>
      </c>
      <c r="I43" s="138"/>
      <c r="J43" s="138"/>
      <c r="K43" s="138">
        <f>'実質公債費比率（分子）の構造'!N$51</f>
        <v>15</v>
      </c>
      <c r="L43" s="138"/>
      <c r="M43" s="138"/>
      <c r="N43" s="138">
        <f>'実質公債費比率（分子）の構造'!O$51</f>
        <v>2</v>
      </c>
      <c r="O43" s="138"/>
      <c r="P43" s="138"/>
    </row>
    <row r="44" spans="1:16" x14ac:dyDescent="0.15">
      <c r="A44" s="138" t="s">
        <v>54</v>
      </c>
      <c r="B44" s="138">
        <f>'実質公債費比率（分子）の構造'!K$50</f>
        <v>373</v>
      </c>
      <c r="C44" s="138"/>
      <c r="D44" s="138"/>
      <c r="E44" s="138">
        <f>'実質公債費比率（分子）の構造'!L$50</f>
        <v>352</v>
      </c>
      <c r="F44" s="138"/>
      <c r="G44" s="138"/>
      <c r="H44" s="138">
        <f>'実質公債費比率（分子）の構造'!M$50</f>
        <v>404</v>
      </c>
      <c r="I44" s="138"/>
      <c r="J44" s="138"/>
      <c r="K44" s="138">
        <f>'実質公債費比率（分子）の構造'!N$50</f>
        <v>328</v>
      </c>
      <c r="L44" s="138"/>
      <c r="M44" s="138"/>
      <c r="N44" s="138">
        <f>'実質公債費比率（分子）の構造'!O$50</f>
        <v>284</v>
      </c>
      <c r="O44" s="138"/>
      <c r="P44" s="138"/>
    </row>
    <row r="45" spans="1:16" x14ac:dyDescent="0.15">
      <c r="A45" s="138" t="s">
        <v>55</v>
      </c>
      <c r="B45" s="138">
        <f>'実質公債費比率（分子）の構造'!K$49</f>
        <v>2068</v>
      </c>
      <c r="C45" s="138"/>
      <c r="D45" s="138"/>
      <c r="E45" s="138">
        <f>'実質公債費比率（分子）の構造'!L$49</f>
        <v>2072</v>
      </c>
      <c r="F45" s="138"/>
      <c r="G45" s="138"/>
      <c r="H45" s="138">
        <f>'実質公債費比率（分子）の構造'!M$49</f>
        <v>2072</v>
      </c>
      <c r="I45" s="138"/>
      <c r="J45" s="138"/>
      <c r="K45" s="138">
        <f>'実質公債費比率（分子）の構造'!N$49</f>
        <v>2070</v>
      </c>
      <c r="L45" s="138"/>
      <c r="M45" s="138"/>
      <c r="N45" s="138">
        <f>'実質公債費比率（分子）の構造'!O$49</f>
        <v>1151</v>
      </c>
      <c r="O45" s="138"/>
      <c r="P45" s="138"/>
    </row>
    <row r="46" spans="1:16" x14ac:dyDescent="0.15">
      <c r="A46" s="138" t="s">
        <v>56</v>
      </c>
      <c r="B46" s="138">
        <f>'実質公債費比率（分子）の構造'!K$48</f>
        <v>7301</v>
      </c>
      <c r="C46" s="138"/>
      <c r="D46" s="138"/>
      <c r="E46" s="138">
        <f>'実質公債費比率（分子）の構造'!L$48</f>
        <v>7210</v>
      </c>
      <c r="F46" s="138"/>
      <c r="G46" s="138"/>
      <c r="H46" s="138">
        <f>'実質公債費比率（分子）の構造'!M$48</f>
        <v>8120</v>
      </c>
      <c r="I46" s="138"/>
      <c r="J46" s="138"/>
      <c r="K46" s="138">
        <f>'実質公債費比率（分子）の構造'!N$48</f>
        <v>9317</v>
      </c>
      <c r="L46" s="138"/>
      <c r="M46" s="138"/>
      <c r="N46" s="138">
        <f>'実質公債費比率（分子）の構造'!O$48</f>
        <v>8342</v>
      </c>
      <c r="O46" s="138"/>
      <c r="P46" s="138"/>
    </row>
    <row r="47" spans="1:16" x14ac:dyDescent="0.15">
      <c r="A47" s="138" t="s">
        <v>57</v>
      </c>
      <c r="B47" s="138">
        <f>'実質公債費比率（分子）の構造'!K$47</f>
        <v>1</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23917</v>
      </c>
      <c r="C49" s="138"/>
      <c r="D49" s="138"/>
      <c r="E49" s="138">
        <f>'実質公債費比率（分子）の構造'!L$45</f>
        <v>24947</v>
      </c>
      <c r="F49" s="138"/>
      <c r="G49" s="138"/>
      <c r="H49" s="138">
        <f>'実質公債費比率（分子）の構造'!M$45</f>
        <v>25054</v>
      </c>
      <c r="I49" s="138"/>
      <c r="J49" s="138"/>
      <c r="K49" s="138">
        <f>'実質公債費比率（分子）の構造'!N$45</f>
        <v>26118</v>
      </c>
      <c r="L49" s="138"/>
      <c r="M49" s="138"/>
      <c r="N49" s="138">
        <f>'実質公債費比率（分子）の構造'!O$45</f>
        <v>23070</v>
      </c>
      <c r="O49" s="138"/>
      <c r="P49" s="138"/>
    </row>
    <row r="50" spans="1:16" x14ac:dyDescent="0.15">
      <c r="A50" s="138" t="s">
        <v>60</v>
      </c>
      <c r="B50" s="138" t="e">
        <f>NA()</f>
        <v>#N/A</v>
      </c>
      <c r="C50" s="138">
        <f>IF(ISNUMBER('実質公債費比率（分子）の構造'!K$53),'実質公債費比率（分子）の構造'!K$53,NA())</f>
        <v>11002</v>
      </c>
      <c r="D50" s="138" t="e">
        <f>NA()</f>
        <v>#N/A</v>
      </c>
      <c r="E50" s="138" t="e">
        <f>NA()</f>
        <v>#N/A</v>
      </c>
      <c r="F50" s="138">
        <f>IF(ISNUMBER('実質公債費比率（分子）の構造'!L$53),'実質公債費比率（分子）の構造'!L$53,NA())</f>
        <v>11182</v>
      </c>
      <c r="G50" s="138" t="e">
        <f>NA()</f>
        <v>#N/A</v>
      </c>
      <c r="H50" s="138" t="e">
        <f>NA()</f>
        <v>#N/A</v>
      </c>
      <c r="I50" s="138">
        <f>IF(ISNUMBER('実質公債費比率（分子）の構造'!M$53),'実質公債費比率（分子）の構造'!M$53,NA())</f>
        <v>10735</v>
      </c>
      <c r="J50" s="138" t="e">
        <f>NA()</f>
        <v>#N/A</v>
      </c>
      <c r="K50" s="138" t="e">
        <f>NA()</f>
        <v>#N/A</v>
      </c>
      <c r="L50" s="138">
        <f>IF(ISNUMBER('実質公債費比率（分子）の構造'!N$53),'実質公債費比率（分子）の構造'!N$53,NA())</f>
        <v>11831</v>
      </c>
      <c r="M50" s="138" t="e">
        <f>NA()</f>
        <v>#N/A</v>
      </c>
      <c r="N50" s="138" t="e">
        <f>NA()</f>
        <v>#N/A</v>
      </c>
      <c r="O50" s="138">
        <f>IF(ISNUMBER('実質公債費比率（分子）の構造'!O$53),'実質公債費比率（分子）の構造'!O$53,NA())</f>
        <v>8828</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223072</v>
      </c>
      <c r="E56" s="137"/>
      <c r="F56" s="137"/>
      <c r="G56" s="137">
        <f>'将来負担比率（分子）の構造'!J$52</f>
        <v>222263</v>
      </c>
      <c r="H56" s="137"/>
      <c r="I56" s="137"/>
      <c r="J56" s="137">
        <f>'将来負担比率（分子）の構造'!K$52</f>
        <v>218989</v>
      </c>
      <c r="K56" s="137"/>
      <c r="L56" s="137"/>
      <c r="M56" s="137">
        <f>'将来負担比率（分子）の構造'!L$52</f>
        <v>216220</v>
      </c>
      <c r="N56" s="137"/>
      <c r="O56" s="137"/>
      <c r="P56" s="137">
        <f>'将来負担比率（分子）の構造'!M$52</f>
        <v>209858</v>
      </c>
    </row>
    <row r="57" spans="1:16" x14ac:dyDescent="0.15">
      <c r="A57" s="137" t="s">
        <v>36</v>
      </c>
      <c r="B57" s="137"/>
      <c r="C57" s="137"/>
      <c r="D57" s="137">
        <f>'将来負担比率（分子）の構造'!I$51</f>
        <v>25286</v>
      </c>
      <c r="E57" s="137"/>
      <c r="F57" s="137"/>
      <c r="G57" s="137">
        <f>'将来負担比率（分子）の構造'!J$51</f>
        <v>26657</v>
      </c>
      <c r="H57" s="137"/>
      <c r="I57" s="137"/>
      <c r="J57" s="137">
        <f>'将来負担比率（分子）の構造'!K$51</f>
        <v>28094</v>
      </c>
      <c r="K57" s="137"/>
      <c r="L57" s="137"/>
      <c r="M57" s="137">
        <f>'将来負担比率（分子）の構造'!L$51</f>
        <v>26608</v>
      </c>
      <c r="N57" s="137"/>
      <c r="O57" s="137"/>
      <c r="P57" s="137">
        <f>'将来負担比率（分子）の構造'!M$51</f>
        <v>27235</v>
      </c>
    </row>
    <row r="58" spans="1:16" x14ac:dyDescent="0.15">
      <c r="A58" s="137" t="s">
        <v>35</v>
      </c>
      <c r="B58" s="137"/>
      <c r="C58" s="137"/>
      <c r="D58" s="137">
        <f>'将来負担比率（分子）の構造'!I$50</f>
        <v>16235</v>
      </c>
      <c r="E58" s="137"/>
      <c r="F58" s="137"/>
      <c r="G58" s="137">
        <f>'将来負担比率（分子）の構造'!J$50</f>
        <v>19071</v>
      </c>
      <c r="H58" s="137"/>
      <c r="I58" s="137"/>
      <c r="J58" s="137">
        <f>'将来負担比率（分子）の構造'!K$50</f>
        <v>20397</v>
      </c>
      <c r="K58" s="137"/>
      <c r="L58" s="137"/>
      <c r="M58" s="137">
        <f>'将来負担比率（分子）の構造'!L$50</f>
        <v>20550</v>
      </c>
      <c r="N58" s="137"/>
      <c r="O58" s="137"/>
      <c r="P58" s="137">
        <f>'将来負担比率（分子）の構造'!M$50</f>
        <v>21513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452</v>
      </c>
      <c r="O61" s="137"/>
      <c r="P61" s="137"/>
    </row>
    <row r="62" spans="1:16" x14ac:dyDescent="0.15">
      <c r="A62" s="137" t="s">
        <v>29</v>
      </c>
      <c r="B62" s="137">
        <f>'将来負担比率（分子）の構造'!I$45</f>
        <v>26586</v>
      </c>
      <c r="C62" s="137"/>
      <c r="D62" s="137"/>
      <c r="E62" s="137">
        <f>'将来負担比率（分子）の構造'!J$45</f>
        <v>24753</v>
      </c>
      <c r="F62" s="137"/>
      <c r="G62" s="137"/>
      <c r="H62" s="137">
        <f>'将来負担比率（分子）の構造'!K$45</f>
        <v>22326</v>
      </c>
      <c r="I62" s="137"/>
      <c r="J62" s="137"/>
      <c r="K62" s="137">
        <f>'将来負担比率（分子）の構造'!L$45</f>
        <v>20815</v>
      </c>
      <c r="L62" s="137"/>
      <c r="M62" s="137"/>
      <c r="N62" s="137">
        <f>'将来負担比率（分子）の構造'!M$45</f>
        <v>20070</v>
      </c>
      <c r="O62" s="137"/>
      <c r="P62" s="137"/>
    </row>
    <row r="63" spans="1:16" x14ac:dyDescent="0.15">
      <c r="A63" s="137" t="s">
        <v>28</v>
      </c>
      <c r="B63" s="137">
        <f>'将来負担比率（分子）の構造'!I$44</f>
        <v>8285</v>
      </c>
      <c r="C63" s="137"/>
      <c r="D63" s="137"/>
      <c r="E63" s="137">
        <f>'将来負担比率（分子）の構造'!J$44</f>
        <v>6643</v>
      </c>
      <c r="F63" s="137"/>
      <c r="G63" s="137"/>
      <c r="H63" s="137">
        <f>'将来負担比率（分子）の構造'!K$44</f>
        <v>4644</v>
      </c>
      <c r="I63" s="137"/>
      <c r="J63" s="137"/>
      <c r="K63" s="137">
        <f>'将来負担比率（分子）の構造'!L$44</f>
        <v>2618</v>
      </c>
      <c r="L63" s="137"/>
      <c r="M63" s="137"/>
      <c r="N63" s="137">
        <f>'将来負担比率（分子）の構造'!M$44</f>
        <v>1490</v>
      </c>
      <c r="O63" s="137"/>
      <c r="P63" s="137"/>
    </row>
    <row r="64" spans="1:16" x14ac:dyDescent="0.15">
      <c r="A64" s="137" t="s">
        <v>27</v>
      </c>
      <c r="B64" s="137">
        <f>'将来負担比率（分子）の構造'!I$43</f>
        <v>98132</v>
      </c>
      <c r="C64" s="137"/>
      <c r="D64" s="137"/>
      <c r="E64" s="137">
        <f>'将来負担比率（分子）の構造'!J$43</f>
        <v>92859</v>
      </c>
      <c r="F64" s="137"/>
      <c r="G64" s="137"/>
      <c r="H64" s="137">
        <f>'将来負担比率（分子）の構造'!K$43</f>
        <v>88696</v>
      </c>
      <c r="I64" s="137"/>
      <c r="J64" s="137"/>
      <c r="K64" s="137">
        <f>'将来負担比率（分子）の構造'!L$43</f>
        <v>86781</v>
      </c>
      <c r="L64" s="137"/>
      <c r="M64" s="137"/>
      <c r="N64" s="137">
        <f>'将来負担比率（分子）の構造'!M$43</f>
        <v>84300</v>
      </c>
      <c r="O64" s="137"/>
      <c r="P64" s="137"/>
    </row>
    <row r="65" spans="1:16" x14ac:dyDescent="0.15">
      <c r="A65" s="137" t="s">
        <v>26</v>
      </c>
      <c r="B65" s="137">
        <f>'将来負担比率（分子）の構造'!I$42</f>
        <v>14864</v>
      </c>
      <c r="C65" s="137"/>
      <c r="D65" s="137"/>
      <c r="E65" s="137">
        <f>'将来負担比率（分子）の構造'!J$42</f>
        <v>12996</v>
      </c>
      <c r="F65" s="137"/>
      <c r="G65" s="137"/>
      <c r="H65" s="137">
        <f>'将来負担比率（分子）の構造'!K$42</f>
        <v>11547</v>
      </c>
      <c r="I65" s="137"/>
      <c r="J65" s="137"/>
      <c r="K65" s="137">
        <f>'将来負担比率（分子）の構造'!L$42</f>
        <v>10044</v>
      </c>
      <c r="L65" s="137"/>
      <c r="M65" s="137"/>
      <c r="N65" s="137">
        <f>'将来負担比率（分子）の構造'!M$42</f>
        <v>9612</v>
      </c>
      <c r="O65" s="137"/>
      <c r="P65" s="137"/>
    </row>
    <row r="66" spans="1:16" x14ac:dyDescent="0.15">
      <c r="A66" s="137" t="s">
        <v>25</v>
      </c>
      <c r="B66" s="137">
        <f>'将来負担比率（分子）の構造'!I$41</f>
        <v>246389</v>
      </c>
      <c r="C66" s="137"/>
      <c r="D66" s="137"/>
      <c r="E66" s="137">
        <f>'将来負担比率（分子）の構造'!J$41</f>
        <v>246031</v>
      </c>
      <c r="F66" s="137"/>
      <c r="G66" s="137"/>
      <c r="H66" s="137">
        <f>'将来負担比率（分子）の構造'!K$41</f>
        <v>245482</v>
      </c>
      <c r="I66" s="137"/>
      <c r="J66" s="137"/>
      <c r="K66" s="137">
        <f>'将来負担比率（分子）の構造'!L$41</f>
        <v>245897</v>
      </c>
      <c r="L66" s="137"/>
      <c r="M66" s="137"/>
      <c r="N66" s="137">
        <f>'将来負担比率（分子）の構造'!M$41</f>
        <v>242257</v>
      </c>
      <c r="O66" s="137"/>
      <c r="P66" s="137"/>
    </row>
    <row r="67" spans="1:16" x14ac:dyDescent="0.15">
      <c r="A67" s="137" t="s">
        <v>64</v>
      </c>
      <c r="B67" s="137" t="e">
        <f>NA()</f>
        <v>#N/A</v>
      </c>
      <c r="C67" s="137">
        <f>IF(ISNUMBER('将来負担比率（分子）の構造'!I$53), IF('将来負担比率（分子）の構造'!I$53 &lt; 0, 0, '将来負担比率（分子）の構造'!I$53), NA())</f>
        <v>129663</v>
      </c>
      <c r="D67" s="137" t="e">
        <f>NA()</f>
        <v>#N/A</v>
      </c>
      <c r="E67" s="137" t="e">
        <f>NA()</f>
        <v>#N/A</v>
      </c>
      <c r="F67" s="137">
        <f>IF(ISNUMBER('将来負担比率（分子）の構造'!J$53), IF('将来負担比率（分子）の構造'!J$53 &lt; 0, 0, '将来負担比率（分子）の構造'!J$53), NA())</f>
        <v>115292</v>
      </c>
      <c r="G67" s="137" t="e">
        <f>NA()</f>
        <v>#N/A</v>
      </c>
      <c r="H67" s="137" t="e">
        <f>NA()</f>
        <v>#N/A</v>
      </c>
      <c r="I67" s="137">
        <f>IF(ISNUMBER('将来負担比率（分子）の構造'!K$53), IF('将来負担比率（分子）の構造'!K$53 &lt; 0, 0, '将来負担比率（分子）の構造'!K$53), NA())</f>
        <v>105215</v>
      </c>
      <c r="J67" s="137" t="e">
        <f>NA()</f>
        <v>#N/A</v>
      </c>
      <c r="K67" s="137" t="e">
        <f>NA()</f>
        <v>#N/A</v>
      </c>
      <c r="L67" s="137">
        <f>IF(ISNUMBER('将来負担比率（分子）の構造'!L$53), IF('将来負担比率（分子）の構造'!L$53 &lt; 0, 0, '将来負担比率（分子）の構造'!L$53), NA())</f>
        <v>102778</v>
      </c>
      <c r="M67" s="137" t="e">
        <f>NA()</f>
        <v>#N/A</v>
      </c>
      <c r="N67" s="137" t="e">
        <f>NA()</f>
        <v>#N/A</v>
      </c>
      <c r="O67" s="137">
        <f>IF(ISNUMBER('将来負担比率（分子）の構造'!M$53), IF('将来負担比率（分子）の構造'!M$53 &lt; 0, 0, '将来負担比率（分子）の構造'!M$53), NA())</f>
        <v>99573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197</v>
      </c>
      <c r="DI1" s="704"/>
      <c r="DJ1" s="704"/>
      <c r="DK1" s="704"/>
      <c r="DL1" s="704"/>
      <c r="DM1" s="704"/>
      <c r="DN1" s="705"/>
      <c r="DP1" s="703" t="s">
        <v>198</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200</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201</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202</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203</v>
      </c>
      <c r="S4" s="651"/>
      <c r="T4" s="651"/>
      <c r="U4" s="651"/>
      <c r="V4" s="651"/>
      <c r="W4" s="651"/>
      <c r="X4" s="651"/>
      <c r="Y4" s="652"/>
      <c r="Z4" s="650" t="s">
        <v>204</v>
      </c>
      <c r="AA4" s="651"/>
      <c r="AB4" s="651"/>
      <c r="AC4" s="652"/>
      <c r="AD4" s="650" t="s">
        <v>205</v>
      </c>
      <c r="AE4" s="651"/>
      <c r="AF4" s="651"/>
      <c r="AG4" s="651"/>
      <c r="AH4" s="651"/>
      <c r="AI4" s="651"/>
      <c r="AJ4" s="651"/>
      <c r="AK4" s="652"/>
      <c r="AL4" s="650" t="s">
        <v>204</v>
      </c>
      <c r="AM4" s="651"/>
      <c r="AN4" s="651"/>
      <c r="AO4" s="652"/>
      <c r="AP4" s="706" t="s">
        <v>206</v>
      </c>
      <c r="AQ4" s="706"/>
      <c r="AR4" s="706"/>
      <c r="AS4" s="706"/>
      <c r="AT4" s="706"/>
      <c r="AU4" s="706"/>
      <c r="AV4" s="706"/>
      <c r="AW4" s="706"/>
      <c r="AX4" s="706"/>
      <c r="AY4" s="706"/>
      <c r="AZ4" s="706"/>
      <c r="BA4" s="706"/>
      <c r="BB4" s="706"/>
      <c r="BC4" s="706"/>
      <c r="BD4" s="706"/>
      <c r="BE4" s="706"/>
      <c r="BF4" s="706"/>
      <c r="BG4" s="706" t="s">
        <v>207</v>
      </c>
      <c r="BH4" s="706"/>
      <c r="BI4" s="706"/>
      <c r="BJ4" s="706"/>
      <c r="BK4" s="706"/>
      <c r="BL4" s="706"/>
      <c r="BM4" s="706"/>
      <c r="BN4" s="706"/>
      <c r="BO4" s="706" t="s">
        <v>204</v>
      </c>
      <c r="BP4" s="706"/>
      <c r="BQ4" s="706"/>
      <c r="BR4" s="706"/>
      <c r="BS4" s="706" t="s">
        <v>208</v>
      </c>
      <c r="BT4" s="706"/>
      <c r="BU4" s="706"/>
      <c r="BV4" s="706"/>
      <c r="BW4" s="706"/>
      <c r="BX4" s="706"/>
      <c r="BY4" s="706"/>
      <c r="BZ4" s="706"/>
      <c r="CA4" s="706"/>
      <c r="CB4" s="706"/>
      <c r="CD4" s="695" t="s">
        <v>209</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210</v>
      </c>
      <c r="C5" s="678"/>
      <c r="D5" s="678"/>
      <c r="E5" s="678"/>
      <c r="F5" s="678"/>
      <c r="G5" s="678"/>
      <c r="H5" s="678"/>
      <c r="I5" s="678"/>
      <c r="J5" s="678"/>
      <c r="K5" s="678"/>
      <c r="L5" s="678"/>
      <c r="M5" s="678"/>
      <c r="N5" s="678"/>
      <c r="O5" s="678"/>
      <c r="P5" s="678"/>
      <c r="Q5" s="679"/>
      <c r="R5" s="640">
        <v>72347858</v>
      </c>
      <c r="S5" s="641"/>
      <c r="T5" s="641"/>
      <c r="U5" s="641"/>
      <c r="V5" s="641"/>
      <c r="W5" s="641"/>
      <c r="X5" s="641"/>
      <c r="Y5" s="688"/>
      <c r="Z5" s="701">
        <v>44.8</v>
      </c>
      <c r="AA5" s="701"/>
      <c r="AB5" s="701"/>
      <c r="AC5" s="701"/>
      <c r="AD5" s="702">
        <v>68460187</v>
      </c>
      <c r="AE5" s="702"/>
      <c r="AF5" s="702"/>
      <c r="AG5" s="702"/>
      <c r="AH5" s="702"/>
      <c r="AI5" s="702"/>
      <c r="AJ5" s="702"/>
      <c r="AK5" s="702"/>
      <c r="AL5" s="689">
        <v>72.5</v>
      </c>
      <c r="AM5" s="658"/>
      <c r="AN5" s="658"/>
      <c r="AO5" s="690"/>
      <c r="AP5" s="677" t="s">
        <v>211</v>
      </c>
      <c r="AQ5" s="678"/>
      <c r="AR5" s="678"/>
      <c r="AS5" s="678"/>
      <c r="AT5" s="678"/>
      <c r="AU5" s="678"/>
      <c r="AV5" s="678"/>
      <c r="AW5" s="678"/>
      <c r="AX5" s="678"/>
      <c r="AY5" s="678"/>
      <c r="AZ5" s="678"/>
      <c r="BA5" s="678"/>
      <c r="BB5" s="678"/>
      <c r="BC5" s="678"/>
      <c r="BD5" s="678"/>
      <c r="BE5" s="678"/>
      <c r="BF5" s="679"/>
      <c r="BG5" s="590">
        <v>64863910</v>
      </c>
      <c r="BH5" s="591"/>
      <c r="BI5" s="591"/>
      <c r="BJ5" s="591"/>
      <c r="BK5" s="591"/>
      <c r="BL5" s="591"/>
      <c r="BM5" s="591"/>
      <c r="BN5" s="592"/>
      <c r="BO5" s="643">
        <v>89.7</v>
      </c>
      <c r="BP5" s="643"/>
      <c r="BQ5" s="643"/>
      <c r="BR5" s="643"/>
      <c r="BS5" s="644">
        <v>1460626</v>
      </c>
      <c r="BT5" s="644"/>
      <c r="BU5" s="644"/>
      <c r="BV5" s="644"/>
      <c r="BW5" s="644"/>
      <c r="BX5" s="644"/>
      <c r="BY5" s="644"/>
      <c r="BZ5" s="644"/>
      <c r="CA5" s="644"/>
      <c r="CB5" s="680"/>
      <c r="CD5" s="695" t="s">
        <v>206</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204</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x14ac:dyDescent="0.15">
      <c r="B6" s="587" t="s">
        <v>215</v>
      </c>
      <c r="C6" s="588"/>
      <c r="D6" s="588"/>
      <c r="E6" s="588"/>
      <c r="F6" s="588"/>
      <c r="G6" s="588"/>
      <c r="H6" s="588"/>
      <c r="I6" s="588"/>
      <c r="J6" s="588"/>
      <c r="K6" s="588"/>
      <c r="L6" s="588"/>
      <c r="M6" s="588"/>
      <c r="N6" s="588"/>
      <c r="O6" s="588"/>
      <c r="P6" s="588"/>
      <c r="Q6" s="589"/>
      <c r="R6" s="590">
        <v>1339992</v>
      </c>
      <c r="S6" s="591"/>
      <c r="T6" s="591"/>
      <c r="U6" s="591"/>
      <c r="V6" s="591"/>
      <c r="W6" s="591"/>
      <c r="X6" s="591"/>
      <c r="Y6" s="592"/>
      <c r="Z6" s="643">
        <v>0.8</v>
      </c>
      <c r="AA6" s="643"/>
      <c r="AB6" s="643"/>
      <c r="AC6" s="643"/>
      <c r="AD6" s="644">
        <v>1339992</v>
      </c>
      <c r="AE6" s="644"/>
      <c r="AF6" s="644"/>
      <c r="AG6" s="644"/>
      <c r="AH6" s="644"/>
      <c r="AI6" s="644"/>
      <c r="AJ6" s="644"/>
      <c r="AK6" s="644"/>
      <c r="AL6" s="613">
        <v>1.4</v>
      </c>
      <c r="AM6" s="645"/>
      <c r="AN6" s="645"/>
      <c r="AO6" s="646"/>
      <c r="AP6" s="587" t="s">
        <v>216</v>
      </c>
      <c r="AQ6" s="588"/>
      <c r="AR6" s="588"/>
      <c r="AS6" s="588"/>
      <c r="AT6" s="588"/>
      <c r="AU6" s="588"/>
      <c r="AV6" s="588"/>
      <c r="AW6" s="588"/>
      <c r="AX6" s="588"/>
      <c r="AY6" s="588"/>
      <c r="AZ6" s="588"/>
      <c r="BA6" s="588"/>
      <c r="BB6" s="588"/>
      <c r="BC6" s="588"/>
      <c r="BD6" s="588"/>
      <c r="BE6" s="588"/>
      <c r="BF6" s="589"/>
      <c r="BG6" s="590">
        <v>64863910</v>
      </c>
      <c r="BH6" s="591"/>
      <c r="BI6" s="591"/>
      <c r="BJ6" s="591"/>
      <c r="BK6" s="591"/>
      <c r="BL6" s="591"/>
      <c r="BM6" s="591"/>
      <c r="BN6" s="592"/>
      <c r="BO6" s="643">
        <v>89.7</v>
      </c>
      <c r="BP6" s="643"/>
      <c r="BQ6" s="643"/>
      <c r="BR6" s="643"/>
      <c r="BS6" s="644">
        <v>1460626</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725588</v>
      </c>
      <c r="CS6" s="591"/>
      <c r="CT6" s="591"/>
      <c r="CU6" s="591"/>
      <c r="CV6" s="591"/>
      <c r="CW6" s="591"/>
      <c r="CX6" s="591"/>
      <c r="CY6" s="592"/>
      <c r="CZ6" s="643">
        <v>0.5</v>
      </c>
      <c r="DA6" s="643"/>
      <c r="DB6" s="643"/>
      <c r="DC6" s="643"/>
      <c r="DD6" s="596" t="s">
        <v>218</v>
      </c>
      <c r="DE6" s="591"/>
      <c r="DF6" s="591"/>
      <c r="DG6" s="591"/>
      <c r="DH6" s="591"/>
      <c r="DI6" s="591"/>
      <c r="DJ6" s="591"/>
      <c r="DK6" s="591"/>
      <c r="DL6" s="591"/>
      <c r="DM6" s="591"/>
      <c r="DN6" s="591"/>
      <c r="DO6" s="591"/>
      <c r="DP6" s="592"/>
      <c r="DQ6" s="596">
        <v>679336</v>
      </c>
      <c r="DR6" s="591"/>
      <c r="DS6" s="591"/>
      <c r="DT6" s="591"/>
      <c r="DU6" s="591"/>
      <c r="DV6" s="591"/>
      <c r="DW6" s="591"/>
      <c r="DX6" s="591"/>
      <c r="DY6" s="591"/>
      <c r="DZ6" s="591"/>
      <c r="EA6" s="591"/>
      <c r="EB6" s="591"/>
      <c r="EC6" s="626"/>
    </row>
    <row r="7" spans="2:143" ht="11.25" customHeight="1" x14ac:dyDescent="0.15">
      <c r="B7" s="587" t="s">
        <v>219</v>
      </c>
      <c r="C7" s="588"/>
      <c r="D7" s="588"/>
      <c r="E7" s="588"/>
      <c r="F7" s="588"/>
      <c r="G7" s="588"/>
      <c r="H7" s="588"/>
      <c r="I7" s="588"/>
      <c r="J7" s="588"/>
      <c r="K7" s="588"/>
      <c r="L7" s="588"/>
      <c r="M7" s="588"/>
      <c r="N7" s="588"/>
      <c r="O7" s="588"/>
      <c r="P7" s="588"/>
      <c r="Q7" s="589"/>
      <c r="R7" s="590">
        <v>73507</v>
      </c>
      <c r="S7" s="591"/>
      <c r="T7" s="591"/>
      <c r="U7" s="591"/>
      <c r="V7" s="591"/>
      <c r="W7" s="591"/>
      <c r="X7" s="591"/>
      <c r="Y7" s="592"/>
      <c r="Z7" s="643">
        <v>0</v>
      </c>
      <c r="AA7" s="643"/>
      <c r="AB7" s="643"/>
      <c r="AC7" s="643"/>
      <c r="AD7" s="644">
        <v>73507</v>
      </c>
      <c r="AE7" s="644"/>
      <c r="AF7" s="644"/>
      <c r="AG7" s="644"/>
      <c r="AH7" s="644"/>
      <c r="AI7" s="644"/>
      <c r="AJ7" s="644"/>
      <c r="AK7" s="644"/>
      <c r="AL7" s="613">
        <v>0.1</v>
      </c>
      <c r="AM7" s="645"/>
      <c r="AN7" s="645"/>
      <c r="AO7" s="646"/>
      <c r="AP7" s="587" t="s">
        <v>220</v>
      </c>
      <c r="AQ7" s="588"/>
      <c r="AR7" s="588"/>
      <c r="AS7" s="588"/>
      <c r="AT7" s="588"/>
      <c r="AU7" s="588"/>
      <c r="AV7" s="588"/>
      <c r="AW7" s="588"/>
      <c r="AX7" s="588"/>
      <c r="AY7" s="588"/>
      <c r="AZ7" s="588"/>
      <c r="BA7" s="588"/>
      <c r="BB7" s="588"/>
      <c r="BC7" s="588"/>
      <c r="BD7" s="588"/>
      <c r="BE7" s="588"/>
      <c r="BF7" s="589"/>
      <c r="BG7" s="590">
        <v>31280721</v>
      </c>
      <c r="BH7" s="591"/>
      <c r="BI7" s="591"/>
      <c r="BJ7" s="591"/>
      <c r="BK7" s="591"/>
      <c r="BL7" s="591"/>
      <c r="BM7" s="591"/>
      <c r="BN7" s="592"/>
      <c r="BO7" s="643">
        <v>43.2</v>
      </c>
      <c r="BP7" s="643"/>
      <c r="BQ7" s="643"/>
      <c r="BR7" s="643"/>
      <c r="BS7" s="644">
        <v>1460626</v>
      </c>
      <c r="BT7" s="644"/>
      <c r="BU7" s="644"/>
      <c r="BV7" s="644"/>
      <c r="BW7" s="644"/>
      <c r="BX7" s="644"/>
      <c r="BY7" s="644"/>
      <c r="BZ7" s="644"/>
      <c r="CA7" s="644"/>
      <c r="CB7" s="680"/>
      <c r="CD7" s="627" t="s">
        <v>221</v>
      </c>
      <c r="CE7" s="624"/>
      <c r="CF7" s="624"/>
      <c r="CG7" s="624"/>
      <c r="CH7" s="624"/>
      <c r="CI7" s="624"/>
      <c r="CJ7" s="624"/>
      <c r="CK7" s="624"/>
      <c r="CL7" s="624"/>
      <c r="CM7" s="624"/>
      <c r="CN7" s="624"/>
      <c r="CO7" s="624"/>
      <c r="CP7" s="624"/>
      <c r="CQ7" s="625"/>
      <c r="CR7" s="590">
        <v>16230224</v>
      </c>
      <c r="CS7" s="591"/>
      <c r="CT7" s="591"/>
      <c r="CU7" s="591"/>
      <c r="CV7" s="591"/>
      <c r="CW7" s="591"/>
      <c r="CX7" s="591"/>
      <c r="CY7" s="592"/>
      <c r="CZ7" s="643">
        <v>10.3</v>
      </c>
      <c r="DA7" s="643"/>
      <c r="DB7" s="643"/>
      <c r="DC7" s="643"/>
      <c r="DD7" s="596">
        <v>1552254</v>
      </c>
      <c r="DE7" s="591"/>
      <c r="DF7" s="591"/>
      <c r="DG7" s="591"/>
      <c r="DH7" s="591"/>
      <c r="DI7" s="591"/>
      <c r="DJ7" s="591"/>
      <c r="DK7" s="591"/>
      <c r="DL7" s="591"/>
      <c r="DM7" s="591"/>
      <c r="DN7" s="591"/>
      <c r="DO7" s="591"/>
      <c r="DP7" s="592"/>
      <c r="DQ7" s="596">
        <v>12486337</v>
      </c>
      <c r="DR7" s="591"/>
      <c r="DS7" s="591"/>
      <c r="DT7" s="591"/>
      <c r="DU7" s="591"/>
      <c r="DV7" s="591"/>
      <c r="DW7" s="591"/>
      <c r="DX7" s="591"/>
      <c r="DY7" s="591"/>
      <c r="DZ7" s="591"/>
      <c r="EA7" s="591"/>
      <c r="EB7" s="591"/>
      <c r="EC7" s="626"/>
    </row>
    <row r="8" spans="2:143" ht="11.25" customHeight="1" x14ac:dyDescent="0.15">
      <c r="B8" s="587" t="s">
        <v>222</v>
      </c>
      <c r="C8" s="588"/>
      <c r="D8" s="588"/>
      <c r="E8" s="588"/>
      <c r="F8" s="588"/>
      <c r="G8" s="588"/>
      <c r="H8" s="588"/>
      <c r="I8" s="588"/>
      <c r="J8" s="588"/>
      <c r="K8" s="588"/>
      <c r="L8" s="588"/>
      <c r="M8" s="588"/>
      <c r="N8" s="588"/>
      <c r="O8" s="588"/>
      <c r="P8" s="588"/>
      <c r="Q8" s="589"/>
      <c r="R8" s="590">
        <v>262302</v>
      </c>
      <c r="S8" s="591"/>
      <c r="T8" s="591"/>
      <c r="U8" s="591"/>
      <c r="V8" s="591"/>
      <c r="W8" s="591"/>
      <c r="X8" s="591"/>
      <c r="Y8" s="592"/>
      <c r="Z8" s="643">
        <v>0.2</v>
      </c>
      <c r="AA8" s="643"/>
      <c r="AB8" s="643"/>
      <c r="AC8" s="643"/>
      <c r="AD8" s="644">
        <v>262302</v>
      </c>
      <c r="AE8" s="644"/>
      <c r="AF8" s="644"/>
      <c r="AG8" s="644"/>
      <c r="AH8" s="644"/>
      <c r="AI8" s="644"/>
      <c r="AJ8" s="644"/>
      <c r="AK8" s="644"/>
      <c r="AL8" s="613">
        <v>0.3</v>
      </c>
      <c r="AM8" s="645"/>
      <c r="AN8" s="645"/>
      <c r="AO8" s="646"/>
      <c r="AP8" s="587" t="s">
        <v>223</v>
      </c>
      <c r="AQ8" s="588"/>
      <c r="AR8" s="588"/>
      <c r="AS8" s="588"/>
      <c r="AT8" s="588"/>
      <c r="AU8" s="588"/>
      <c r="AV8" s="588"/>
      <c r="AW8" s="588"/>
      <c r="AX8" s="588"/>
      <c r="AY8" s="588"/>
      <c r="AZ8" s="588"/>
      <c r="BA8" s="588"/>
      <c r="BB8" s="588"/>
      <c r="BC8" s="588"/>
      <c r="BD8" s="588"/>
      <c r="BE8" s="588"/>
      <c r="BF8" s="589"/>
      <c r="BG8" s="590">
        <v>756010</v>
      </c>
      <c r="BH8" s="591"/>
      <c r="BI8" s="591"/>
      <c r="BJ8" s="591"/>
      <c r="BK8" s="591"/>
      <c r="BL8" s="591"/>
      <c r="BM8" s="591"/>
      <c r="BN8" s="592"/>
      <c r="BO8" s="643">
        <v>1</v>
      </c>
      <c r="BP8" s="643"/>
      <c r="BQ8" s="643"/>
      <c r="BR8" s="643"/>
      <c r="BS8" s="596" t="s">
        <v>113</v>
      </c>
      <c r="BT8" s="591"/>
      <c r="BU8" s="591"/>
      <c r="BV8" s="591"/>
      <c r="BW8" s="591"/>
      <c r="BX8" s="591"/>
      <c r="BY8" s="591"/>
      <c r="BZ8" s="591"/>
      <c r="CA8" s="591"/>
      <c r="CB8" s="626"/>
      <c r="CD8" s="627" t="s">
        <v>224</v>
      </c>
      <c r="CE8" s="624"/>
      <c r="CF8" s="624"/>
      <c r="CG8" s="624"/>
      <c r="CH8" s="624"/>
      <c r="CI8" s="624"/>
      <c r="CJ8" s="624"/>
      <c r="CK8" s="624"/>
      <c r="CL8" s="624"/>
      <c r="CM8" s="624"/>
      <c r="CN8" s="624"/>
      <c r="CO8" s="624"/>
      <c r="CP8" s="624"/>
      <c r="CQ8" s="625"/>
      <c r="CR8" s="590">
        <v>54275005</v>
      </c>
      <c r="CS8" s="591"/>
      <c r="CT8" s="591"/>
      <c r="CU8" s="591"/>
      <c r="CV8" s="591"/>
      <c r="CW8" s="591"/>
      <c r="CX8" s="591"/>
      <c r="CY8" s="592"/>
      <c r="CZ8" s="643">
        <v>34.299999999999997</v>
      </c>
      <c r="DA8" s="643"/>
      <c r="DB8" s="643"/>
      <c r="DC8" s="643"/>
      <c r="DD8" s="596">
        <v>1394691</v>
      </c>
      <c r="DE8" s="591"/>
      <c r="DF8" s="591"/>
      <c r="DG8" s="591"/>
      <c r="DH8" s="591"/>
      <c r="DI8" s="591"/>
      <c r="DJ8" s="591"/>
      <c r="DK8" s="591"/>
      <c r="DL8" s="591"/>
      <c r="DM8" s="591"/>
      <c r="DN8" s="591"/>
      <c r="DO8" s="591"/>
      <c r="DP8" s="592"/>
      <c r="DQ8" s="596">
        <v>28313060</v>
      </c>
      <c r="DR8" s="591"/>
      <c r="DS8" s="591"/>
      <c r="DT8" s="591"/>
      <c r="DU8" s="591"/>
      <c r="DV8" s="591"/>
      <c r="DW8" s="591"/>
      <c r="DX8" s="591"/>
      <c r="DY8" s="591"/>
      <c r="DZ8" s="591"/>
      <c r="EA8" s="591"/>
      <c r="EB8" s="591"/>
      <c r="EC8" s="626"/>
    </row>
    <row r="9" spans="2:143" ht="11.25" customHeight="1" x14ac:dyDescent="0.15">
      <c r="B9" s="587" t="s">
        <v>225</v>
      </c>
      <c r="C9" s="588"/>
      <c r="D9" s="588"/>
      <c r="E9" s="588"/>
      <c r="F9" s="588"/>
      <c r="G9" s="588"/>
      <c r="H9" s="588"/>
      <c r="I9" s="588"/>
      <c r="J9" s="588"/>
      <c r="K9" s="588"/>
      <c r="L9" s="588"/>
      <c r="M9" s="588"/>
      <c r="N9" s="588"/>
      <c r="O9" s="588"/>
      <c r="P9" s="588"/>
      <c r="Q9" s="589"/>
      <c r="R9" s="590">
        <v>131187</v>
      </c>
      <c r="S9" s="591"/>
      <c r="T9" s="591"/>
      <c r="U9" s="591"/>
      <c r="V9" s="591"/>
      <c r="W9" s="591"/>
      <c r="X9" s="591"/>
      <c r="Y9" s="592"/>
      <c r="Z9" s="643">
        <v>0.1</v>
      </c>
      <c r="AA9" s="643"/>
      <c r="AB9" s="643"/>
      <c r="AC9" s="643"/>
      <c r="AD9" s="644">
        <v>131187</v>
      </c>
      <c r="AE9" s="644"/>
      <c r="AF9" s="644"/>
      <c r="AG9" s="644"/>
      <c r="AH9" s="644"/>
      <c r="AI9" s="644"/>
      <c r="AJ9" s="644"/>
      <c r="AK9" s="644"/>
      <c r="AL9" s="613">
        <v>0.1</v>
      </c>
      <c r="AM9" s="645"/>
      <c r="AN9" s="645"/>
      <c r="AO9" s="646"/>
      <c r="AP9" s="587" t="s">
        <v>226</v>
      </c>
      <c r="AQ9" s="588"/>
      <c r="AR9" s="588"/>
      <c r="AS9" s="588"/>
      <c r="AT9" s="588"/>
      <c r="AU9" s="588"/>
      <c r="AV9" s="588"/>
      <c r="AW9" s="588"/>
      <c r="AX9" s="588"/>
      <c r="AY9" s="588"/>
      <c r="AZ9" s="588"/>
      <c r="BA9" s="588"/>
      <c r="BB9" s="588"/>
      <c r="BC9" s="588"/>
      <c r="BD9" s="588"/>
      <c r="BE9" s="588"/>
      <c r="BF9" s="589"/>
      <c r="BG9" s="590">
        <v>22865122</v>
      </c>
      <c r="BH9" s="591"/>
      <c r="BI9" s="591"/>
      <c r="BJ9" s="591"/>
      <c r="BK9" s="591"/>
      <c r="BL9" s="591"/>
      <c r="BM9" s="591"/>
      <c r="BN9" s="592"/>
      <c r="BO9" s="643">
        <v>31.6</v>
      </c>
      <c r="BP9" s="643"/>
      <c r="BQ9" s="643"/>
      <c r="BR9" s="643"/>
      <c r="BS9" s="596" t="s">
        <v>113</v>
      </c>
      <c r="BT9" s="591"/>
      <c r="BU9" s="591"/>
      <c r="BV9" s="591"/>
      <c r="BW9" s="591"/>
      <c r="BX9" s="591"/>
      <c r="BY9" s="591"/>
      <c r="BZ9" s="591"/>
      <c r="CA9" s="591"/>
      <c r="CB9" s="626"/>
      <c r="CD9" s="627" t="s">
        <v>227</v>
      </c>
      <c r="CE9" s="624"/>
      <c r="CF9" s="624"/>
      <c r="CG9" s="624"/>
      <c r="CH9" s="624"/>
      <c r="CI9" s="624"/>
      <c r="CJ9" s="624"/>
      <c r="CK9" s="624"/>
      <c r="CL9" s="624"/>
      <c r="CM9" s="624"/>
      <c r="CN9" s="624"/>
      <c r="CO9" s="624"/>
      <c r="CP9" s="624"/>
      <c r="CQ9" s="625"/>
      <c r="CR9" s="590">
        <v>9892950</v>
      </c>
      <c r="CS9" s="591"/>
      <c r="CT9" s="591"/>
      <c r="CU9" s="591"/>
      <c r="CV9" s="591"/>
      <c r="CW9" s="591"/>
      <c r="CX9" s="591"/>
      <c r="CY9" s="592"/>
      <c r="CZ9" s="643">
        <v>6.3</v>
      </c>
      <c r="DA9" s="643"/>
      <c r="DB9" s="643"/>
      <c r="DC9" s="643"/>
      <c r="DD9" s="596">
        <v>316529</v>
      </c>
      <c r="DE9" s="591"/>
      <c r="DF9" s="591"/>
      <c r="DG9" s="591"/>
      <c r="DH9" s="591"/>
      <c r="DI9" s="591"/>
      <c r="DJ9" s="591"/>
      <c r="DK9" s="591"/>
      <c r="DL9" s="591"/>
      <c r="DM9" s="591"/>
      <c r="DN9" s="591"/>
      <c r="DO9" s="591"/>
      <c r="DP9" s="592"/>
      <c r="DQ9" s="596">
        <v>8858691</v>
      </c>
      <c r="DR9" s="591"/>
      <c r="DS9" s="591"/>
      <c r="DT9" s="591"/>
      <c r="DU9" s="591"/>
      <c r="DV9" s="591"/>
      <c r="DW9" s="591"/>
      <c r="DX9" s="591"/>
      <c r="DY9" s="591"/>
      <c r="DZ9" s="591"/>
      <c r="EA9" s="591"/>
      <c r="EB9" s="591"/>
      <c r="EC9" s="626"/>
    </row>
    <row r="10" spans="2:143" ht="11.25" customHeight="1" x14ac:dyDescent="0.15">
      <c r="B10" s="587" t="s">
        <v>228</v>
      </c>
      <c r="C10" s="588"/>
      <c r="D10" s="588"/>
      <c r="E10" s="588"/>
      <c r="F10" s="588"/>
      <c r="G10" s="588"/>
      <c r="H10" s="588"/>
      <c r="I10" s="588"/>
      <c r="J10" s="588"/>
      <c r="K10" s="588"/>
      <c r="L10" s="588"/>
      <c r="M10" s="588"/>
      <c r="N10" s="588"/>
      <c r="O10" s="588"/>
      <c r="P10" s="588"/>
      <c r="Q10" s="589"/>
      <c r="R10" s="590">
        <v>7702835</v>
      </c>
      <c r="S10" s="591"/>
      <c r="T10" s="591"/>
      <c r="U10" s="591"/>
      <c r="V10" s="591"/>
      <c r="W10" s="591"/>
      <c r="X10" s="591"/>
      <c r="Y10" s="592"/>
      <c r="Z10" s="643">
        <v>4.8</v>
      </c>
      <c r="AA10" s="643"/>
      <c r="AB10" s="643"/>
      <c r="AC10" s="643"/>
      <c r="AD10" s="644">
        <v>7702835</v>
      </c>
      <c r="AE10" s="644"/>
      <c r="AF10" s="644"/>
      <c r="AG10" s="644"/>
      <c r="AH10" s="644"/>
      <c r="AI10" s="644"/>
      <c r="AJ10" s="644"/>
      <c r="AK10" s="644"/>
      <c r="AL10" s="613">
        <v>8.1999999999999993</v>
      </c>
      <c r="AM10" s="645"/>
      <c r="AN10" s="645"/>
      <c r="AO10" s="646"/>
      <c r="AP10" s="587" t="s">
        <v>229</v>
      </c>
      <c r="AQ10" s="588"/>
      <c r="AR10" s="588"/>
      <c r="AS10" s="588"/>
      <c r="AT10" s="588"/>
      <c r="AU10" s="588"/>
      <c r="AV10" s="588"/>
      <c r="AW10" s="588"/>
      <c r="AX10" s="588"/>
      <c r="AY10" s="588"/>
      <c r="AZ10" s="588"/>
      <c r="BA10" s="588"/>
      <c r="BB10" s="588"/>
      <c r="BC10" s="588"/>
      <c r="BD10" s="588"/>
      <c r="BE10" s="588"/>
      <c r="BF10" s="589"/>
      <c r="BG10" s="590">
        <v>1704545</v>
      </c>
      <c r="BH10" s="591"/>
      <c r="BI10" s="591"/>
      <c r="BJ10" s="591"/>
      <c r="BK10" s="591"/>
      <c r="BL10" s="591"/>
      <c r="BM10" s="591"/>
      <c r="BN10" s="592"/>
      <c r="BO10" s="643">
        <v>2.4</v>
      </c>
      <c r="BP10" s="643"/>
      <c r="BQ10" s="643"/>
      <c r="BR10" s="643"/>
      <c r="BS10" s="596">
        <v>282164</v>
      </c>
      <c r="BT10" s="591"/>
      <c r="BU10" s="591"/>
      <c r="BV10" s="591"/>
      <c r="BW10" s="591"/>
      <c r="BX10" s="591"/>
      <c r="BY10" s="591"/>
      <c r="BZ10" s="591"/>
      <c r="CA10" s="591"/>
      <c r="CB10" s="626"/>
      <c r="CD10" s="627" t="s">
        <v>230</v>
      </c>
      <c r="CE10" s="624"/>
      <c r="CF10" s="624"/>
      <c r="CG10" s="624"/>
      <c r="CH10" s="624"/>
      <c r="CI10" s="624"/>
      <c r="CJ10" s="624"/>
      <c r="CK10" s="624"/>
      <c r="CL10" s="624"/>
      <c r="CM10" s="624"/>
      <c r="CN10" s="624"/>
      <c r="CO10" s="624"/>
      <c r="CP10" s="624"/>
      <c r="CQ10" s="625"/>
      <c r="CR10" s="590">
        <v>777961</v>
      </c>
      <c r="CS10" s="591"/>
      <c r="CT10" s="591"/>
      <c r="CU10" s="591"/>
      <c r="CV10" s="591"/>
      <c r="CW10" s="591"/>
      <c r="CX10" s="591"/>
      <c r="CY10" s="592"/>
      <c r="CZ10" s="643">
        <v>0.5</v>
      </c>
      <c r="DA10" s="643"/>
      <c r="DB10" s="643"/>
      <c r="DC10" s="643"/>
      <c r="DD10" s="596">
        <v>69132</v>
      </c>
      <c r="DE10" s="591"/>
      <c r="DF10" s="591"/>
      <c r="DG10" s="591"/>
      <c r="DH10" s="591"/>
      <c r="DI10" s="591"/>
      <c r="DJ10" s="591"/>
      <c r="DK10" s="591"/>
      <c r="DL10" s="591"/>
      <c r="DM10" s="591"/>
      <c r="DN10" s="591"/>
      <c r="DO10" s="591"/>
      <c r="DP10" s="592"/>
      <c r="DQ10" s="596">
        <v>195013</v>
      </c>
      <c r="DR10" s="591"/>
      <c r="DS10" s="591"/>
      <c r="DT10" s="591"/>
      <c r="DU10" s="591"/>
      <c r="DV10" s="591"/>
      <c r="DW10" s="591"/>
      <c r="DX10" s="591"/>
      <c r="DY10" s="591"/>
      <c r="DZ10" s="591"/>
      <c r="EA10" s="591"/>
      <c r="EB10" s="591"/>
      <c r="EC10" s="626"/>
    </row>
    <row r="11" spans="2:143" ht="11.25" customHeight="1" x14ac:dyDescent="0.15">
      <c r="B11" s="587" t="s">
        <v>231</v>
      </c>
      <c r="C11" s="588"/>
      <c r="D11" s="588"/>
      <c r="E11" s="588"/>
      <c r="F11" s="588"/>
      <c r="G11" s="588"/>
      <c r="H11" s="588"/>
      <c r="I11" s="588"/>
      <c r="J11" s="588"/>
      <c r="K11" s="588"/>
      <c r="L11" s="588"/>
      <c r="M11" s="588"/>
      <c r="N11" s="588"/>
      <c r="O11" s="588"/>
      <c r="P11" s="588"/>
      <c r="Q11" s="589"/>
      <c r="R11" s="590">
        <v>77301</v>
      </c>
      <c r="S11" s="591"/>
      <c r="T11" s="591"/>
      <c r="U11" s="591"/>
      <c r="V11" s="591"/>
      <c r="W11" s="591"/>
      <c r="X11" s="591"/>
      <c r="Y11" s="592"/>
      <c r="Z11" s="643">
        <v>0</v>
      </c>
      <c r="AA11" s="643"/>
      <c r="AB11" s="643"/>
      <c r="AC11" s="643"/>
      <c r="AD11" s="644">
        <v>77301</v>
      </c>
      <c r="AE11" s="644"/>
      <c r="AF11" s="644"/>
      <c r="AG11" s="644"/>
      <c r="AH11" s="644"/>
      <c r="AI11" s="644"/>
      <c r="AJ11" s="644"/>
      <c r="AK11" s="644"/>
      <c r="AL11" s="613">
        <v>0.1</v>
      </c>
      <c r="AM11" s="645"/>
      <c r="AN11" s="645"/>
      <c r="AO11" s="646"/>
      <c r="AP11" s="587" t="s">
        <v>232</v>
      </c>
      <c r="AQ11" s="588"/>
      <c r="AR11" s="588"/>
      <c r="AS11" s="588"/>
      <c r="AT11" s="588"/>
      <c r="AU11" s="588"/>
      <c r="AV11" s="588"/>
      <c r="AW11" s="588"/>
      <c r="AX11" s="588"/>
      <c r="AY11" s="588"/>
      <c r="AZ11" s="588"/>
      <c r="BA11" s="588"/>
      <c r="BB11" s="588"/>
      <c r="BC11" s="588"/>
      <c r="BD11" s="588"/>
      <c r="BE11" s="588"/>
      <c r="BF11" s="589"/>
      <c r="BG11" s="590">
        <v>5955044</v>
      </c>
      <c r="BH11" s="591"/>
      <c r="BI11" s="591"/>
      <c r="BJ11" s="591"/>
      <c r="BK11" s="591"/>
      <c r="BL11" s="591"/>
      <c r="BM11" s="591"/>
      <c r="BN11" s="592"/>
      <c r="BO11" s="643">
        <v>8.1999999999999993</v>
      </c>
      <c r="BP11" s="643"/>
      <c r="BQ11" s="643"/>
      <c r="BR11" s="643"/>
      <c r="BS11" s="596">
        <v>1178462</v>
      </c>
      <c r="BT11" s="591"/>
      <c r="BU11" s="591"/>
      <c r="BV11" s="591"/>
      <c r="BW11" s="591"/>
      <c r="BX11" s="591"/>
      <c r="BY11" s="591"/>
      <c r="BZ11" s="591"/>
      <c r="CA11" s="591"/>
      <c r="CB11" s="626"/>
      <c r="CD11" s="627" t="s">
        <v>233</v>
      </c>
      <c r="CE11" s="624"/>
      <c r="CF11" s="624"/>
      <c r="CG11" s="624"/>
      <c r="CH11" s="624"/>
      <c r="CI11" s="624"/>
      <c r="CJ11" s="624"/>
      <c r="CK11" s="624"/>
      <c r="CL11" s="624"/>
      <c r="CM11" s="624"/>
      <c r="CN11" s="624"/>
      <c r="CO11" s="624"/>
      <c r="CP11" s="624"/>
      <c r="CQ11" s="625"/>
      <c r="CR11" s="590">
        <v>3930057</v>
      </c>
      <c r="CS11" s="591"/>
      <c r="CT11" s="591"/>
      <c r="CU11" s="591"/>
      <c r="CV11" s="591"/>
      <c r="CW11" s="591"/>
      <c r="CX11" s="591"/>
      <c r="CY11" s="592"/>
      <c r="CZ11" s="643">
        <v>2.5</v>
      </c>
      <c r="DA11" s="643"/>
      <c r="DB11" s="643"/>
      <c r="DC11" s="643"/>
      <c r="DD11" s="596">
        <v>786007</v>
      </c>
      <c r="DE11" s="591"/>
      <c r="DF11" s="591"/>
      <c r="DG11" s="591"/>
      <c r="DH11" s="591"/>
      <c r="DI11" s="591"/>
      <c r="DJ11" s="591"/>
      <c r="DK11" s="591"/>
      <c r="DL11" s="591"/>
      <c r="DM11" s="591"/>
      <c r="DN11" s="591"/>
      <c r="DO11" s="591"/>
      <c r="DP11" s="592"/>
      <c r="DQ11" s="596">
        <v>2566806</v>
      </c>
      <c r="DR11" s="591"/>
      <c r="DS11" s="591"/>
      <c r="DT11" s="591"/>
      <c r="DU11" s="591"/>
      <c r="DV11" s="591"/>
      <c r="DW11" s="591"/>
      <c r="DX11" s="591"/>
      <c r="DY11" s="591"/>
      <c r="DZ11" s="591"/>
      <c r="EA11" s="591"/>
      <c r="EB11" s="591"/>
      <c r="EC11" s="626"/>
    </row>
    <row r="12" spans="2:143" ht="11.25" customHeight="1" x14ac:dyDescent="0.15">
      <c r="B12" s="587" t="s">
        <v>234</v>
      </c>
      <c r="C12" s="588"/>
      <c r="D12" s="588"/>
      <c r="E12" s="588"/>
      <c r="F12" s="588"/>
      <c r="G12" s="588"/>
      <c r="H12" s="588"/>
      <c r="I12" s="588"/>
      <c r="J12" s="588"/>
      <c r="K12" s="588"/>
      <c r="L12" s="588"/>
      <c r="M12" s="588"/>
      <c r="N12" s="588"/>
      <c r="O12" s="588"/>
      <c r="P12" s="588"/>
      <c r="Q12" s="589"/>
      <c r="R12" s="590" t="s">
        <v>113</v>
      </c>
      <c r="S12" s="591"/>
      <c r="T12" s="591"/>
      <c r="U12" s="591"/>
      <c r="V12" s="591"/>
      <c r="W12" s="591"/>
      <c r="X12" s="591"/>
      <c r="Y12" s="592"/>
      <c r="Z12" s="643" t="s">
        <v>113</v>
      </c>
      <c r="AA12" s="643"/>
      <c r="AB12" s="643"/>
      <c r="AC12" s="643"/>
      <c r="AD12" s="644" t="s">
        <v>113</v>
      </c>
      <c r="AE12" s="644"/>
      <c r="AF12" s="644"/>
      <c r="AG12" s="644"/>
      <c r="AH12" s="644"/>
      <c r="AI12" s="644"/>
      <c r="AJ12" s="644"/>
      <c r="AK12" s="644"/>
      <c r="AL12" s="613" t="s">
        <v>113</v>
      </c>
      <c r="AM12" s="645"/>
      <c r="AN12" s="645"/>
      <c r="AO12" s="646"/>
      <c r="AP12" s="587" t="s">
        <v>235</v>
      </c>
      <c r="AQ12" s="588"/>
      <c r="AR12" s="588"/>
      <c r="AS12" s="588"/>
      <c r="AT12" s="588"/>
      <c r="AU12" s="588"/>
      <c r="AV12" s="588"/>
      <c r="AW12" s="588"/>
      <c r="AX12" s="588"/>
      <c r="AY12" s="588"/>
      <c r="AZ12" s="588"/>
      <c r="BA12" s="588"/>
      <c r="BB12" s="588"/>
      <c r="BC12" s="588"/>
      <c r="BD12" s="588"/>
      <c r="BE12" s="588"/>
      <c r="BF12" s="589"/>
      <c r="BG12" s="590">
        <v>29751196</v>
      </c>
      <c r="BH12" s="591"/>
      <c r="BI12" s="591"/>
      <c r="BJ12" s="591"/>
      <c r="BK12" s="591"/>
      <c r="BL12" s="591"/>
      <c r="BM12" s="591"/>
      <c r="BN12" s="592"/>
      <c r="BO12" s="643">
        <v>41.1</v>
      </c>
      <c r="BP12" s="643"/>
      <c r="BQ12" s="643"/>
      <c r="BR12" s="643"/>
      <c r="BS12" s="596" t="s">
        <v>113</v>
      </c>
      <c r="BT12" s="591"/>
      <c r="BU12" s="591"/>
      <c r="BV12" s="591"/>
      <c r="BW12" s="591"/>
      <c r="BX12" s="591"/>
      <c r="BY12" s="591"/>
      <c r="BZ12" s="591"/>
      <c r="CA12" s="591"/>
      <c r="CB12" s="626"/>
      <c r="CD12" s="627" t="s">
        <v>236</v>
      </c>
      <c r="CE12" s="624"/>
      <c r="CF12" s="624"/>
      <c r="CG12" s="624"/>
      <c r="CH12" s="624"/>
      <c r="CI12" s="624"/>
      <c r="CJ12" s="624"/>
      <c r="CK12" s="624"/>
      <c r="CL12" s="624"/>
      <c r="CM12" s="624"/>
      <c r="CN12" s="624"/>
      <c r="CO12" s="624"/>
      <c r="CP12" s="624"/>
      <c r="CQ12" s="625"/>
      <c r="CR12" s="590">
        <v>4075532</v>
      </c>
      <c r="CS12" s="591"/>
      <c r="CT12" s="591"/>
      <c r="CU12" s="591"/>
      <c r="CV12" s="591"/>
      <c r="CW12" s="591"/>
      <c r="CX12" s="591"/>
      <c r="CY12" s="592"/>
      <c r="CZ12" s="643">
        <v>2.6</v>
      </c>
      <c r="DA12" s="643"/>
      <c r="DB12" s="643"/>
      <c r="DC12" s="643"/>
      <c r="DD12" s="596">
        <v>1334444</v>
      </c>
      <c r="DE12" s="591"/>
      <c r="DF12" s="591"/>
      <c r="DG12" s="591"/>
      <c r="DH12" s="591"/>
      <c r="DI12" s="591"/>
      <c r="DJ12" s="591"/>
      <c r="DK12" s="591"/>
      <c r="DL12" s="591"/>
      <c r="DM12" s="591"/>
      <c r="DN12" s="591"/>
      <c r="DO12" s="591"/>
      <c r="DP12" s="592"/>
      <c r="DQ12" s="596">
        <v>2838410</v>
      </c>
      <c r="DR12" s="591"/>
      <c r="DS12" s="591"/>
      <c r="DT12" s="591"/>
      <c r="DU12" s="591"/>
      <c r="DV12" s="591"/>
      <c r="DW12" s="591"/>
      <c r="DX12" s="591"/>
      <c r="DY12" s="591"/>
      <c r="DZ12" s="591"/>
      <c r="EA12" s="591"/>
      <c r="EB12" s="591"/>
      <c r="EC12" s="626"/>
    </row>
    <row r="13" spans="2:143" ht="11.25" customHeight="1" x14ac:dyDescent="0.15">
      <c r="B13" s="587" t="s">
        <v>237</v>
      </c>
      <c r="C13" s="588"/>
      <c r="D13" s="588"/>
      <c r="E13" s="588"/>
      <c r="F13" s="588"/>
      <c r="G13" s="588"/>
      <c r="H13" s="588"/>
      <c r="I13" s="588"/>
      <c r="J13" s="588"/>
      <c r="K13" s="588"/>
      <c r="L13" s="588"/>
      <c r="M13" s="588"/>
      <c r="N13" s="588"/>
      <c r="O13" s="588"/>
      <c r="P13" s="588"/>
      <c r="Q13" s="589"/>
      <c r="R13" s="590">
        <v>279030</v>
      </c>
      <c r="S13" s="591"/>
      <c r="T13" s="591"/>
      <c r="U13" s="591"/>
      <c r="V13" s="591"/>
      <c r="W13" s="591"/>
      <c r="X13" s="591"/>
      <c r="Y13" s="592"/>
      <c r="Z13" s="643">
        <v>0.2</v>
      </c>
      <c r="AA13" s="643"/>
      <c r="AB13" s="643"/>
      <c r="AC13" s="643"/>
      <c r="AD13" s="644">
        <v>279030</v>
      </c>
      <c r="AE13" s="644"/>
      <c r="AF13" s="644"/>
      <c r="AG13" s="644"/>
      <c r="AH13" s="644"/>
      <c r="AI13" s="644"/>
      <c r="AJ13" s="644"/>
      <c r="AK13" s="644"/>
      <c r="AL13" s="613">
        <v>0.3</v>
      </c>
      <c r="AM13" s="645"/>
      <c r="AN13" s="645"/>
      <c r="AO13" s="646"/>
      <c r="AP13" s="587" t="s">
        <v>238</v>
      </c>
      <c r="AQ13" s="588"/>
      <c r="AR13" s="588"/>
      <c r="AS13" s="588"/>
      <c r="AT13" s="588"/>
      <c r="AU13" s="588"/>
      <c r="AV13" s="588"/>
      <c r="AW13" s="588"/>
      <c r="AX13" s="588"/>
      <c r="AY13" s="588"/>
      <c r="AZ13" s="588"/>
      <c r="BA13" s="588"/>
      <c r="BB13" s="588"/>
      <c r="BC13" s="588"/>
      <c r="BD13" s="588"/>
      <c r="BE13" s="588"/>
      <c r="BF13" s="589"/>
      <c r="BG13" s="590">
        <v>29530770</v>
      </c>
      <c r="BH13" s="591"/>
      <c r="BI13" s="591"/>
      <c r="BJ13" s="591"/>
      <c r="BK13" s="591"/>
      <c r="BL13" s="591"/>
      <c r="BM13" s="591"/>
      <c r="BN13" s="592"/>
      <c r="BO13" s="643">
        <v>40.799999999999997</v>
      </c>
      <c r="BP13" s="643"/>
      <c r="BQ13" s="643"/>
      <c r="BR13" s="643"/>
      <c r="BS13" s="596" t="s">
        <v>113</v>
      </c>
      <c r="BT13" s="591"/>
      <c r="BU13" s="591"/>
      <c r="BV13" s="591"/>
      <c r="BW13" s="591"/>
      <c r="BX13" s="591"/>
      <c r="BY13" s="591"/>
      <c r="BZ13" s="591"/>
      <c r="CA13" s="591"/>
      <c r="CB13" s="626"/>
      <c r="CD13" s="627" t="s">
        <v>239</v>
      </c>
      <c r="CE13" s="624"/>
      <c r="CF13" s="624"/>
      <c r="CG13" s="624"/>
      <c r="CH13" s="624"/>
      <c r="CI13" s="624"/>
      <c r="CJ13" s="624"/>
      <c r="CK13" s="624"/>
      <c r="CL13" s="624"/>
      <c r="CM13" s="624"/>
      <c r="CN13" s="624"/>
      <c r="CO13" s="624"/>
      <c r="CP13" s="624"/>
      <c r="CQ13" s="625"/>
      <c r="CR13" s="590">
        <v>23879366</v>
      </c>
      <c r="CS13" s="591"/>
      <c r="CT13" s="591"/>
      <c r="CU13" s="591"/>
      <c r="CV13" s="591"/>
      <c r="CW13" s="591"/>
      <c r="CX13" s="591"/>
      <c r="CY13" s="592"/>
      <c r="CZ13" s="643">
        <v>15.1</v>
      </c>
      <c r="DA13" s="643"/>
      <c r="DB13" s="643"/>
      <c r="DC13" s="643"/>
      <c r="DD13" s="596">
        <v>9502750</v>
      </c>
      <c r="DE13" s="591"/>
      <c r="DF13" s="591"/>
      <c r="DG13" s="591"/>
      <c r="DH13" s="591"/>
      <c r="DI13" s="591"/>
      <c r="DJ13" s="591"/>
      <c r="DK13" s="591"/>
      <c r="DL13" s="591"/>
      <c r="DM13" s="591"/>
      <c r="DN13" s="591"/>
      <c r="DO13" s="591"/>
      <c r="DP13" s="592"/>
      <c r="DQ13" s="596">
        <v>14422374</v>
      </c>
      <c r="DR13" s="591"/>
      <c r="DS13" s="591"/>
      <c r="DT13" s="591"/>
      <c r="DU13" s="591"/>
      <c r="DV13" s="591"/>
      <c r="DW13" s="591"/>
      <c r="DX13" s="591"/>
      <c r="DY13" s="591"/>
      <c r="DZ13" s="591"/>
      <c r="EA13" s="591"/>
      <c r="EB13" s="591"/>
      <c r="EC13" s="626"/>
    </row>
    <row r="14" spans="2:143" ht="11.25" customHeight="1" x14ac:dyDescent="0.15">
      <c r="B14" s="587" t="s">
        <v>240</v>
      </c>
      <c r="C14" s="588"/>
      <c r="D14" s="588"/>
      <c r="E14" s="588"/>
      <c r="F14" s="588"/>
      <c r="G14" s="588"/>
      <c r="H14" s="588"/>
      <c r="I14" s="588"/>
      <c r="J14" s="588"/>
      <c r="K14" s="588"/>
      <c r="L14" s="588"/>
      <c r="M14" s="588"/>
      <c r="N14" s="588"/>
      <c r="O14" s="588"/>
      <c r="P14" s="588"/>
      <c r="Q14" s="589"/>
      <c r="R14" s="590" t="s">
        <v>113</v>
      </c>
      <c r="S14" s="591"/>
      <c r="T14" s="591"/>
      <c r="U14" s="591"/>
      <c r="V14" s="591"/>
      <c r="W14" s="591"/>
      <c r="X14" s="591"/>
      <c r="Y14" s="592"/>
      <c r="Z14" s="643" t="s">
        <v>113</v>
      </c>
      <c r="AA14" s="643"/>
      <c r="AB14" s="643"/>
      <c r="AC14" s="643"/>
      <c r="AD14" s="644" t="s">
        <v>113</v>
      </c>
      <c r="AE14" s="644"/>
      <c r="AF14" s="644"/>
      <c r="AG14" s="644"/>
      <c r="AH14" s="644"/>
      <c r="AI14" s="644"/>
      <c r="AJ14" s="644"/>
      <c r="AK14" s="644"/>
      <c r="AL14" s="613" t="s">
        <v>113</v>
      </c>
      <c r="AM14" s="645"/>
      <c r="AN14" s="645"/>
      <c r="AO14" s="646"/>
      <c r="AP14" s="587" t="s">
        <v>241</v>
      </c>
      <c r="AQ14" s="588"/>
      <c r="AR14" s="588"/>
      <c r="AS14" s="588"/>
      <c r="AT14" s="588"/>
      <c r="AU14" s="588"/>
      <c r="AV14" s="588"/>
      <c r="AW14" s="588"/>
      <c r="AX14" s="588"/>
      <c r="AY14" s="588"/>
      <c r="AZ14" s="588"/>
      <c r="BA14" s="588"/>
      <c r="BB14" s="588"/>
      <c r="BC14" s="588"/>
      <c r="BD14" s="588"/>
      <c r="BE14" s="588"/>
      <c r="BF14" s="589"/>
      <c r="BG14" s="590">
        <v>959673</v>
      </c>
      <c r="BH14" s="591"/>
      <c r="BI14" s="591"/>
      <c r="BJ14" s="591"/>
      <c r="BK14" s="591"/>
      <c r="BL14" s="591"/>
      <c r="BM14" s="591"/>
      <c r="BN14" s="592"/>
      <c r="BO14" s="643">
        <v>1.3</v>
      </c>
      <c r="BP14" s="643"/>
      <c r="BQ14" s="643"/>
      <c r="BR14" s="643"/>
      <c r="BS14" s="596" t="s">
        <v>113</v>
      </c>
      <c r="BT14" s="591"/>
      <c r="BU14" s="591"/>
      <c r="BV14" s="591"/>
      <c r="BW14" s="591"/>
      <c r="BX14" s="591"/>
      <c r="BY14" s="591"/>
      <c r="BZ14" s="591"/>
      <c r="CA14" s="591"/>
      <c r="CB14" s="626"/>
      <c r="CD14" s="627" t="s">
        <v>242</v>
      </c>
      <c r="CE14" s="624"/>
      <c r="CF14" s="624"/>
      <c r="CG14" s="624"/>
      <c r="CH14" s="624"/>
      <c r="CI14" s="624"/>
      <c r="CJ14" s="624"/>
      <c r="CK14" s="624"/>
      <c r="CL14" s="624"/>
      <c r="CM14" s="624"/>
      <c r="CN14" s="624"/>
      <c r="CO14" s="624"/>
      <c r="CP14" s="624"/>
      <c r="CQ14" s="625"/>
      <c r="CR14" s="590">
        <v>4508606</v>
      </c>
      <c r="CS14" s="591"/>
      <c r="CT14" s="591"/>
      <c r="CU14" s="591"/>
      <c r="CV14" s="591"/>
      <c r="CW14" s="591"/>
      <c r="CX14" s="591"/>
      <c r="CY14" s="592"/>
      <c r="CZ14" s="643">
        <v>2.9</v>
      </c>
      <c r="DA14" s="643"/>
      <c r="DB14" s="643"/>
      <c r="DC14" s="643"/>
      <c r="DD14" s="596">
        <v>392892</v>
      </c>
      <c r="DE14" s="591"/>
      <c r="DF14" s="591"/>
      <c r="DG14" s="591"/>
      <c r="DH14" s="591"/>
      <c r="DI14" s="591"/>
      <c r="DJ14" s="591"/>
      <c r="DK14" s="591"/>
      <c r="DL14" s="591"/>
      <c r="DM14" s="591"/>
      <c r="DN14" s="591"/>
      <c r="DO14" s="591"/>
      <c r="DP14" s="592"/>
      <c r="DQ14" s="596">
        <v>4037898</v>
      </c>
      <c r="DR14" s="591"/>
      <c r="DS14" s="591"/>
      <c r="DT14" s="591"/>
      <c r="DU14" s="591"/>
      <c r="DV14" s="591"/>
      <c r="DW14" s="591"/>
      <c r="DX14" s="591"/>
      <c r="DY14" s="591"/>
      <c r="DZ14" s="591"/>
      <c r="EA14" s="591"/>
      <c r="EB14" s="591"/>
      <c r="EC14" s="626"/>
    </row>
    <row r="15" spans="2:143" ht="11.25" customHeight="1" x14ac:dyDescent="0.15">
      <c r="B15" s="587" t="s">
        <v>243</v>
      </c>
      <c r="C15" s="588"/>
      <c r="D15" s="588"/>
      <c r="E15" s="588"/>
      <c r="F15" s="588"/>
      <c r="G15" s="588"/>
      <c r="H15" s="588"/>
      <c r="I15" s="588"/>
      <c r="J15" s="588"/>
      <c r="K15" s="588"/>
      <c r="L15" s="588"/>
      <c r="M15" s="588"/>
      <c r="N15" s="588"/>
      <c r="O15" s="588"/>
      <c r="P15" s="588"/>
      <c r="Q15" s="589"/>
      <c r="R15" s="590">
        <v>239482</v>
      </c>
      <c r="S15" s="591"/>
      <c r="T15" s="591"/>
      <c r="U15" s="591"/>
      <c r="V15" s="591"/>
      <c r="W15" s="591"/>
      <c r="X15" s="591"/>
      <c r="Y15" s="592"/>
      <c r="Z15" s="643">
        <v>0.1</v>
      </c>
      <c r="AA15" s="643"/>
      <c r="AB15" s="643"/>
      <c r="AC15" s="643"/>
      <c r="AD15" s="644">
        <v>239482</v>
      </c>
      <c r="AE15" s="644"/>
      <c r="AF15" s="644"/>
      <c r="AG15" s="644"/>
      <c r="AH15" s="644"/>
      <c r="AI15" s="644"/>
      <c r="AJ15" s="644"/>
      <c r="AK15" s="644"/>
      <c r="AL15" s="613">
        <v>0.3</v>
      </c>
      <c r="AM15" s="645"/>
      <c r="AN15" s="645"/>
      <c r="AO15" s="646"/>
      <c r="AP15" s="587" t="s">
        <v>244</v>
      </c>
      <c r="AQ15" s="588"/>
      <c r="AR15" s="588"/>
      <c r="AS15" s="588"/>
      <c r="AT15" s="588"/>
      <c r="AU15" s="588"/>
      <c r="AV15" s="588"/>
      <c r="AW15" s="588"/>
      <c r="AX15" s="588"/>
      <c r="AY15" s="588"/>
      <c r="AZ15" s="588"/>
      <c r="BA15" s="588"/>
      <c r="BB15" s="588"/>
      <c r="BC15" s="588"/>
      <c r="BD15" s="588"/>
      <c r="BE15" s="588"/>
      <c r="BF15" s="589"/>
      <c r="BG15" s="590">
        <v>2867920</v>
      </c>
      <c r="BH15" s="591"/>
      <c r="BI15" s="591"/>
      <c r="BJ15" s="591"/>
      <c r="BK15" s="591"/>
      <c r="BL15" s="591"/>
      <c r="BM15" s="591"/>
      <c r="BN15" s="592"/>
      <c r="BO15" s="643">
        <v>4</v>
      </c>
      <c r="BP15" s="643"/>
      <c r="BQ15" s="643"/>
      <c r="BR15" s="643"/>
      <c r="BS15" s="596" t="s">
        <v>113</v>
      </c>
      <c r="BT15" s="591"/>
      <c r="BU15" s="591"/>
      <c r="BV15" s="591"/>
      <c r="BW15" s="591"/>
      <c r="BX15" s="591"/>
      <c r="BY15" s="591"/>
      <c r="BZ15" s="591"/>
      <c r="CA15" s="591"/>
      <c r="CB15" s="626"/>
      <c r="CD15" s="627" t="s">
        <v>245</v>
      </c>
      <c r="CE15" s="624"/>
      <c r="CF15" s="624"/>
      <c r="CG15" s="624"/>
      <c r="CH15" s="624"/>
      <c r="CI15" s="624"/>
      <c r="CJ15" s="624"/>
      <c r="CK15" s="624"/>
      <c r="CL15" s="624"/>
      <c r="CM15" s="624"/>
      <c r="CN15" s="624"/>
      <c r="CO15" s="624"/>
      <c r="CP15" s="624"/>
      <c r="CQ15" s="625"/>
      <c r="CR15" s="590">
        <v>16601536</v>
      </c>
      <c r="CS15" s="591"/>
      <c r="CT15" s="591"/>
      <c r="CU15" s="591"/>
      <c r="CV15" s="591"/>
      <c r="CW15" s="591"/>
      <c r="CX15" s="591"/>
      <c r="CY15" s="592"/>
      <c r="CZ15" s="643">
        <v>10.5</v>
      </c>
      <c r="DA15" s="643"/>
      <c r="DB15" s="643"/>
      <c r="DC15" s="643"/>
      <c r="DD15" s="596">
        <v>4828360</v>
      </c>
      <c r="DE15" s="591"/>
      <c r="DF15" s="591"/>
      <c r="DG15" s="591"/>
      <c r="DH15" s="591"/>
      <c r="DI15" s="591"/>
      <c r="DJ15" s="591"/>
      <c r="DK15" s="591"/>
      <c r="DL15" s="591"/>
      <c r="DM15" s="591"/>
      <c r="DN15" s="591"/>
      <c r="DO15" s="591"/>
      <c r="DP15" s="592"/>
      <c r="DQ15" s="596">
        <v>11324338</v>
      </c>
      <c r="DR15" s="591"/>
      <c r="DS15" s="591"/>
      <c r="DT15" s="591"/>
      <c r="DU15" s="591"/>
      <c r="DV15" s="591"/>
      <c r="DW15" s="591"/>
      <c r="DX15" s="591"/>
      <c r="DY15" s="591"/>
      <c r="DZ15" s="591"/>
      <c r="EA15" s="591"/>
      <c r="EB15" s="591"/>
      <c r="EC15" s="626"/>
    </row>
    <row r="16" spans="2:143" ht="11.25" customHeight="1" x14ac:dyDescent="0.15">
      <c r="B16" s="587" t="s">
        <v>246</v>
      </c>
      <c r="C16" s="588"/>
      <c r="D16" s="588"/>
      <c r="E16" s="588"/>
      <c r="F16" s="588"/>
      <c r="G16" s="588"/>
      <c r="H16" s="588"/>
      <c r="I16" s="588"/>
      <c r="J16" s="588"/>
      <c r="K16" s="588"/>
      <c r="L16" s="588"/>
      <c r="M16" s="588"/>
      <c r="N16" s="588"/>
      <c r="O16" s="588"/>
      <c r="P16" s="588"/>
      <c r="Q16" s="589"/>
      <c r="R16" s="590">
        <v>17547407</v>
      </c>
      <c r="S16" s="591"/>
      <c r="T16" s="591"/>
      <c r="U16" s="591"/>
      <c r="V16" s="591"/>
      <c r="W16" s="591"/>
      <c r="X16" s="591"/>
      <c r="Y16" s="592"/>
      <c r="Z16" s="643">
        <v>10.9</v>
      </c>
      <c r="AA16" s="643"/>
      <c r="AB16" s="643"/>
      <c r="AC16" s="643"/>
      <c r="AD16" s="644">
        <v>15707820</v>
      </c>
      <c r="AE16" s="644"/>
      <c r="AF16" s="644"/>
      <c r="AG16" s="644"/>
      <c r="AH16" s="644"/>
      <c r="AI16" s="644"/>
      <c r="AJ16" s="644"/>
      <c r="AK16" s="644"/>
      <c r="AL16" s="613">
        <v>16.600000000000001</v>
      </c>
      <c r="AM16" s="645"/>
      <c r="AN16" s="645"/>
      <c r="AO16" s="646"/>
      <c r="AP16" s="587" t="s">
        <v>247</v>
      </c>
      <c r="AQ16" s="588"/>
      <c r="AR16" s="588"/>
      <c r="AS16" s="588"/>
      <c r="AT16" s="588"/>
      <c r="AU16" s="588"/>
      <c r="AV16" s="588"/>
      <c r="AW16" s="588"/>
      <c r="AX16" s="588"/>
      <c r="AY16" s="588"/>
      <c r="AZ16" s="588"/>
      <c r="BA16" s="588"/>
      <c r="BB16" s="588"/>
      <c r="BC16" s="588"/>
      <c r="BD16" s="588"/>
      <c r="BE16" s="588"/>
      <c r="BF16" s="589"/>
      <c r="BG16" s="590" t="s">
        <v>113</v>
      </c>
      <c r="BH16" s="591"/>
      <c r="BI16" s="591"/>
      <c r="BJ16" s="591"/>
      <c r="BK16" s="591"/>
      <c r="BL16" s="591"/>
      <c r="BM16" s="591"/>
      <c r="BN16" s="592"/>
      <c r="BO16" s="643" t="s">
        <v>113</v>
      </c>
      <c r="BP16" s="643"/>
      <c r="BQ16" s="643"/>
      <c r="BR16" s="643"/>
      <c r="BS16" s="596" t="s">
        <v>113</v>
      </c>
      <c r="BT16" s="591"/>
      <c r="BU16" s="591"/>
      <c r="BV16" s="591"/>
      <c r="BW16" s="591"/>
      <c r="BX16" s="591"/>
      <c r="BY16" s="591"/>
      <c r="BZ16" s="591"/>
      <c r="CA16" s="591"/>
      <c r="CB16" s="626"/>
      <c r="CD16" s="627" t="s">
        <v>248</v>
      </c>
      <c r="CE16" s="624"/>
      <c r="CF16" s="624"/>
      <c r="CG16" s="624"/>
      <c r="CH16" s="624"/>
      <c r="CI16" s="624"/>
      <c r="CJ16" s="624"/>
      <c r="CK16" s="624"/>
      <c r="CL16" s="624"/>
      <c r="CM16" s="624"/>
      <c r="CN16" s="624"/>
      <c r="CO16" s="624"/>
      <c r="CP16" s="624"/>
      <c r="CQ16" s="625"/>
      <c r="CR16" s="590">
        <v>59290</v>
      </c>
      <c r="CS16" s="591"/>
      <c r="CT16" s="591"/>
      <c r="CU16" s="591"/>
      <c r="CV16" s="591"/>
      <c r="CW16" s="591"/>
      <c r="CX16" s="591"/>
      <c r="CY16" s="592"/>
      <c r="CZ16" s="643">
        <v>0</v>
      </c>
      <c r="DA16" s="643"/>
      <c r="DB16" s="643"/>
      <c r="DC16" s="643"/>
      <c r="DD16" s="596" t="s">
        <v>113</v>
      </c>
      <c r="DE16" s="591"/>
      <c r="DF16" s="591"/>
      <c r="DG16" s="591"/>
      <c r="DH16" s="591"/>
      <c r="DI16" s="591"/>
      <c r="DJ16" s="591"/>
      <c r="DK16" s="591"/>
      <c r="DL16" s="591"/>
      <c r="DM16" s="591"/>
      <c r="DN16" s="591"/>
      <c r="DO16" s="591"/>
      <c r="DP16" s="592"/>
      <c r="DQ16" s="596">
        <v>18911</v>
      </c>
      <c r="DR16" s="591"/>
      <c r="DS16" s="591"/>
      <c r="DT16" s="591"/>
      <c r="DU16" s="591"/>
      <c r="DV16" s="591"/>
      <c r="DW16" s="591"/>
      <c r="DX16" s="591"/>
      <c r="DY16" s="591"/>
      <c r="DZ16" s="591"/>
      <c r="EA16" s="591"/>
      <c r="EB16" s="591"/>
      <c r="EC16" s="626"/>
    </row>
    <row r="17" spans="2:133" ht="11.25" customHeight="1" x14ac:dyDescent="0.15">
      <c r="B17" s="587" t="s">
        <v>249</v>
      </c>
      <c r="C17" s="588"/>
      <c r="D17" s="588"/>
      <c r="E17" s="588"/>
      <c r="F17" s="588"/>
      <c r="G17" s="588"/>
      <c r="H17" s="588"/>
      <c r="I17" s="588"/>
      <c r="J17" s="588"/>
      <c r="K17" s="588"/>
      <c r="L17" s="588"/>
      <c r="M17" s="588"/>
      <c r="N17" s="588"/>
      <c r="O17" s="588"/>
      <c r="P17" s="588"/>
      <c r="Q17" s="589"/>
      <c r="R17" s="590">
        <v>15707820</v>
      </c>
      <c r="S17" s="591"/>
      <c r="T17" s="591"/>
      <c r="U17" s="591"/>
      <c r="V17" s="591"/>
      <c r="W17" s="591"/>
      <c r="X17" s="591"/>
      <c r="Y17" s="592"/>
      <c r="Z17" s="643">
        <v>9.6999999999999993</v>
      </c>
      <c r="AA17" s="643"/>
      <c r="AB17" s="643"/>
      <c r="AC17" s="643"/>
      <c r="AD17" s="644">
        <v>15707820</v>
      </c>
      <c r="AE17" s="644"/>
      <c r="AF17" s="644"/>
      <c r="AG17" s="644"/>
      <c r="AH17" s="644"/>
      <c r="AI17" s="644"/>
      <c r="AJ17" s="644"/>
      <c r="AK17" s="644"/>
      <c r="AL17" s="613">
        <v>16.600000000000001</v>
      </c>
      <c r="AM17" s="645"/>
      <c r="AN17" s="645"/>
      <c r="AO17" s="646"/>
      <c r="AP17" s="587" t="s">
        <v>250</v>
      </c>
      <c r="AQ17" s="588"/>
      <c r="AR17" s="588"/>
      <c r="AS17" s="588"/>
      <c r="AT17" s="588"/>
      <c r="AU17" s="588"/>
      <c r="AV17" s="588"/>
      <c r="AW17" s="588"/>
      <c r="AX17" s="588"/>
      <c r="AY17" s="588"/>
      <c r="AZ17" s="588"/>
      <c r="BA17" s="588"/>
      <c r="BB17" s="588"/>
      <c r="BC17" s="588"/>
      <c r="BD17" s="588"/>
      <c r="BE17" s="588"/>
      <c r="BF17" s="589"/>
      <c r="BG17" s="590">
        <v>4400</v>
      </c>
      <c r="BH17" s="591"/>
      <c r="BI17" s="591"/>
      <c r="BJ17" s="591"/>
      <c r="BK17" s="591"/>
      <c r="BL17" s="591"/>
      <c r="BM17" s="591"/>
      <c r="BN17" s="592"/>
      <c r="BO17" s="643">
        <v>0</v>
      </c>
      <c r="BP17" s="643"/>
      <c r="BQ17" s="643"/>
      <c r="BR17" s="643"/>
      <c r="BS17" s="596" t="s">
        <v>113</v>
      </c>
      <c r="BT17" s="591"/>
      <c r="BU17" s="591"/>
      <c r="BV17" s="591"/>
      <c r="BW17" s="591"/>
      <c r="BX17" s="591"/>
      <c r="BY17" s="591"/>
      <c r="BZ17" s="591"/>
      <c r="CA17" s="591"/>
      <c r="CB17" s="626"/>
      <c r="CD17" s="627" t="s">
        <v>251</v>
      </c>
      <c r="CE17" s="624"/>
      <c r="CF17" s="624"/>
      <c r="CG17" s="624"/>
      <c r="CH17" s="624"/>
      <c r="CI17" s="624"/>
      <c r="CJ17" s="624"/>
      <c r="CK17" s="624"/>
      <c r="CL17" s="624"/>
      <c r="CM17" s="624"/>
      <c r="CN17" s="624"/>
      <c r="CO17" s="624"/>
      <c r="CP17" s="624"/>
      <c r="CQ17" s="625"/>
      <c r="CR17" s="590">
        <v>23075042</v>
      </c>
      <c r="CS17" s="591"/>
      <c r="CT17" s="591"/>
      <c r="CU17" s="591"/>
      <c r="CV17" s="591"/>
      <c r="CW17" s="591"/>
      <c r="CX17" s="591"/>
      <c r="CY17" s="592"/>
      <c r="CZ17" s="643">
        <v>14.6</v>
      </c>
      <c r="DA17" s="643"/>
      <c r="DB17" s="643"/>
      <c r="DC17" s="643"/>
      <c r="DD17" s="596" t="s">
        <v>113</v>
      </c>
      <c r="DE17" s="591"/>
      <c r="DF17" s="591"/>
      <c r="DG17" s="591"/>
      <c r="DH17" s="591"/>
      <c r="DI17" s="591"/>
      <c r="DJ17" s="591"/>
      <c r="DK17" s="591"/>
      <c r="DL17" s="591"/>
      <c r="DM17" s="591"/>
      <c r="DN17" s="591"/>
      <c r="DO17" s="591"/>
      <c r="DP17" s="592"/>
      <c r="DQ17" s="596">
        <v>21898237</v>
      </c>
      <c r="DR17" s="591"/>
      <c r="DS17" s="591"/>
      <c r="DT17" s="591"/>
      <c r="DU17" s="591"/>
      <c r="DV17" s="591"/>
      <c r="DW17" s="591"/>
      <c r="DX17" s="591"/>
      <c r="DY17" s="591"/>
      <c r="DZ17" s="591"/>
      <c r="EA17" s="591"/>
      <c r="EB17" s="591"/>
      <c r="EC17" s="626"/>
    </row>
    <row r="18" spans="2:133" ht="11.25" customHeight="1" x14ac:dyDescent="0.15">
      <c r="B18" s="587" t="s">
        <v>252</v>
      </c>
      <c r="C18" s="588"/>
      <c r="D18" s="588"/>
      <c r="E18" s="588"/>
      <c r="F18" s="588"/>
      <c r="G18" s="588"/>
      <c r="H18" s="588"/>
      <c r="I18" s="588"/>
      <c r="J18" s="588"/>
      <c r="K18" s="588"/>
      <c r="L18" s="588"/>
      <c r="M18" s="588"/>
      <c r="N18" s="588"/>
      <c r="O18" s="588"/>
      <c r="P18" s="588"/>
      <c r="Q18" s="589"/>
      <c r="R18" s="590">
        <v>1839587</v>
      </c>
      <c r="S18" s="591"/>
      <c r="T18" s="591"/>
      <c r="U18" s="591"/>
      <c r="V18" s="591"/>
      <c r="W18" s="591"/>
      <c r="X18" s="591"/>
      <c r="Y18" s="592"/>
      <c r="Z18" s="643">
        <v>1.1000000000000001</v>
      </c>
      <c r="AA18" s="643"/>
      <c r="AB18" s="643"/>
      <c r="AC18" s="643"/>
      <c r="AD18" s="644" t="s">
        <v>113</v>
      </c>
      <c r="AE18" s="644"/>
      <c r="AF18" s="644"/>
      <c r="AG18" s="644"/>
      <c r="AH18" s="644"/>
      <c r="AI18" s="644"/>
      <c r="AJ18" s="644"/>
      <c r="AK18" s="644"/>
      <c r="AL18" s="613" t="s">
        <v>113</v>
      </c>
      <c r="AM18" s="645"/>
      <c r="AN18" s="645"/>
      <c r="AO18" s="646"/>
      <c r="AP18" s="587" t="s">
        <v>253</v>
      </c>
      <c r="AQ18" s="588"/>
      <c r="AR18" s="588"/>
      <c r="AS18" s="588"/>
      <c r="AT18" s="588"/>
      <c r="AU18" s="588"/>
      <c r="AV18" s="588"/>
      <c r="AW18" s="588"/>
      <c r="AX18" s="588"/>
      <c r="AY18" s="588"/>
      <c r="AZ18" s="588"/>
      <c r="BA18" s="588"/>
      <c r="BB18" s="588"/>
      <c r="BC18" s="588"/>
      <c r="BD18" s="588"/>
      <c r="BE18" s="588"/>
      <c r="BF18" s="589"/>
      <c r="BG18" s="590" t="s">
        <v>113</v>
      </c>
      <c r="BH18" s="591"/>
      <c r="BI18" s="591"/>
      <c r="BJ18" s="591"/>
      <c r="BK18" s="591"/>
      <c r="BL18" s="591"/>
      <c r="BM18" s="591"/>
      <c r="BN18" s="592"/>
      <c r="BO18" s="643" t="s">
        <v>113</v>
      </c>
      <c r="BP18" s="643"/>
      <c r="BQ18" s="643"/>
      <c r="BR18" s="643"/>
      <c r="BS18" s="596" t="s">
        <v>113</v>
      </c>
      <c r="BT18" s="591"/>
      <c r="BU18" s="591"/>
      <c r="BV18" s="591"/>
      <c r="BW18" s="591"/>
      <c r="BX18" s="591"/>
      <c r="BY18" s="591"/>
      <c r="BZ18" s="591"/>
      <c r="CA18" s="591"/>
      <c r="CB18" s="626"/>
      <c r="CD18" s="627" t="s">
        <v>254</v>
      </c>
      <c r="CE18" s="624"/>
      <c r="CF18" s="624"/>
      <c r="CG18" s="624"/>
      <c r="CH18" s="624"/>
      <c r="CI18" s="624"/>
      <c r="CJ18" s="624"/>
      <c r="CK18" s="624"/>
      <c r="CL18" s="624"/>
      <c r="CM18" s="624"/>
      <c r="CN18" s="624"/>
      <c r="CO18" s="624"/>
      <c r="CP18" s="624"/>
      <c r="CQ18" s="625"/>
      <c r="CR18" s="590" t="s">
        <v>113</v>
      </c>
      <c r="CS18" s="591"/>
      <c r="CT18" s="591"/>
      <c r="CU18" s="591"/>
      <c r="CV18" s="591"/>
      <c r="CW18" s="591"/>
      <c r="CX18" s="591"/>
      <c r="CY18" s="592"/>
      <c r="CZ18" s="643" t="s">
        <v>113</v>
      </c>
      <c r="DA18" s="643"/>
      <c r="DB18" s="643"/>
      <c r="DC18" s="643"/>
      <c r="DD18" s="596" t="s">
        <v>113</v>
      </c>
      <c r="DE18" s="591"/>
      <c r="DF18" s="591"/>
      <c r="DG18" s="591"/>
      <c r="DH18" s="591"/>
      <c r="DI18" s="591"/>
      <c r="DJ18" s="591"/>
      <c r="DK18" s="591"/>
      <c r="DL18" s="591"/>
      <c r="DM18" s="591"/>
      <c r="DN18" s="591"/>
      <c r="DO18" s="591"/>
      <c r="DP18" s="592"/>
      <c r="DQ18" s="596" t="s">
        <v>113</v>
      </c>
      <c r="DR18" s="591"/>
      <c r="DS18" s="591"/>
      <c r="DT18" s="591"/>
      <c r="DU18" s="591"/>
      <c r="DV18" s="591"/>
      <c r="DW18" s="591"/>
      <c r="DX18" s="591"/>
      <c r="DY18" s="591"/>
      <c r="DZ18" s="591"/>
      <c r="EA18" s="591"/>
      <c r="EB18" s="591"/>
      <c r="EC18" s="626"/>
    </row>
    <row r="19" spans="2:133" ht="11.25" customHeight="1" x14ac:dyDescent="0.15">
      <c r="B19" s="587" t="s">
        <v>255</v>
      </c>
      <c r="C19" s="588"/>
      <c r="D19" s="588"/>
      <c r="E19" s="588"/>
      <c r="F19" s="588"/>
      <c r="G19" s="588"/>
      <c r="H19" s="588"/>
      <c r="I19" s="588"/>
      <c r="J19" s="588"/>
      <c r="K19" s="588"/>
      <c r="L19" s="588"/>
      <c r="M19" s="588"/>
      <c r="N19" s="588"/>
      <c r="O19" s="588"/>
      <c r="P19" s="588"/>
      <c r="Q19" s="589"/>
      <c r="R19" s="590" t="s">
        <v>113</v>
      </c>
      <c r="S19" s="591"/>
      <c r="T19" s="591"/>
      <c r="U19" s="591"/>
      <c r="V19" s="591"/>
      <c r="W19" s="591"/>
      <c r="X19" s="591"/>
      <c r="Y19" s="592"/>
      <c r="Z19" s="643" t="s">
        <v>113</v>
      </c>
      <c r="AA19" s="643"/>
      <c r="AB19" s="643"/>
      <c r="AC19" s="643"/>
      <c r="AD19" s="644" t="s">
        <v>113</v>
      </c>
      <c r="AE19" s="644"/>
      <c r="AF19" s="644"/>
      <c r="AG19" s="644"/>
      <c r="AH19" s="644"/>
      <c r="AI19" s="644"/>
      <c r="AJ19" s="644"/>
      <c r="AK19" s="644"/>
      <c r="AL19" s="613" t="s">
        <v>113</v>
      </c>
      <c r="AM19" s="645"/>
      <c r="AN19" s="645"/>
      <c r="AO19" s="646"/>
      <c r="AP19" s="587" t="s">
        <v>256</v>
      </c>
      <c r="AQ19" s="588"/>
      <c r="AR19" s="588"/>
      <c r="AS19" s="588"/>
      <c r="AT19" s="588"/>
      <c r="AU19" s="588"/>
      <c r="AV19" s="588"/>
      <c r="AW19" s="588"/>
      <c r="AX19" s="588"/>
      <c r="AY19" s="588"/>
      <c r="AZ19" s="588"/>
      <c r="BA19" s="588"/>
      <c r="BB19" s="588"/>
      <c r="BC19" s="588"/>
      <c r="BD19" s="588"/>
      <c r="BE19" s="588"/>
      <c r="BF19" s="589"/>
      <c r="BG19" s="590">
        <v>7483948</v>
      </c>
      <c r="BH19" s="591"/>
      <c r="BI19" s="591"/>
      <c r="BJ19" s="591"/>
      <c r="BK19" s="591"/>
      <c r="BL19" s="591"/>
      <c r="BM19" s="591"/>
      <c r="BN19" s="592"/>
      <c r="BO19" s="643">
        <v>10.3</v>
      </c>
      <c r="BP19" s="643"/>
      <c r="BQ19" s="643"/>
      <c r="BR19" s="643"/>
      <c r="BS19" s="596" t="s">
        <v>113</v>
      </c>
      <c r="BT19" s="591"/>
      <c r="BU19" s="591"/>
      <c r="BV19" s="591"/>
      <c r="BW19" s="591"/>
      <c r="BX19" s="591"/>
      <c r="BY19" s="591"/>
      <c r="BZ19" s="591"/>
      <c r="CA19" s="591"/>
      <c r="CB19" s="626"/>
      <c r="CD19" s="627" t="s">
        <v>257</v>
      </c>
      <c r="CE19" s="624"/>
      <c r="CF19" s="624"/>
      <c r="CG19" s="624"/>
      <c r="CH19" s="624"/>
      <c r="CI19" s="624"/>
      <c r="CJ19" s="624"/>
      <c r="CK19" s="624"/>
      <c r="CL19" s="624"/>
      <c r="CM19" s="624"/>
      <c r="CN19" s="624"/>
      <c r="CO19" s="624"/>
      <c r="CP19" s="624"/>
      <c r="CQ19" s="625"/>
      <c r="CR19" s="590" t="s">
        <v>113</v>
      </c>
      <c r="CS19" s="591"/>
      <c r="CT19" s="591"/>
      <c r="CU19" s="591"/>
      <c r="CV19" s="591"/>
      <c r="CW19" s="591"/>
      <c r="CX19" s="591"/>
      <c r="CY19" s="592"/>
      <c r="CZ19" s="643" t="s">
        <v>113</v>
      </c>
      <c r="DA19" s="643"/>
      <c r="DB19" s="643"/>
      <c r="DC19" s="643"/>
      <c r="DD19" s="596" t="s">
        <v>113</v>
      </c>
      <c r="DE19" s="591"/>
      <c r="DF19" s="591"/>
      <c r="DG19" s="591"/>
      <c r="DH19" s="591"/>
      <c r="DI19" s="591"/>
      <c r="DJ19" s="591"/>
      <c r="DK19" s="591"/>
      <c r="DL19" s="591"/>
      <c r="DM19" s="591"/>
      <c r="DN19" s="591"/>
      <c r="DO19" s="591"/>
      <c r="DP19" s="592"/>
      <c r="DQ19" s="596" t="s">
        <v>113</v>
      </c>
      <c r="DR19" s="591"/>
      <c r="DS19" s="591"/>
      <c r="DT19" s="591"/>
      <c r="DU19" s="591"/>
      <c r="DV19" s="591"/>
      <c r="DW19" s="591"/>
      <c r="DX19" s="591"/>
      <c r="DY19" s="591"/>
      <c r="DZ19" s="591"/>
      <c r="EA19" s="591"/>
      <c r="EB19" s="591"/>
      <c r="EC19" s="626"/>
    </row>
    <row r="20" spans="2:133" ht="11.25" customHeight="1" x14ac:dyDescent="0.15">
      <c r="B20" s="587" t="s">
        <v>258</v>
      </c>
      <c r="C20" s="588"/>
      <c r="D20" s="588"/>
      <c r="E20" s="588"/>
      <c r="F20" s="588"/>
      <c r="G20" s="588"/>
      <c r="H20" s="588"/>
      <c r="I20" s="588"/>
      <c r="J20" s="588"/>
      <c r="K20" s="588"/>
      <c r="L20" s="588"/>
      <c r="M20" s="588"/>
      <c r="N20" s="588"/>
      <c r="O20" s="588"/>
      <c r="P20" s="588"/>
      <c r="Q20" s="589"/>
      <c r="R20" s="590">
        <v>100000901</v>
      </c>
      <c r="S20" s="591"/>
      <c r="T20" s="591"/>
      <c r="U20" s="591"/>
      <c r="V20" s="591"/>
      <c r="W20" s="591"/>
      <c r="X20" s="591"/>
      <c r="Y20" s="592"/>
      <c r="Z20" s="643">
        <v>62</v>
      </c>
      <c r="AA20" s="643"/>
      <c r="AB20" s="643"/>
      <c r="AC20" s="643"/>
      <c r="AD20" s="644">
        <v>94273643</v>
      </c>
      <c r="AE20" s="644"/>
      <c r="AF20" s="644"/>
      <c r="AG20" s="644"/>
      <c r="AH20" s="644"/>
      <c r="AI20" s="644"/>
      <c r="AJ20" s="644"/>
      <c r="AK20" s="644"/>
      <c r="AL20" s="613">
        <v>99.9</v>
      </c>
      <c r="AM20" s="645"/>
      <c r="AN20" s="645"/>
      <c r="AO20" s="646"/>
      <c r="AP20" s="587" t="s">
        <v>259</v>
      </c>
      <c r="AQ20" s="588"/>
      <c r="AR20" s="588"/>
      <c r="AS20" s="588"/>
      <c r="AT20" s="588"/>
      <c r="AU20" s="588"/>
      <c r="AV20" s="588"/>
      <c r="AW20" s="588"/>
      <c r="AX20" s="588"/>
      <c r="AY20" s="588"/>
      <c r="AZ20" s="588"/>
      <c r="BA20" s="588"/>
      <c r="BB20" s="588"/>
      <c r="BC20" s="588"/>
      <c r="BD20" s="588"/>
      <c r="BE20" s="588"/>
      <c r="BF20" s="589"/>
      <c r="BG20" s="590">
        <v>7483948</v>
      </c>
      <c r="BH20" s="591"/>
      <c r="BI20" s="591"/>
      <c r="BJ20" s="591"/>
      <c r="BK20" s="591"/>
      <c r="BL20" s="591"/>
      <c r="BM20" s="591"/>
      <c r="BN20" s="592"/>
      <c r="BO20" s="643">
        <v>10.3</v>
      </c>
      <c r="BP20" s="643"/>
      <c r="BQ20" s="643"/>
      <c r="BR20" s="643"/>
      <c r="BS20" s="596" t="s">
        <v>113</v>
      </c>
      <c r="BT20" s="591"/>
      <c r="BU20" s="591"/>
      <c r="BV20" s="591"/>
      <c r="BW20" s="591"/>
      <c r="BX20" s="591"/>
      <c r="BY20" s="591"/>
      <c r="BZ20" s="591"/>
      <c r="CA20" s="591"/>
      <c r="CB20" s="626"/>
      <c r="CD20" s="627" t="s">
        <v>260</v>
      </c>
      <c r="CE20" s="624"/>
      <c r="CF20" s="624"/>
      <c r="CG20" s="624"/>
      <c r="CH20" s="624"/>
      <c r="CI20" s="624"/>
      <c r="CJ20" s="624"/>
      <c r="CK20" s="624"/>
      <c r="CL20" s="624"/>
      <c r="CM20" s="624"/>
      <c r="CN20" s="624"/>
      <c r="CO20" s="624"/>
      <c r="CP20" s="624"/>
      <c r="CQ20" s="625"/>
      <c r="CR20" s="590">
        <v>158031157</v>
      </c>
      <c r="CS20" s="591"/>
      <c r="CT20" s="591"/>
      <c r="CU20" s="591"/>
      <c r="CV20" s="591"/>
      <c r="CW20" s="591"/>
      <c r="CX20" s="591"/>
      <c r="CY20" s="592"/>
      <c r="CZ20" s="643">
        <v>100</v>
      </c>
      <c r="DA20" s="643"/>
      <c r="DB20" s="643"/>
      <c r="DC20" s="643"/>
      <c r="DD20" s="596">
        <v>20177059</v>
      </c>
      <c r="DE20" s="591"/>
      <c r="DF20" s="591"/>
      <c r="DG20" s="591"/>
      <c r="DH20" s="591"/>
      <c r="DI20" s="591"/>
      <c r="DJ20" s="591"/>
      <c r="DK20" s="591"/>
      <c r="DL20" s="591"/>
      <c r="DM20" s="591"/>
      <c r="DN20" s="591"/>
      <c r="DO20" s="591"/>
      <c r="DP20" s="592"/>
      <c r="DQ20" s="596">
        <v>107639411</v>
      </c>
      <c r="DR20" s="591"/>
      <c r="DS20" s="591"/>
      <c r="DT20" s="591"/>
      <c r="DU20" s="591"/>
      <c r="DV20" s="591"/>
      <c r="DW20" s="591"/>
      <c r="DX20" s="591"/>
      <c r="DY20" s="591"/>
      <c r="DZ20" s="591"/>
      <c r="EA20" s="591"/>
      <c r="EB20" s="591"/>
      <c r="EC20" s="626"/>
    </row>
    <row r="21" spans="2:133" ht="11.25" customHeight="1" x14ac:dyDescent="0.15">
      <c r="B21" s="587" t="s">
        <v>261</v>
      </c>
      <c r="C21" s="588"/>
      <c r="D21" s="588"/>
      <c r="E21" s="588"/>
      <c r="F21" s="588"/>
      <c r="G21" s="588"/>
      <c r="H21" s="588"/>
      <c r="I21" s="588"/>
      <c r="J21" s="588"/>
      <c r="K21" s="588"/>
      <c r="L21" s="588"/>
      <c r="M21" s="588"/>
      <c r="N21" s="588"/>
      <c r="O21" s="588"/>
      <c r="P21" s="588"/>
      <c r="Q21" s="589"/>
      <c r="R21" s="590">
        <v>73119</v>
      </c>
      <c r="S21" s="591"/>
      <c r="T21" s="591"/>
      <c r="U21" s="591"/>
      <c r="V21" s="591"/>
      <c r="W21" s="591"/>
      <c r="X21" s="591"/>
      <c r="Y21" s="592"/>
      <c r="Z21" s="643">
        <v>0</v>
      </c>
      <c r="AA21" s="643"/>
      <c r="AB21" s="643"/>
      <c r="AC21" s="643"/>
      <c r="AD21" s="644">
        <v>73119</v>
      </c>
      <c r="AE21" s="644"/>
      <c r="AF21" s="644"/>
      <c r="AG21" s="644"/>
      <c r="AH21" s="644"/>
      <c r="AI21" s="644"/>
      <c r="AJ21" s="644"/>
      <c r="AK21" s="644"/>
      <c r="AL21" s="613">
        <v>0.1</v>
      </c>
      <c r="AM21" s="645"/>
      <c r="AN21" s="645"/>
      <c r="AO21" s="646"/>
      <c r="AP21" s="681" t="s">
        <v>262</v>
      </c>
      <c r="AQ21" s="691"/>
      <c r="AR21" s="691"/>
      <c r="AS21" s="691"/>
      <c r="AT21" s="691"/>
      <c r="AU21" s="691"/>
      <c r="AV21" s="691"/>
      <c r="AW21" s="691"/>
      <c r="AX21" s="691"/>
      <c r="AY21" s="691"/>
      <c r="AZ21" s="691"/>
      <c r="BA21" s="691"/>
      <c r="BB21" s="691"/>
      <c r="BC21" s="691"/>
      <c r="BD21" s="691"/>
      <c r="BE21" s="691"/>
      <c r="BF21" s="683"/>
      <c r="BG21" s="590">
        <v>116503</v>
      </c>
      <c r="BH21" s="591"/>
      <c r="BI21" s="591"/>
      <c r="BJ21" s="591"/>
      <c r="BK21" s="591"/>
      <c r="BL21" s="591"/>
      <c r="BM21" s="591"/>
      <c r="BN21" s="592"/>
      <c r="BO21" s="643">
        <v>0.2</v>
      </c>
      <c r="BP21" s="643"/>
      <c r="BQ21" s="643"/>
      <c r="BR21" s="643"/>
      <c r="BS21" s="596" t="s">
        <v>113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263</v>
      </c>
      <c r="C22" s="588"/>
      <c r="D22" s="588"/>
      <c r="E22" s="588"/>
      <c r="F22" s="588"/>
      <c r="G22" s="588"/>
      <c r="H22" s="588"/>
      <c r="I22" s="588"/>
      <c r="J22" s="588"/>
      <c r="K22" s="588"/>
      <c r="L22" s="588"/>
      <c r="M22" s="588"/>
      <c r="N22" s="588"/>
      <c r="O22" s="588"/>
      <c r="P22" s="588"/>
      <c r="Q22" s="589"/>
      <c r="R22" s="590">
        <v>645029</v>
      </c>
      <c r="S22" s="591"/>
      <c r="T22" s="591"/>
      <c r="U22" s="591"/>
      <c r="V22" s="591"/>
      <c r="W22" s="591"/>
      <c r="X22" s="591"/>
      <c r="Y22" s="592"/>
      <c r="Z22" s="643">
        <v>0.4</v>
      </c>
      <c r="AA22" s="643"/>
      <c r="AB22" s="643"/>
      <c r="AC22" s="643"/>
      <c r="AD22" s="644" t="s">
        <v>113</v>
      </c>
      <c r="AE22" s="644"/>
      <c r="AF22" s="644"/>
      <c r="AG22" s="644"/>
      <c r="AH22" s="644"/>
      <c r="AI22" s="644"/>
      <c r="AJ22" s="644"/>
      <c r="AK22" s="644"/>
      <c r="AL22" s="613" t="s">
        <v>113</v>
      </c>
      <c r="AM22" s="645"/>
      <c r="AN22" s="645"/>
      <c r="AO22" s="646"/>
      <c r="AP22" s="681" t="s">
        <v>264</v>
      </c>
      <c r="AQ22" s="691"/>
      <c r="AR22" s="691"/>
      <c r="AS22" s="691"/>
      <c r="AT22" s="691"/>
      <c r="AU22" s="691"/>
      <c r="AV22" s="691"/>
      <c r="AW22" s="691"/>
      <c r="AX22" s="691"/>
      <c r="AY22" s="691"/>
      <c r="AZ22" s="691"/>
      <c r="BA22" s="691"/>
      <c r="BB22" s="691"/>
      <c r="BC22" s="691"/>
      <c r="BD22" s="691"/>
      <c r="BE22" s="691"/>
      <c r="BF22" s="683"/>
      <c r="BG22" s="590">
        <v>3479774</v>
      </c>
      <c r="BH22" s="591"/>
      <c r="BI22" s="591"/>
      <c r="BJ22" s="591"/>
      <c r="BK22" s="591"/>
      <c r="BL22" s="591"/>
      <c r="BM22" s="591"/>
      <c r="BN22" s="592"/>
      <c r="BO22" s="643">
        <v>4.8</v>
      </c>
      <c r="BP22" s="643"/>
      <c r="BQ22" s="643"/>
      <c r="BR22" s="643"/>
      <c r="BS22" s="596" t="s">
        <v>113</v>
      </c>
      <c r="BT22" s="591"/>
      <c r="BU22" s="591"/>
      <c r="BV22" s="591"/>
      <c r="BW22" s="591"/>
      <c r="BX22" s="591"/>
      <c r="BY22" s="591"/>
      <c r="BZ22" s="591"/>
      <c r="CA22" s="591"/>
      <c r="CB22" s="626"/>
      <c r="CD22" s="695" t="s">
        <v>265</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266</v>
      </c>
      <c r="C23" s="588"/>
      <c r="D23" s="588"/>
      <c r="E23" s="588"/>
      <c r="F23" s="588"/>
      <c r="G23" s="588"/>
      <c r="H23" s="588"/>
      <c r="I23" s="588"/>
      <c r="J23" s="588"/>
      <c r="K23" s="588"/>
      <c r="L23" s="588"/>
      <c r="M23" s="588"/>
      <c r="N23" s="588"/>
      <c r="O23" s="588"/>
      <c r="P23" s="588"/>
      <c r="Q23" s="589"/>
      <c r="R23" s="590">
        <v>3154274</v>
      </c>
      <c r="S23" s="591"/>
      <c r="T23" s="591"/>
      <c r="U23" s="591"/>
      <c r="V23" s="591"/>
      <c r="W23" s="591"/>
      <c r="X23" s="591"/>
      <c r="Y23" s="592"/>
      <c r="Z23" s="643">
        <v>2</v>
      </c>
      <c r="AA23" s="643"/>
      <c r="AB23" s="643"/>
      <c r="AC23" s="643"/>
      <c r="AD23" s="644">
        <v>8381</v>
      </c>
      <c r="AE23" s="644"/>
      <c r="AF23" s="644"/>
      <c r="AG23" s="644"/>
      <c r="AH23" s="644"/>
      <c r="AI23" s="644"/>
      <c r="AJ23" s="644"/>
      <c r="AK23" s="644"/>
      <c r="AL23" s="613">
        <v>0</v>
      </c>
      <c r="AM23" s="645"/>
      <c r="AN23" s="645"/>
      <c r="AO23" s="646"/>
      <c r="AP23" s="681" t="s">
        <v>267</v>
      </c>
      <c r="AQ23" s="691"/>
      <c r="AR23" s="691"/>
      <c r="AS23" s="691"/>
      <c r="AT23" s="691"/>
      <c r="AU23" s="691"/>
      <c r="AV23" s="691"/>
      <c r="AW23" s="691"/>
      <c r="AX23" s="691"/>
      <c r="AY23" s="691"/>
      <c r="AZ23" s="691"/>
      <c r="BA23" s="691"/>
      <c r="BB23" s="691"/>
      <c r="BC23" s="691"/>
      <c r="BD23" s="691"/>
      <c r="BE23" s="691"/>
      <c r="BF23" s="683"/>
      <c r="BG23" s="590">
        <v>3887671</v>
      </c>
      <c r="BH23" s="591"/>
      <c r="BI23" s="591"/>
      <c r="BJ23" s="591"/>
      <c r="BK23" s="591"/>
      <c r="BL23" s="591"/>
      <c r="BM23" s="591"/>
      <c r="BN23" s="592"/>
      <c r="BO23" s="643">
        <v>5.4</v>
      </c>
      <c r="BP23" s="643"/>
      <c r="BQ23" s="643"/>
      <c r="BR23" s="643"/>
      <c r="BS23" s="596" t="s">
        <v>113</v>
      </c>
      <c r="BT23" s="591"/>
      <c r="BU23" s="591"/>
      <c r="BV23" s="591"/>
      <c r="BW23" s="591"/>
      <c r="BX23" s="591"/>
      <c r="BY23" s="591"/>
      <c r="BZ23" s="591"/>
      <c r="CA23" s="591"/>
      <c r="CB23" s="626"/>
      <c r="CD23" s="695" t="s">
        <v>206</v>
      </c>
      <c r="CE23" s="696"/>
      <c r="CF23" s="696"/>
      <c r="CG23" s="696"/>
      <c r="CH23" s="696"/>
      <c r="CI23" s="696"/>
      <c r="CJ23" s="696"/>
      <c r="CK23" s="696"/>
      <c r="CL23" s="696"/>
      <c r="CM23" s="696"/>
      <c r="CN23" s="696"/>
      <c r="CO23" s="696"/>
      <c r="CP23" s="696"/>
      <c r="CQ23" s="697"/>
      <c r="CR23" s="695" t="s">
        <v>268</v>
      </c>
      <c r="CS23" s="696"/>
      <c r="CT23" s="696"/>
      <c r="CU23" s="696"/>
      <c r="CV23" s="696"/>
      <c r="CW23" s="696"/>
      <c r="CX23" s="696"/>
      <c r="CY23" s="697"/>
      <c r="CZ23" s="695" t="s">
        <v>269</v>
      </c>
      <c r="DA23" s="696"/>
      <c r="DB23" s="696"/>
      <c r="DC23" s="697"/>
      <c r="DD23" s="695" t="s">
        <v>270</v>
      </c>
      <c r="DE23" s="696"/>
      <c r="DF23" s="696"/>
      <c r="DG23" s="696"/>
      <c r="DH23" s="696"/>
      <c r="DI23" s="696"/>
      <c r="DJ23" s="696"/>
      <c r="DK23" s="697"/>
      <c r="DL23" s="698" t="s">
        <v>271</v>
      </c>
      <c r="DM23" s="699"/>
      <c r="DN23" s="699"/>
      <c r="DO23" s="699"/>
      <c r="DP23" s="699"/>
      <c r="DQ23" s="699"/>
      <c r="DR23" s="699"/>
      <c r="DS23" s="699"/>
      <c r="DT23" s="699"/>
      <c r="DU23" s="699"/>
      <c r="DV23" s="700"/>
      <c r="DW23" s="695" t="s">
        <v>272</v>
      </c>
      <c r="DX23" s="696"/>
      <c r="DY23" s="696"/>
      <c r="DZ23" s="696"/>
      <c r="EA23" s="696"/>
      <c r="EB23" s="696"/>
      <c r="EC23" s="697"/>
    </row>
    <row r="24" spans="2:133" ht="11.25" customHeight="1" x14ac:dyDescent="0.15">
      <c r="B24" s="587" t="s">
        <v>273</v>
      </c>
      <c r="C24" s="588"/>
      <c r="D24" s="588"/>
      <c r="E24" s="588"/>
      <c r="F24" s="588"/>
      <c r="G24" s="588"/>
      <c r="H24" s="588"/>
      <c r="I24" s="588"/>
      <c r="J24" s="588"/>
      <c r="K24" s="588"/>
      <c r="L24" s="588"/>
      <c r="M24" s="588"/>
      <c r="N24" s="588"/>
      <c r="O24" s="588"/>
      <c r="P24" s="588"/>
      <c r="Q24" s="589"/>
      <c r="R24" s="590">
        <v>385330</v>
      </c>
      <c r="S24" s="591"/>
      <c r="T24" s="591"/>
      <c r="U24" s="591"/>
      <c r="V24" s="591"/>
      <c r="W24" s="591"/>
      <c r="X24" s="591"/>
      <c r="Y24" s="592"/>
      <c r="Z24" s="643">
        <v>0.2</v>
      </c>
      <c r="AA24" s="643"/>
      <c r="AB24" s="643"/>
      <c r="AC24" s="643"/>
      <c r="AD24" s="644" t="s">
        <v>113</v>
      </c>
      <c r="AE24" s="644"/>
      <c r="AF24" s="644"/>
      <c r="AG24" s="644"/>
      <c r="AH24" s="644"/>
      <c r="AI24" s="644"/>
      <c r="AJ24" s="644"/>
      <c r="AK24" s="644"/>
      <c r="AL24" s="613" t="s">
        <v>113</v>
      </c>
      <c r="AM24" s="645"/>
      <c r="AN24" s="645"/>
      <c r="AO24" s="646"/>
      <c r="AP24" s="681" t="s">
        <v>274</v>
      </c>
      <c r="AQ24" s="691"/>
      <c r="AR24" s="691"/>
      <c r="AS24" s="691"/>
      <c r="AT24" s="691"/>
      <c r="AU24" s="691"/>
      <c r="AV24" s="691"/>
      <c r="AW24" s="691"/>
      <c r="AX24" s="691"/>
      <c r="AY24" s="691"/>
      <c r="AZ24" s="691"/>
      <c r="BA24" s="691"/>
      <c r="BB24" s="691"/>
      <c r="BC24" s="691"/>
      <c r="BD24" s="691"/>
      <c r="BE24" s="691"/>
      <c r="BF24" s="683"/>
      <c r="BG24" s="590" t="s">
        <v>113</v>
      </c>
      <c r="BH24" s="591"/>
      <c r="BI24" s="591"/>
      <c r="BJ24" s="591"/>
      <c r="BK24" s="591"/>
      <c r="BL24" s="591"/>
      <c r="BM24" s="591"/>
      <c r="BN24" s="592"/>
      <c r="BO24" s="643" t="s">
        <v>113</v>
      </c>
      <c r="BP24" s="643"/>
      <c r="BQ24" s="643"/>
      <c r="BR24" s="643"/>
      <c r="BS24" s="596" t="s">
        <v>113</v>
      </c>
      <c r="BT24" s="591"/>
      <c r="BU24" s="591"/>
      <c r="BV24" s="591"/>
      <c r="BW24" s="591"/>
      <c r="BX24" s="591"/>
      <c r="BY24" s="591"/>
      <c r="BZ24" s="591"/>
      <c r="CA24" s="591"/>
      <c r="CB24" s="626"/>
      <c r="CD24" s="647" t="s">
        <v>275</v>
      </c>
      <c r="CE24" s="648"/>
      <c r="CF24" s="648"/>
      <c r="CG24" s="648"/>
      <c r="CH24" s="648"/>
      <c r="CI24" s="648"/>
      <c r="CJ24" s="648"/>
      <c r="CK24" s="648"/>
      <c r="CL24" s="648"/>
      <c r="CM24" s="648"/>
      <c r="CN24" s="648"/>
      <c r="CO24" s="648"/>
      <c r="CP24" s="648"/>
      <c r="CQ24" s="649"/>
      <c r="CR24" s="640">
        <v>78195871</v>
      </c>
      <c r="CS24" s="641"/>
      <c r="CT24" s="641"/>
      <c r="CU24" s="641"/>
      <c r="CV24" s="641"/>
      <c r="CW24" s="641"/>
      <c r="CX24" s="641"/>
      <c r="CY24" s="688"/>
      <c r="CZ24" s="692">
        <v>49.5</v>
      </c>
      <c r="DA24" s="693"/>
      <c r="DB24" s="693"/>
      <c r="DC24" s="694"/>
      <c r="DD24" s="687">
        <v>54032021</v>
      </c>
      <c r="DE24" s="641"/>
      <c r="DF24" s="641"/>
      <c r="DG24" s="641"/>
      <c r="DH24" s="641"/>
      <c r="DI24" s="641"/>
      <c r="DJ24" s="641"/>
      <c r="DK24" s="688"/>
      <c r="DL24" s="687">
        <v>53842389</v>
      </c>
      <c r="DM24" s="641"/>
      <c r="DN24" s="641"/>
      <c r="DO24" s="641"/>
      <c r="DP24" s="641"/>
      <c r="DQ24" s="641"/>
      <c r="DR24" s="641"/>
      <c r="DS24" s="641"/>
      <c r="DT24" s="641"/>
      <c r="DU24" s="641"/>
      <c r="DV24" s="688"/>
      <c r="DW24" s="689">
        <v>53.4</v>
      </c>
      <c r="DX24" s="658"/>
      <c r="DY24" s="658"/>
      <c r="DZ24" s="658"/>
      <c r="EA24" s="658"/>
      <c r="EB24" s="658"/>
      <c r="EC24" s="690"/>
    </row>
    <row r="25" spans="2:133" ht="11.25" customHeight="1" x14ac:dyDescent="0.15">
      <c r="B25" s="587" t="s">
        <v>276</v>
      </c>
      <c r="C25" s="588"/>
      <c r="D25" s="588"/>
      <c r="E25" s="588"/>
      <c r="F25" s="588"/>
      <c r="G25" s="588"/>
      <c r="H25" s="588"/>
      <c r="I25" s="588"/>
      <c r="J25" s="588"/>
      <c r="K25" s="588"/>
      <c r="L25" s="588"/>
      <c r="M25" s="588"/>
      <c r="N25" s="588"/>
      <c r="O25" s="588"/>
      <c r="P25" s="588"/>
      <c r="Q25" s="589"/>
      <c r="R25" s="590">
        <v>21320577</v>
      </c>
      <c r="S25" s="591"/>
      <c r="T25" s="591"/>
      <c r="U25" s="591"/>
      <c r="V25" s="591"/>
      <c r="W25" s="591"/>
      <c r="X25" s="591"/>
      <c r="Y25" s="592"/>
      <c r="Z25" s="643">
        <v>13.2</v>
      </c>
      <c r="AA25" s="643"/>
      <c r="AB25" s="643"/>
      <c r="AC25" s="643"/>
      <c r="AD25" s="644" t="s">
        <v>113</v>
      </c>
      <c r="AE25" s="644"/>
      <c r="AF25" s="644"/>
      <c r="AG25" s="644"/>
      <c r="AH25" s="644"/>
      <c r="AI25" s="644"/>
      <c r="AJ25" s="644"/>
      <c r="AK25" s="644"/>
      <c r="AL25" s="613" t="s">
        <v>113</v>
      </c>
      <c r="AM25" s="645"/>
      <c r="AN25" s="645"/>
      <c r="AO25" s="646"/>
      <c r="AP25" s="681" t="s">
        <v>277</v>
      </c>
      <c r="AQ25" s="691"/>
      <c r="AR25" s="691"/>
      <c r="AS25" s="691"/>
      <c r="AT25" s="691"/>
      <c r="AU25" s="691"/>
      <c r="AV25" s="691"/>
      <c r="AW25" s="691"/>
      <c r="AX25" s="691"/>
      <c r="AY25" s="691"/>
      <c r="AZ25" s="691"/>
      <c r="BA25" s="691"/>
      <c r="BB25" s="691"/>
      <c r="BC25" s="691"/>
      <c r="BD25" s="691"/>
      <c r="BE25" s="691"/>
      <c r="BF25" s="683"/>
      <c r="BG25" s="590" t="s">
        <v>113</v>
      </c>
      <c r="BH25" s="591"/>
      <c r="BI25" s="591"/>
      <c r="BJ25" s="591"/>
      <c r="BK25" s="591"/>
      <c r="BL25" s="591"/>
      <c r="BM25" s="591"/>
      <c r="BN25" s="592"/>
      <c r="BO25" s="643" t="s">
        <v>113</v>
      </c>
      <c r="BP25" s="643"/>
      <c r="BQ25" s="643"/>
      <c r="BR25" s="643"/>
      <c r="BS25" s="596" t="s">
        <v>113</v>
      </c>
      <c r="BT25" s="591"/>
      <c r="BU25" s="591"/>
      <c r="BV25" s="591"/>
      <c r="BW25" s="591"/>
      <c r="BX25" s="591"/>
      <c r="BY25" s="591"/>
      <c r="BZ25" s="591"/>
      <c r="CA25" s="591"/>
      <c r="CB25" s="626"/>
      <c r="CD25" s="627" t="s">
        <v>278</v>
      </c>
      <c r="CE25" s="624"/>
      <c r="CF25" s="624"/>
      <c r="CG25" s="624"/>
      <c r="CH25" s="624"/>
      <c r="CI25" s="624"/>
      <c r="CJ25" s="624"/>
      <c r="CK25" s="624"/>
      <c r="CL25" s="624"/>
      <c r="CM25" s="624"/>
      <c r="CN25" s="624"/>
      <c r="CO25" s="624"/>
      <c r="CP25" s="624"/>
      <c r="CQ25" s="625"/>
      <c r="CR25" s="590">
        <v>23713873</v>
      </c>
      <c r="CS25" s="609"/>
      <c r="CT25" s="609"/>
      <c r="CU25" s="609"/>
      <c r="CV25" s="609"/>
      <c r="CW25" s="609"/>
      <c r="CX25" s="609"/>
      <c r="CY25" s="610"/>
      <c r="CZ25" s="593">
        <v>15</v>
      </c>
      <c r="DA25" s="611"/>
      <c r="DB25" s="611"/>
      <c r="DC25" s="612"/>
      <c r="DD25" s="596">
        <v>21794441</v>
      </c>
      <c r="DE25" s="609"/>
      <c r="DF25" s="609"/>
      <c r="DG25" s="609"/>
      <c r="DH25" s="609"/>
      <c r="DI25" s="609"/>
      <c r="DJ25" s="609"/>
      <c r="DK25" s="610"/>
      <c r="DL25" s="596">
        <v>21604817</v>
      </c>
      <c r="DM25" s="609"/>
      <c r="DN25" s="609"/>
      <c r="DO25" s="609"/>
      <c r="DP25" s="609"/>
      <c r="DQ25" s="609"/>
      <c r="DR25" s="609"/>
      <c r="DS25" s="609"/>
      <c r="DT25" s="609"/>
      <c r="DU25" s="609"/>
      <c r="DV25" s="610"/>
      <c r="DW25" s="613">
        <v>21.4</v>
      </c>
      <c r="DX25" s="614"/>
      <c r="DY25" s="614"/>
      <c r="DZ25" s="614"/>
      <c r="EA25" s="614"/>
      <c r="EB25" s="614"/>
      <c r="EC25" s="615"/>
    </row>
    <row r="26" spans="2:133" ht="11.25" customHeight="1" x14ac:dyDescent="0.15">
      <c r="B26" s="684" t="s">
        <v>279</v>
      </c>
      <c r="C26" s="685"/>
      <c r="D26" s="685"/>
      <c r="E26" s="685"/>
      <c r="F26" s="685"/>
      <c r="G26" s="685"/>
      <c r="H26" s="685"/>
      <c r="I26" s="685"/>
      <c r="J26" s="685"/>
      <c r="K26" s="685"/>
      <c r="L26" s="685"/>
      <c r="M26" s="685"/>
      <c r="N26" s="685"/>
      <c r="O26" s="685"/>
      <c r="P26" s="685"/>
      <c r="Q26" s="686"/>
      <c r="R26" s="590" t="s">
        <v>113</v>
      </c>
      <c r="S26" s="591"/>
      <c r="T26" s="591"/>
      <c r="U26" s="591"/>
      <c r="V26" s="591"/>
      <c r="W26" s="591"/>
      <c r="X26" s="591"/>
      <c r="Y26" s="592"/>
      <c r="Z26" s="643" t="s">
        <v>113</v>
      </c>
      <c r="AA26" s="643"/>
      <c r="AB26" s="643"/>
      <c r="AC26" s="643"/>
      <c r="AD26" s="644" t="s">
        <v>113</v>
      </c>
      <c r="AE26" s="644"/>
      <c r="AF26" s="644"/>
      <c r="AG26" s="644"/>
      <c r="AH26" s="644"/>
      <c r="AI26" s="644"/>
      <c r="AJ26" s="644"/>
      <c r="AK26" s="644"/>
      <c r="AL26" s="613" t="s">
        <v>113</v>
      </c>
      <c r="AM26" s="645"/>
      <c r="AN26" s="645"/>
      <c r="AO26" s="646"/>
      <c r="AP26" s="681" t="s">
        <v>280</v>
      </c>
      <c r="AQ26" s="682"/>
      <c r="AR26" s="682"/>
      <c r="AS26" s="682"/>
      <c r="AT26" s="682"/>
      <c r="AU26" s="682"/>
      <c r="AV26" s="682"/>
      <c r="AW26" s="682"/>
      <c r="AX26" s="682"/>
      <c r="AY26" s="682"/>
      <c r="AZ26" s="682"/>
      <c r="BA26" s="682"/>
      <c r="BB26" s="682"/>
      <c r="BC26" s="682"/>
      <c r="BD26" s="682"/>
      <c r="BE26" s="682"/>
      <c r="BF26" s="683"/>
      <c r="BG26" s="590" t="s">
        <v>113</v>
      </c>
      <c r="BH26" s="591"/>
      <c r="BI26" s="591"/>
      <c r="BJ26" s="591"/>
      <c r="BK26" s="591"/>
      <c r="BL26" s="591"/>
      <c r="BM26" s="591"/>
      <c r="BN26" s="592"/>
      <c r="BO26" s="643" t="s">
        <v>113</v>
      </c>
      <c r="BP26" s="643"/>
      <c r="BQ26" s="643"/>
      <c r="BR26" s="643"/>
      <c r="BS26" s="596" t="s">
        <v>113</v>
      </c>
      <c r="BT26" s="591"/>
      <c r="BU26" s="591"/>
      <c r="BV26" s="591"/>
      <c r="BW26" s="591"/>
      <c r="BX26" s="591"/>
      <c r="BY26" s="591"/>
      <c r="BZ26" s="591"/>
      <c r="CA26" s="591"/>
      <c r="CB26" s="626"/>
      <c r="CD26" s="627" t="s">
        <v>281</v>
      </c>
      <c r="CE26" s="624"/>
      <c r="CF26" s="624"/>
      <c r="CG26" s="624"/>
      <c r="CH26" s="624"/>
      <c r="CI26" s="624"/>
      <c r="CJ26" s="624"/>
      <c r="CK26" s="624"/>
      <c r="CL26" s="624"/>
      <c r="CM26" s="624"/>
      <c r="CN26" s="624"/>
      <c r="CO26" s="624"/>
      <c r="CP26" s="624"/>
      <c r="CQ26" s="625"/>
      <c r="CR26" s="590">
        <v>16880118</v>
      </c>
      <c r="CS26" s="591"/>
      <c r="CT26" s="591"/>
      <c r="CU26" s="591"/>
      <c r="CV26" s="591"/>
      <c r="CW26" s="591"/>
      <c r="CX26" s="591"/>
      <c r="CY26" s="592"/>
      <c r="CZ26" s="593">
        <v>10.7</v>
      </c>
      <c r="DA26" s="611"/>
      <c r="DB26" s="611"/>
      <c r="DC26" s="612"/>
      <c r="DD26" s="596">
        <v>15296704</v>
      </c>
      <c r="DE26" s="591"/>
      <c r="DF26" s="591"/>
      <c r="DG26" s="591"/>
      <c r="DH26" s="591"/>
      <c r="DI26" s="591"/>
      <c r="DJ26" s="591"/>
      <c r="DK26" s="592"/>
      <c r="DL26" s="596" t="s">
        <v>218</v>
      </c>
      <c r="DM26" s="591"/>
      <c r="DN26" s="591"/>
      <c r="DO26" s="591"/>
      <c r="DP26" s="591"/>
      <c r="DQ26" s="591"/>
      <c r="DR26" s="591"/>
      <c r="DS26" s="591"/>
      <c r="DT26" s="591"/>
      <c r="DU26" s="591"/>
      <c r="DV26" s="592"/>
      <c r="DW26" s="613" t="s">
        <v>218</v>
      </c>
      <c r="DX26" s="614"/>
      <c r="DY26" s="614"/>
      <c r="DZ26" s="614"/>
      <c r="EA26" s="614"/>
      <c r="EB26" s="614"/>
      <c r="EC26" s="615"/>
    </row>
    <row r="27" spans="2:133" ht="11.25" customHeight="1" x14ac:dyDescent="0.15">
      <c r="B27" s="587" t="s">
        <v>282</v>
      </c>
      <c r="C27" s="588"/>
      <c r="D27" s="588"/>
      <c r="E27" s="588"/>
      <c r="F27" s="588"/>
      <c r="G27" s="588"/>
      <c r="H27" s="588"/>
      <c r="I27" s="588"/>
      <c r="J27" s="588"/>
      <c r="K27" s="588"/>
      <c r="L27" s="588"/>
      <c r="M27" s="588"/>
      <c r="N27" s="588"/>
      <c r="O27" s="588"/>
      <c r="P27" s="588"/>
      <c r="Q27" s="589"/>
      <c r="R27" s="590">
        <v>10070165</v>
      </c>
      <c r="S27" s="591"/>
      <c r="T27" s="591"/>
      <c r="U27" s="591"/>
      <c r="V27" s="591"/>
      <c r="W27" s="591"/>
      <c r="X27" s="591"/>
      <c r="Y27" s="592"/>
      <c r="Z27" s="643">
        <v>6.2</v>
      </c>
      <c r="AA27" s="643"/>
      <c r="AB27" s="643"/>
      <c r="AC27" s="643"/>
      <c r="AD27" s="644" t="s">
        <v>113</v>
      </c>
      <c r="AE27" s="644"/>
      <c r="AF27" s="644"/>
      <c r="AG27" s="644"/>
      <c r="AH27" s="644"/>
      <c r="AI27" s="644"/>
      <c r="AJ27" s="644"/>
      <c r="AK27" s="644"/>
      <c r="AL27" s="613" t="s">
        <v>113</v>
      </c>
      <c r="AM27" s="645"/>
      <c r="AN27" s="645"/>
      <c r="AO27" s="646"/>
      <c r="AP27" s="587" t="s">
        <v>283</v>
      </c>
      <c r="AQ27" s="588"/>
      <c r="AR27" s="588"/>
      <c r="AS27" s="588"/>
      <c r="AT27" s="588"/>
      <c r="AU27" s="588"/>
      <c r="AV27" s="588"/>
      <c r="AW27" s="588"/>
      <c r="AX27" s="588"/>
      <c r="AY27" s="588"/>
      <c r="AZ27" s="588"/>
      <c r="BA27" s="588"/>
      <c r="BB27" s="588"/>
      <c r="BC27" s="588"/>
      <c r="BD27" s="588"/>
      <c r="BE27" s="588"/>
      <c r="BF27" s="589"/>
      <c r="BG27" s="590">
        <v>72347858</v>
      </c>
      <c r="BH27" s="591"/>
      <c r="BI27" s="591"/>
      <c r="BJ27" s="591"/>
      <c r="BK27" s="591"/>
      <c r="BL27" s="591"/>
      <c r="BM27" s="591"/>
      <c r="BN27" s="592"/>
      <c r="BO27" s="643">
        <v>100</v>
      </c>
      <c r="BP27" s="643"/>
      <c r="BQ27" s="643"/>
      <c r="BR27" s="643"/>
      <c r="BS27" s="596">
        <v>1460626</v>
      </c>
      <c r="BT27" s="591"/>
      <c r="BU27" s="591"/>
      <c r="BV27" s="591"/>
      <c r="BW27" s="591"/>
      <c r="BX27" s="591"/>
      <c r="BY27" s="591"/>
      <c r="BZ27" s="591"/>
      <c r="CA27" s="591"/>
      <c r="CB27" s="626"/>
      <c r="CD27" s="627" t="s">
        <v>284</v>
      </c>
      <c r="CE27" s="624"/>
      <c r="CF27" s="624"/>
      <c r="CG27" s="624"/>
      <c r="CH27" s="624"/>
      <c r="CI27" s="624"/>
      <c r="CJ27" s="624"/>
      <c r="CK27" s="624"/>
      <c r="CL27" s="624"/>
      <c r="CM27" s="624"/>
      <c r="CN27" s="624"/>
      <c r="CO27" s="624"/>
      <c r="CP27" s="624"/>
      <c r="CQ27" s="625"/>
      <c r="CR27" s="590">
        <v>31406956</v>
      </c>
      <c r="CS27" s="609"/>
      <c r="CT27" s="609"/>
      <c r="CU27" s="609"/>
      <c r="CV27" s="609"/>
      <c r="CW27" s="609"/>
      <c r="CX27" s="609"/>
      <c r="CY27" s="610"/>
      <c r="CZ27" s="593">
        <v>19.899999999999999</v>
      </c>
      <c r="DA27" s="611"/>
      <c r="DB27" s="611"/>
      <c r="DC27" s="612"/>
      <c r="DD27" s="596">
        <v>10339343</v>
      </c>
      <c r="DE27" s="609"/>
      <c r="DF27" s="609"/>
      <c r="DG27" s="609"/>
      <c r="DH27" s="609"/>
      <c r="DI27" s="609"/>
      <c r="DJ27" s="609"/>
      <c r="DK27" s="610"/>
      <c r="DL27" s="596">
        <v>10339335</v>
      </c>
      <c r="DM27" s="609"/>
      <c r="DN27" s="609"/>
      <c r="DO27" s="609"/>
      <c r="DP27" s="609"/>
      <c r="DQ27" s="609"/>
      <c r="DR27" s="609"/>
      <c r="DS27" s="609"/>
      <c r="DT27" s="609"/>
      <c r="DU27" s="609"/>
      <c r="DV27" s="610"/>
      <c r="DW27" s="613">
        <v>10.3</v>
      </c>
      <c r="DX27" s="614"/>
      <c r="DY27" s="614"/>
      <c r="DZ27" s="614"/>
      <c r="EA27" s="614"/>
      <c r="EB27" s="614"/>
      <c r="EC27" s="615"/>
    </row>
    <row r="28" spans="2:133" ht="11.25" customHeight="1" x14ac:dyDescent="0.15">
      <c r="B28" s="587" t="s">
        <v>285</v>
      </c>
      <c r="C28" s="588"/>
      <c r="D28" s="588"/>
      <c r="E28" s="588"/>
      <c r="F28" s="588"/>
      <c r="G28" s="588"/>
      <c r="H28" s="588"/>
      <c r="I28" s="588"/>
      <c r="J28" s="588"/>
      <c r="K28" s="588"/>
      <c r="L28" s="588"/>
      <c r="M28" s="588"/>
      <c r="N28" s="588"/>
      <c r="O28" s="588"/>
      <c r="P28" s="588"/>
      <c r="Q28" s="589"/>
      <c r="R28" s="590">
        <v>554419</v>
      </c>
      <c r="S28" s="591"/>
      <c r="T28" s="591"/>
      <c r="U28" s="591"/>
      <c r="V28" s="591"/>
      <c r="W28" s="591"/>
      <c r="X28" s="591"/>
      <c r="Y28" s="592"/>
      <c r="Z28" s="643">
        <v>0.3</v>
      </c>
      <c r="AA28" s="643"/>
      <c r="AB28" s="643"/>
      <c r="AC28" s="643"/>
      <c r="AD28" s="644">
        <v>15971</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286</v>
      </c>
      <c r="CE28" s="624"/>
      <c r="CF28" s="624"/>
      <c r="CG28" s="624"/>
      <c r="CH28" s="624"/>
      <c r="CI28" s="624"/>
      <c r="CJ28" s="624"/>
      <c r="CK28" s="624"/>
      <c r="CL28" s="624"/>
      <c r="CM28" s="624"/>
      <c r="CN28" s="624"/>
      <c r="CO28" s="624"/>
      <c r="CP28" s="624"/>
      <c r="CQ28" s="625"/>
      <c r="CR28" s="590">
        <v>23075042</v>
      </c>
      <c r="CS28" s="591"/>
      <c r="CT28" s="591"/>
      <c r="CU28" s="591"/>
      <c r="CV28" s="591"/>
      <c r="CW28" s="591"/>
      <c r="CX28" s="591"/>
      <c r="CY28" s="592"/>
      <c r="CZ28" s="593">
        <v>14.6</v>
      </c>
      <c r="DA28" s="611"/>
      <c r="DB28" s="611"/>
      <c r="DC28" s="612"/>
      <c r="DD28" s="596">
        <v>21898237</v>
      </c>
      <c r="DE28" s="591"/>
      <c r="DF28" s="591"/>
      <c r="DG28" s="591"/>
      <c r="DH28" s="591"/>
      <c r="DI28" s="591"/>
      <c r="DJ28" s="591"/>
      <c r="DK28" s="592"/>
      <c r="DL28" s="596">
        <v>21898237</v>
      </c>
      <c r="DM28" s="591"/>
      <c r="DN28" s="591"/>
      <c r="DO28" s="591"/>
      <c r="DP28" s="591"/>
      <c r="DQ28" s="591"/>
      <c r="DR28" s="591"/>
      <c r="DS28" s="591"/>
      <c r="DT28" s="591"/>
      <c r="DU28" s="591"/>
      <c r="DV28" s="592"/>
      <c r="DW28" s="613">
        <v>21.7</v>
      </c>
      <c r="DX28" s="614"/>
      <c r="DY28" s="614"/>
      <c r="DZ28" s="614"/>
      <c r="EA28" s="614"/>
      <c r="EB28" s="614"/>
      <c r="EC28" s="615"/>
    </row>
    <row r="29" spans="2:133" ht="11.25" customHeight="1" x14ac:dyDescent="0.15">
      <c r="B29" s="587" t="s">
        <v>287</v>
      </c>
      <c r="C29" s="588"/>
      <c r="D29" s="588"/>
      <c r="E29" s="588"/>
      <c r="F29" s="588"/>
      <c r="G29" s="588"/>
      <c r="H29" s="588"/>
      <c r="I29" s="588"/>
      <c r="J29" s="588"/>
      <c r="K29" s="588"/>
      <c r="L29" s="588"/>
      <c r="M29" s="588"/>
      <c r="N29" s="588"/>
      <c r="O29" s="588"/>
      <c r="P29" s="588"/>
      <c r="Q29" s="589"/>
      <c r="R29" s="590">
        <v>17848</v>
      </c>
      <c r="S29" s="591"/>
      <c r="T29" s="591"/>
      <c r="U29" s="591"/>
      <c r="V29" s="591"/>
      <c r="W29" s="591"/>
      <c r="X29" s="591"/>
      <c r="Y29" s="592"/>
      <c r="Z29" s="643">
        <v>0</v>
      </c>
      <c r="AA29" s="643"/>
      <c r="AB29" s="643"/>
      <c r="AC29" s="643"/>
      <c r="AD29" s="644" t="s">
        <v>113</v>
      </c>
      <c r="AE29" s="644"/>
      <c r="AF29" s="644"/>
      <c r="AG29" s="644"/>
      <c r="AH29" s="644"/>
      <c r="AI29" s="644"/>
      <c r="AJ29" s="644"/>
      <c r="AK29" s="644"/>
      <c r="AL29" s="613" t="s">
        <v>113</v>
      </c>
      <c r="AM29" s="645"/>
      <c r="AN29" s="645"/>
      <c r="AO29" s="646"/>
      <c r="AP29" s="650" t="s">
        <v>206</v>
      </c>
      <c r="AQ29" s="651"/>
      <c r="AR29" s="651"/>
      <c r="AS29" s="651"/>
      <c r="AT29" s="651"/>
      <c r="AU29" s="651"/>
      <c r="AV29" s="651"/>
      <c r="AW29" s="651"/>
      <c r="AX29" s="651"/>
      <c r="AY29" s="651"/>
      <c r="AZ29" s="651"/>
      <c r="BA29" s="651"/>
      <c r="BB29" s="651"/>
      <c r="BC29" s="651"/>
      <c r="BD29" s="651"/>
      <c r="BE29" s="651"/>
      <c r="BF29" s="652"/>
      <c r="BG29" s="650" t="s">
        <v>288</v>
      </c>
      <c r="BH29" s="666"/>
      <c r="BI29" s="666"/>
      <c r="BJ29" s="666"/>
      <c r="BK29" s="666"/>
      <c r="BL29" s="666"/>
      <c r="BM29" s="666"/>
      <c r="BN29" s="666"/>
      <c r="BO29" s="666"/>
      <c r="BP29" s="666"/>
      <c r="BQ29" s="667"/>
      <c r="BR29" s="650" t="s">
        <v>289</v>
      </c>
      <c r="BS29" s="666"/>
      <c r="BT29" s="666"/>
      <c r="BU29" s="666"/>
      <c r="BV29" s="666"/>
      <c r="BW29" s="666"/>
      <c r="BX29" s="666"/>
      <c r="BY29" s="666"/>
      <c r="BZ29" s="666"/>
      <c r="CA29" s="666"/>
      <c r="CB29" s="667"/>
      <c r="CD29" s="660" t="s">
        <v>290</v>
      </c>
      <c r="CE29" s="661"/>
      <c r="CF29" s="627" t="s">
        <v>59</v>
      </c>
      <c r="CG29" s="624"/>
      <c r="CH29" s="624"/>
      <c r="CI29" s="624"/>
      <c r="CJ29" s="624"/>
      <c r="CK29" s="624"/>
      <c r="CL29" s="624"/>
      <c r="CM29" s="624"/>
      <c r="CN29" s="624"/>
      <c r="CO29" s="624"/>
      <c r="CP29" s="624"/>
      <c r="CQ29" s="625"/>
      <c r="CR29" s="590">
        <v>23072901</v>
      </c>
      <c r="CS29" s="609"/>
      <c r="CT29" s="609"/>
      <c r="CU29" s="609"/>
      <c r="CV29" s="609"/>
      <c r="CW29" s="609"/>
      <c r="CX29" s="609"/>
      <c r="CY29" s="610"/>
      <c r="CZ29" s="593">
        <v>14.6</v>
      </c>
      <c r="DA29" s="611"/>
      <c r="DB29" s="611"/>
      <c r="DC29" s="612"/>
      <c r="DD29" s="596">
        <v>21896096</v>
      </c>
      <c r="DE29" s="609"/>
      <c r="DF29" s="609"/>
      <c r="DG29" s="609"/>
      <c r="DH29" s="609"/>
      <c r="DI29" s="609"/>
      <c r="DJ29" s="609"/>
      <c r="DK29" s="610"/>
      <c r="DL29" s="596">
        <v>21896096</v>
      </c>
      <c r="DM29" s="609"/>
      <c r="DN29" s="609"/>
      <c r="DO29" s="609"/>
      <c r="DP29" s="609"/>
      <c r="DQ29" s="609"/>
      <c r="DR29" s="609"/>
      <c r="DS29" s="609"/>
      <c r="DT29" s="609"/>
      <c r="DU29" s="609"/>
      <c r="DV29" s="610"/>
      <c r="DW29" s="613">
        <v>21.7</v>
      </c>
      <c r="DX29" s="614"/>
      <c r="DY29" s="614"/>
      <c r="DZ29" s="614"/>
      <c r="EA29" s="614"/>
      <c r="EB29" s="614"/>
      <c r="EC29" s="615"/>
    </row>
    <row r="30" spans="2:133" ht="11.25" customHeight="1" x14ac:dyDescent="0.15">
      <c r="B30" s="587" t="s">
        <v>291</v>
      </c>
      <c r="C30" s="588"/>
      <c r="D30" s="588"/>
      <c r="E30" s="588"/>
      <c r="F30" s="588"/>
      <c r="G30" s="588"/>
      <c r="H30" s="588"/>
      <c r="I30" s="588"/>
      <c r="J30" s="588"/>
      <c r="K30" s="588"/>
      <c r="L30" s="588"/>
      <c r="M30" s="588"/>
      <c r="N30" s="588"/>
      <c r="O30" s="588"/>
      <c r="P30" s="588"/>
      <c r="Q30" s="589"/>
      <c r="R30" s="590">
        <v>1297953</v>
      </c>
      <c r="S30" s="591"/>
      <c r="T30" s="591"/>
      <c r="U30" s="591"/>
      <c r="V30" s="591"/>
      <c r="W30" s="591"/>
      <c r="X30" s="591"/>
      <c r="Y30" s="592"/>
      <c r="Z30" s="643">
        <v>0.8</v>
      </c>
      <c r="AA30" s="643"/>
      <c r="AB30" s="643"/>
      <c r="AC30" s="643"/>
      <c r="AD30" s="644" t="s">
        <v>113</v>
      </c>
      <c r="AE30" s="644"/>
      <c r="AF30" s="644"/>
      <c r="AG30" s="644"/>
      <c r="AH30" s="644"/>
      <c r="AI30" s="644"/>
      <c r="AJ30" s="644"/>
      <c r="AK30" s="644"/>
      <c r="AL30" s="613" t="s">
        <v>113</v>
      </c>
      <c r="AM30" s="645"/>
      <c r="AN30" s="645"/>
      <c r="AO30" s="646"/>
      <c r="AP30" s="668" t="s">
        <v>292</v>
      </c>
      <c r="AQ30" s="669"/>
      <c r="AR30" s="669"/>
      <c r="AS30" s="669"/>
      <c r="AT30" s="674" t="s">
        <v>293</v>
      </c>
      <c r="AU30" s="184"/>
      <c r="AV30" s="184"/>
      <c r="AW30" s="184"/>
      <c r="AX30" s="677" t="s">
        <v>172</v>
      </c>
      <c r="AY30" s="678"/>
      <c r="AZ30" s="678"/>
      <c r="BA30" s="678"/>
      <c r="BB30" s="678"/>
      <c r="BC30" s="678"/>
      <c r="BD30" s="678"/>
      <c r="BE30" s="678"/>
      <c r="BF30" s="679"/>
      <c r="BG30" s="656">
        <v>98.9</v>
      </c>
      <c r="BH30" s="657"/>
      <c r="BI30" s="657"/>
      <c r="BJ30" s="657"/>
      <c r="BK30" s="657"/>
      <c r="BL30" s="657"/>
      <c r="BM30" s="658">
        <v>94.3</v>
      </c>
      <c r="BN30" s="657"/>
      <c r="BO30" s="657"/>
      <c r="BP30" s="657"/>
      <c r="BQ30" s="659"/>
      <c r="BR30" s="656">
        <v>98.9</v>
      </c>
      <c r="BS30" s="657"/>
      <c r="BT30" s="657"/>
      <c r="BU30" s="657"/>
      <c r="BV30" s="657"/>
      <c r="BW30" s="657"/>
      <c r="BX30" s="658">
        <v>93.9</v>
      </c>
      <c r="BY30" s="657"/>
      <c r="BZ30" s="657"/>
      <c r="CA30" s="657"/>
      <c r="CB30" s="659"/>
      <c r="CD30" s="662"/>
      <c r="CE30" s="663"/>
      <c r="CF30" s="627" t="s">
        <v>294</v>
      </c>
      <c r="CG30" s="624"/>
      <c r="CH30" s="624"/>
      <c r="CI30" s="624"/>
      <c r="CJ30" s="624"/>
      <c r="CK30" s="624"/>
      <c r="CL30" s="624"/>
      <c r="CM30" s="624"/>
      <c r="CN30" s="624"/>
      <c r="CO30" s="624"/>
      <c r="CP30" s="624"/>
      <c r="CQ30" s="625"/>
      <c r="CR30" s="590">
        <v>20575697</v>
      </c>
      <c r="CS30" s="591"/>
      <c r="CT30" s="591"/>
      <c r="CU30" s="591"/>
      <c r="CV30" s="591"/>
      <c r="CW30" s="591"/>
      <c r="CX30" s="591"/>
      <c r="CY30" s="592"/>
      <c r="CZ30" s="593">
        <v>13</v>
      </c>
      <c r="DA30" s="611"/>
      <c r="DB30" s="611"/>
      <c r="DC30" s="612"/>
      <c r="DD30" s="596">
        <v>19504922</v>
      </c>
      <c r="DE30" s="591"/>
      <c r="DF30" s="591"/>
      <c r="DG30" s="591"/>
      <c r="DH30" s="591"/>
      <c r="DI30" s="591"/>
      <c r="DJ30" s="591"/>
      <c r="DK30" s="592"/>
      <c r="DL30" s="596">
        <v>19504922</v>
      </c>
      <c r="DM30" s="591"/>
      <c r="DN30" s="591"/>
      <c r="DO30" s="591"/>
      <c r="DP30" s="591"/>
      <c r="DQ30" s="591"/>
      <c r="DR30" s="591"/>
      <c r="DS30" s="591"/>
      <c r="DT30" s="591"/>
      <c r="DU30" s="591"/>
      <c r="DV30" s="592"/>
      <c r="DW30" s="613">
        <v>19.399999999999999</v>
      </c>
      <c r="DX30" s="614"/>
      <c r="DY30" s="614"/>
      <c r="DZ30" s="614"/>
      <c r="EA30" s="614"/>
      <c r="EB30" s="614"/>
      <c r="EC30" s="615"/>
    </row>
    <row r="31" spans="2:133" ht="11.25" customHeight="1" x14ac:dyDescent="0.15">
      <c r="B31" s="587" t="s">
        <v>295</v>
      </c>
      <c r="C31" s="588"/>
      <c r="D31" s="588"/>
      <c r="E31" s="588"/>
      <c r="F31" s="588"/>
      <c r="G31" s="588"/>
      <c r="H31" s="588"/>
      <c r="I31" s="588"/>
      <c r="J31" s="588"/>
      <c r="K31" s="588"/>
      <c r="L31" s="588"/>
      <c r="M31" s="588"/>
      <c r="N31" s="588"/>
      <c r="O31" s="588"/>
      <c r="P31" s="588"/>
      <c r="Q31" s="589"/>
      <c r="R31" s="590">
        <v>3157836</v>
      </c>
      <c r="S31" s="591"/>
      <c r="T31" s="591"/>
      <c r="U31" s="591"/>
      <c r="V31" s="591"/>
      <c r="W31" s="591"/>
      <c r="X31" s="591"/>
      <c r="Y31" s="592"/>
      <c r="Z31" s="643">
        <v>2</v>
      </c>
      <c r="AA31" s="643"/>
      <c r="AB31" s="643"/>
      <c r="AC31" s="643"/>
      <c r="AD31" s="644" t="s">
        <v>113</v>
      </c>
      <c r="AE31" s="644"/>
      <c r="AF31" s="644"/>
      <c r="AG31" s="644"/>
      <c r="AH31" s="644"/>
      <c r="AI31" s="644"/>
      <c r="AJ31" s="644"/>
      <c r="AK31" s="644"/>
      <c r="AL31" s="613" t="s">
        <v>113</v>
      </c>
      <c r="AM31" s="645"/>
      <c r="AN31" s="645"/>
      <c r="AO31" s="646"/>
      <c r="AP31" s="670"/>
      <c r="AQ31" s="671"/>
      <c r="AR31" s="671"/>
      <c r="AS31" s="671"/>
      <c r="AT31" s="675"/>
      <c r="AU31" s="183" t="s">
        <v>296</v>
      </c>
      <c r="AV31" s="183"/>
      <c r="AW31" s="183"/>
      <c r="AX31" s="587" t="s">
        <v>297</v>
      </c>
      <c r="AY31" s="588"/>
      <c r="AZ31" s="588"/>
      <c r="BA31" s="588"/>
      <c r="BB31" s="588"/>
      <c r="BC31" s="588"/>
      <c r="BD31" s="588"/>
      <c r="BE31" s="588"/>
      <c r="BF31" s="589"/>
      <c r="BG31" s="654">
        <v>98.9</v>
      </c>
      <c r="BH31" s="609"/>
      <c r="BI31" s="609"/>
      <c r="BJ31" s="609"/>
      <c r="BK31" s="609"/>
      <c r="BL31" s="609"/>
      <c r="BM31" s="645">
        <v>95.1</v>
      </c>
      <c r="BN31" s="655"/>
      <c r="BO31" s="655"/>
      <c r="BP31" s="655"/>
      <c r="BQ31" s="619"/>
      <c r="BR31" s="654">
        <v>98.9</v>
      </c>
      <c r="BS31" s="609"/>
      <c r="BT31" s="609"/>
      <c r="BU31" s="609"/>
      <c r="BV31" s="609"/>
      <c r="BW31" s="609"/>
      <c r="BX31" s="645">
        <v>95</v>
      </c>
      <c r="BY31" s="655"/>
      <c r="BZ31" s="655"/>
      <c r="CA31" s="655"/>
      <c r="CB31" s="619"/>
      <c r="CD31" s="662"/>
      <c r="CE31" s="663"/>
      <c r="CF31" s="627" t="s">
        <v>298</v>
      </c>
      <c r="CG31" s="624"/>
      <c r="CH31" s="624"/>
      <c r="CI31" s="624"/>
      <c r="CJ31" s="624"/>
      <c r="CK31" s="624"/>
      <c r="CL31" s="624"/>
      <c r="CM31" s="624"/>
      <c r="CN31" s="624"/>
      <c r="CO31" s="624"/>
      <c r="CP31" s="624"/>
      <c r="CQ31" s="625"/>
      <c r="CR31" s="590">
        <v>2497204</v>
      </c>
      <c r="CS31" s="609"/>
      <c r="CT31" s="609"/>
      <c r="CU31" s="609"/>
      <c r="CV31" s="609"/>
      <c r="CW31" s="609"/>
      <c r="CX31" s="609"/>
      <c r="CY31" s="610"/>
      <c r="CZ31" s="593">
        <v>1.6</v>
      </c>
      <c r="DA31" s="611"/>
      <c r="DB31" s="611"/>
      <c r="DC31" s="612"/>
      <c r="DD31" s="596">
        <v>2391174</v>
      </c>
      <c r="DE31" s="609"/>
      <c r="DF31" s="609"/>
      <c r="DG31" s="609"/>
      <c r="DH31" s="609"/>
      <c r="DI31" s="609"/>
      <c r="DJ31" s="609"/>
      <c r="DK31" s="610"/>
      <c r="DL31" s="596">
        <v>2391174</v>
      </c>
      <c r="DM31" s="609"/>
      <c r="DN31" s="609"/>
      <c r="DO31" s="609"/>
      <c r="DP31" s="609"/>
      <c r="DQ31" s="609"/>
      <c r="DR31" s="609"/>
      <c r="DS31" s="609"/>
      <c r="DT31" s="609"/>
      <c r="DU31" s="609"/>
      <c r="DV31" s="610"/>
      <c r="DW31" s="613">
        <v>2.4</v>
      </c>
      <c r="DX31" s="614"/>
      <c r="DY31" s="614"/>
      <c r="DZ31" s="614"/>
      <c r="EA31" s="614"/>
      <c r="EB31" s="614"/>
      <c r="EC31" s="615"/>
    </row>
    <row r="32" spans="2:133" ht="11.25" customHeight="1" x14ac:dyDescent="0.15">
      <c r="B32" s="587" t="s">
        <v>299</v>
      </c>
      <c r="C32" s="588"/>
      <c r="D32" s="588"/>
      <c r="E32" s="588"/>
      <c r="F32" s="588"/>
      <c r="G32" s="588"/>
      <c r="H32" s="588"/>
      <c r="I32" s="588"/>
      <c r="J32" s="588"/>
      <c r="K32" s="588"/>
      <c r="L32" s="588"/>
      <c r="M32" s="588"/>
      <c r="N32" s="588"/>
      <c r="O32" s="588"/>
      <c r="P32" s="588"/>
      <c r="Q32" s="589"/>
      <c r="R32" s="590">
        <v>3712016</v>
      </c>
      <c r="S32" s="591"/>
      <c r="T32" s="591"/>
      <c r="U32" s="591"/>
      <c r="V32" s="591"/>
      <c r="W32" s="591"/>
      <c r="X32" s="591"/>
      <c r="Y32" s="592"/>
      <c r="Z32" s="643">
        <v>2.2999999999999998</v>
      </c>
      <c r="AA32" s="643"/>
      <c r="AB32" s="643"/>
      <c r="AC32" s="643"/>
      <c r="AD32" s="644">
        <v>189</v>
      </c>
      <c r="AE32" s="644"/>
      <c r="AF32" s="644"/>
      <c r="AG32" s="644"/>
      <c r="AH32" s="644"/>
      <c r="AI32" s="644"/>
      <c r="AJ32" s="644"/>
      <c r="AK32" s="644"/>
      <c r="AL32" s="613">
        <v>0</v>
      </c>
      <c r="AM32" s="645"/>
      <c r="AN32" s="645"/>
      <c r="AO32" s="646"/>
      <c r="AP32" s="672"/>
      <c r="AQ32" s="673"/>
      <c r="AR32" s="673"/>
      <c r="AS32" s="673"/>
      <c r="AT32" s="676"/>
      <c r="AU32" s="185"/>
      <c r="AV32" s="185"/>
      <c r="AW32" s="185"/>
      <c r="AX32" s="571" t="s">
        <v>300</v>
      </c>
      <c r="AY32" s="572"/>
      <c r="AZ32" s="572"/>
      <c r="BA32" s="572"/>
      <c r="BB32" s="572"/>
      <c r="BC32" s="572"/>
      <c r="BD32" s="572"/>
      <c r="BE32" s="572"/>
      <c r="BF32" s="573"/>
      <c r="BG32" s="653">
        <v>98.8</v>
      </c>
      <c r="BH32" s="575"/>
      <c r="BI32" s="575"/>
      <c r="BJ32" s="575"/>
      <c r="BK32" s="575"/>
      <c r="BL32" s="575"/>
      <c r="BM32" s="638">
        <v>92.6</v>
      </c>
      <c r="BN32" s="575"/>
      <c r="BO32" s="575"/>
      <c r="BP32" s="575"/>
      <c r="BQ32" s="632"/>
      <c r="BR32" s="653">
        <v>98.7</v>
      </c>
      <c r="BS32" s="575"/>
      <c r="BT32" s="575"/>
      <c r="BU32" s="575"/>
      <c r="BV32" s="575"/>
      <c r="BW32" s="575"/>
      <c r="BX32" s="638">
        <v>91.9</v>
      </c>
      <c r="BY32" s="575"/>
      <c r="BZ32" s="575"/>
      <c r="CA32" s="575"/>
      <c r="CB32" s="632"/>
      <c r="CD32" s="664"/>
      <c r="CE32" s="665"/>
      <c r="CF32" s="627" t="s">
        <v>301</v>
      </c>
      <c r="CG32" s="624"/>
      <c r="CH32" s="624"/>
      <c r="CI32" s="624"/>
      <c r="CJ32" s="624"/>
      <c r="CK32" s="624"/>
      <c r="CL32" s="624"/>
      <c r="CM32" s="624"/>
      <c r="CN32" s="624"/>
      <c r="CO32" s="624"/>
      <c r="CP32" s="624"/>
      <c r="CQ32" s="625"/>
      <c r="CR32" s="590">
        <v>2141</v>
      </c>
      <c r="CS32" s="591"/>
      <c r="CT32" s="591"/>
      <c r="CU32" s="591"/>
      <c r="CV32" s="591"/>
      <c r="CW32" s="591"/>
      <c r="CX32" s="591"/>
      <c r="CY32" s="592"/>
      <c r="CZ32" s="593">
        <v>0</v>
      </c>
      <c r="DA32" s="611"/>
      <c r="DB32" s="611"/>
      <c r="DC32" s="612"/>
      <c r="DD32" s="596">
        <v>2141</v>
      </c>
      <c r="DE32" s="591"/>
      <c r="DF32" s="591"/>
      <c r="DG32" s="591"/>
      <c r="DH32" s="591"/>
      <c r="DI32" s="591"/>
      <c r="DJ32" s="591"/>
      <c r="DK32" s="592"/>
      <c r="DL32" s="596">
        <v>2141</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302</v>
      </c>
      <c r="C33" s="588"/>
      <c r="D33" s="588"/>
      <c r="E33" s="588"/>
      <c r="F33" s="588"/>
      <c r="G33" s="588"/>
      <c r="H33" s="588"/>
      <c r="I33" s="588"/>
      <c r="J33" s="588"/>
      <c r="K33" s="588"/>
      <c r="L33" s="588"/>
      <c r="M33" s="588"/>
      <c r="N33" s="588"/>
      <c r="O33" s="588"/>
      <c r="P33" s="588"/>
      <c r="Q33" s="589"/>
      <c r="R33" s="590">
        <v>16930157</v>
      </c>
      <c r="S33" s="591"/>
      <c r="T33" s="591"/>
      <c r="U33" s="591"/>
      <c r="V33" s="591"/>
      <c r="W33" s="591"/>
      <c r="X33" s="591"/>
      <c r="Y33" s="592"/>
      <c r="Z33" s="643">
        <v>10.5</v>
      </c>
      <c r="AA33" s="643"/>
      <c r="AB33" s="643"/>
      <c r="AC33" s="643"/>
      <c r="AD33" s="644" t="s">
        <v>113</v>
      </c>
      <c r="AE33" s="644"/>
      <c r="AF33" s="644"/>
      <c r="AG33" s="644"/>
      <c r="AH33" s="644"/>
      <c r="AI33" s="644"/>
      <c r="AJ33" s="644"/>
      <c r="AK33" s="644"/>
      <c r="AL33" s="613" t="s">
        <v>113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303</v>
      </c>
      <c r="CE33" s="624"/>
      <c r="CF33" s="624"/>
      <c r="CG33" s="624"/>
      <c r="CH33" s="624"/>
      <c r="CI33" s="624"/>
      <c r="CJ33" s="624"/>
      <c r="CK33" s="624"/>
      <c r="CL33" s="624"/>
      <c r="CM33" s="624"/>
      <c r="CN33" s="624"/>
      <c r="CO33" s="624"/>
      <c r="CP33" s="624"/>
      <c r="CQ33" s="625"/>
      <c r="CR33" s="590">
        <v>59598937</v>
      </c>
      <c r="CS33" s="609"/>
      <c r="CT33" s="609"/>
      <c r="CU33" s="609"/>
      <c r="CV33" s="609"/>
      <c r="CW33" s="609"/>
      <c r="CX33" s="609"/>
      <c r="CY33" s="610"/>
      <c r="CZ33" s="593">
        <v>37.700000000000003</v>
      </c>
      <c r="DA33" s="611"/>
      <c r="DB33" s="611"/>
      <c r="DC33" s="612"/>
      <c r="DD33" s="596">
        <v>50250400</v>
      </c>
      <c r="DE33" s="609"/>
      <c r="DF33" s="609"/>
      <c r="DG33" s="609"/>
      <c r="DH33" s="609"/>
      <c r="DI33" s="609"/>
      <c r="DJ33" s="609"/>
      <c r="DK33" s="610"/>
      <c r="DL33" s="596">
        <v>39438959</v>
      </c>
      <c r="DM33" s="609"/>
      <c r="DN33" s="609"/>
      <c r="DO33" s="609"/>
      <c r="DP33" s="609"/>
      <c r="DQ33" s="609"/>
      <c r="DR33" s="609"/>
      <c r="DS33" s="609"/>
      <c r="DT33" s="609"/>
      <c r="DU33" s="609"/>
      <c r="DV33" s="610"/>
      <c r="DW33" s="613">
        <v>39.1</v>
      </c>
      <c r="DX33" s="614"/>
      <c r="DY33" s="614"/>
      <c r="DZ33" s="614"/>
      <c r="EA33" s="614"/>
      <c r="EB33" s="614"/>
      <c r="EC33" s="615"/>
    </row>
    <row r="34" spans="2:133" ht="11.25" customHeight="1" x14ac:dyDescent="0.15">
      <c r="B34" s="587" t="s">
        <v>304</v>
      </c>
      <c r="C34" s="588"/>
      <c r="D34" s="588"/>
      <c r="E34" s="588"/>
      <c r="F34" s="588"/>
      <c r="G34" s="588"/>
      <c r="H34" s="588"/>
      <c r="I34" s="588"/>
      <c r="J34" s="588"/>
      <c r="K34" s="588"/>
      <c r="L34" s="588"/>
      <c r="M34" s="588"/>
      <c r="N34" s="588"/>
      <c r="O34" s="588"/>
      <c r="P34" s="588"/>
      <c r="Q34" s="589"/>
      <c r="R34" s="590">
        <v>229000</v>
      </c>
      <c r="S34" s="591"/>
      <c r="T34" s="591"/>
      <c r="U34" s="591"/>
      <c r="V34" s="591"/>
      <c r="W34" s="591"/>
      <c r="X34" s="591"/>
      <c r="Y34" s="592"/>
      <c r="Z34" s="643">
        <v>0.1</v>
      </c>
      <c r="AA34" s="643"/>
      <c r="AB34" s="643"/>
      <c r="AC34" s="643"/>
      <c r="AD34" s="644" t="s">
        <v>113</v>
      </c>
      <c r="AE34" s="644"/>
      <c r="AF34" s="644"/>
      <c r="AG34" s="644"/>
      <c r="AH34" s="644"/>
      <c r="AI34" s="644"/>
      <c r="AJ34" s="644"/>
      <c r="AK34" s="644"/>
      <c r="AL34" s="613" t="s">
        <v>113</v>
      </c>
      <c r="AM34" s="645"/>
      <c r="AN34" s="645"/>
      <c r="AO34" s="646"/>
      <c r="AP34" s="188"/>
      <c r="AQ34" s="650" t="s">
        <v>305</v>
      </c>
      <c r="AR34" s="651"/>
      <c r="AS34" s="651"/>
      <c r="AT34" s="651"/>
      <c r="AU34" s="651"/>
      <c r="AV34" s="651"/>
      <c r="AW34" s="651"/>
      <c r="AX34" s="651"/>
      <c r="AY34" s="651"/>
      <c r="AZ34" s="651"/>
      <c r="BA34" s="651"/>
      <c r="BB34" s="651"/>
      <c r="BC34" s="651"/>
      <c r="BD34" s="651"/>
      <c r="BE34" s="651"/>
      <c r="BF34" s="652"/>
      <c r="BG34" s="650" t="s">
        <v>306</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307</v>
      </c>
      <c r="CE34" s="624"/>
      <c r="CF34" s="624"/>
      <c r="CG34" s="624"/>
      <c r="CH34" s="624"/>
      <c r="CI34" s="624"/>
      <c r="CJ34" s="624"/>
      <c r="CK34" s="624"/>
      <c r="CL34" s="624"/>
      <c r="CM34" s="624"/>
      <c r="CN34" s="624"/>
      <c r="CO34" s="624"/>
      <c r="CP34" s="624"/>
      <c r="CQ34" s="625"/>
      <c r="CR34" s="590">
        <v>19237470</v>
      </c>
      <c r="CS34" s="591"/>
      <c r="CT34" s="591"/>
      <c r="CU34" s="591"/>
      <c r="CV34" s="591"/>
      <c r="CW34" s="591"/>
      <c r="CX34" s="591"/>
      <c r="CY34" s="592"/>
      <c r="CZ34" s="593">
        <v>12.2</v>
      </c>
      <c r="DA34" s="611"/>
      <c r="DB34" s="611"/>
      <c r="DC34" s="612"/>
      <c r="DD34" s="596">
        <v>16489267</v>
      </c>
      <c r="DE34" s="591"/>
      <c r="DF34" s="591"/>
      <c r="DG34" s="591"/>
      <c r="DH34" s="591"/>
      <c r="DI34" s="591"/>
      <c r="DJ34" s="591"/>
      <c r="DK34" s="592"/>
      <c r="DL34" s="596">
        <v>14418007</v>
      </c>
      <c r="DM34" s="591"/>
      <c r="DN34" s="591"/>
      <c r="DO34" s="591"/>
      <c r="DP34" s="591"/>
      <c r="DQ34" s="591"/>
      <c r="DR34" s="591"/>
      <c r="DS34" s="591"/>
      <c r="DT34" s="591"/>
      <c r="DU34" s="591"/>
      <c r="DV34" s="592"/>
      <c r="DW34" s="613">
        <v>14.3</v>
      </c>
      <c r="DX34" s="614"/>
      <c r="DY34" s="614"/>
      <c r="DZ34" s="614"/>
      <c r="EA34" s="614"/>
      <c r="EB34" s="614"/>
      <c r="EC34" s="615"/>
    </row>
    <row r="35" spans="2:133" ht="11.25" customHeight="1" x14ac:dyDescent="0.15">
      <c r="B35" s="587" t="s">
        <v>308</v>
      </c>
      <c r="C35" s="588"/>
      <c r="D35" s="588"/>
      <c r="E35" s="588"/>
      <c r="F35" s="588"/>
      <c r="G35" s="588"/>
      <c r="H35" s="588"/>
      <c r="I35" s="588"/>
      <c r="J35" s="588"/>
      <c r="K35" s="588"/>
      <c r="L35" s="588"/>
      <c r="M35" s="588"/>
      <c r="N35" s="588"/>
      <c r="O35" s="588"/>
      <c r="P35" s="588"/>
      <c r="Q35" s="589"/>
      <c r="R35" s="590">
        <v>6140757</v>
      </c>
      <c r="S35" s="591"/>
      <c r="T35" s="591"/>
      <c r="U35" s="591"/>
      <c r="V35" s="591"/>
      <c r="W35" s="591"/>
      <c r="X35" s="591"/>
      <c r="Y35" s="592"/>
      <c r="Z35" s="643">
        <v>3.8</v>
      </c>
      <c r="AA35" s="643"/>
      <c r="AB35" s="643"/>
      <c r="AC35" s="643"/>
      <c r="AD35" s="644" t="s">
        <v>113</v>
      </c>
      <c r="AE35" s="644"/>
      <c r="AF35" s="644"/>
      <c r="AG35" s="644"/>
      <c r="AH35" s="644"/>
      <c r="AI35" s="644"/>
      <c r="AJ35" s="644"/>
      <c r="AK35" s="644"/>
      <c r="AL35" s="613" t="s">
        <v>113</v>
      </c>
      <c r="AM35" s="645"/>
      <c r="AN35" s="645"/>
      <c r="AO35" s="646"/>
      <c r="AP35" s="188"/>
      <c r="AQ35" s="647" t="s">
        <v>309</v>
      </c>
      <c r="AR35" s="648"/>
      <c r="AS35" s="648"/>
      <c r="AT35" s="648"/>
      <c r="AU35" s="648"/>
      <c r="AV35" s="648"/>
      <c r="AW35" s="648"/>
      <c r="AX35" s="648"/>
      <c r="AY35" s="649"/>
      <c r="AZ35" s="640">
        <v>23917937</v>
      </c>
      <c r="BA35" s="641"/>
      <c r="BB35" s="641"/>
      <c r="BC35" s="641"/>
      <c r="BD35" s="641"/>
      <c r="BE35" s="641"/>
      <c r="BF35" s="642"/>
      <c r="BG35" s="647" t="s">
        <v>310</v>
      </c>
      <c r="BH35" s="648"/>
      <c r="BI35" s="648"/>
      <c r="BJ35" s="648"/>
      <c r="BK35" s="648"/>
      <c r="BL35" s="648"/>
      <c r="BM35" s="648"/>
      <c r="BN35" s="648"/>
      <c r="BO35" s="648"/>
      <c r="BP35" s="648"/>
      <c r="BQ35" s="648"/>
      <c r="BR35" s="648"/>
      <c r="BS35" s="648"/>
      <c r="BT35" s="648"/>
      <c r="BU35" s="649"/>
      <c r="BV35" s="640">
        <v>1009050</v>
      </c>
      <c r="BW35" s="641"/>
      <c r="BX35" s="641"/>
      <c r="BY35" s="641"/>
      <c r="BZ35" s="641"/>
      <c r="CA35" s="641"/>
      <c r="CB35" s="642"/>
      <c r="CD35" s="627" t="s">
        <v>311</v>
      </c>
      <c r="CE35" s="624"/>
      <c r="CF35" s="624"/>
      <c r="CG35" s="624"/>
      <c r="CH35" s="624"/>
      <c r="CI35" s="624"/>
      <c r="CJ35" s="624"/>
      <c r="CK35" s="624"/>
      <c r="CL35" s="624"/>
      <c r="CM35" s="624"/>
      <c r="CN35" s="624"/>
      <c r="CO35" s="624"/>
      <c r="CP35" s="624"/>
      <c r="CQ35" s="625"/>
      <c r="CR35" s="590">
        <v>2689513</v>
      </c>
      <c r="CS35" s="609"/>
      <c r="CT35" s="609"/>
      <c r="CU35" s="609"/>
      <c r="CV35" s="609"/>
      <c r="CW35" s="609"/>
      <c r="CX35" s="609"/>
      <c r="CY35" s="610"/>
      <c r="CZ35" s="593">
        <v>1.7</v>
      </c>
      <c r="DA35" s="611"/>
      <c r="DB35" s="611"/>
      <c r="DC35" s="612"/>
      <c r="DD35" s="596">
        <v>2276462</v>
      </c>
      <c r="DE35" s="609"/>
      <c r="DF35" s="609"/>
      <c r="DG35" s="609"/>
      <c r="DH35" s="609"/>
      <c r="DI35" s="609"/>
      <c r="DJ35" s="609"/>
      <c r="DK35" s="610"/>
      <c r="DL35" s="596">
        <v>2130899</v>
      </c>
      <c r="DM35" s="609"/>
      <c r="DN35" s="609"/>
      <c r="DO35" s="609"/>
      <c r="DP35" s="609"/>
      <c r="DQ35" s="609"/>
      <c r="DR35" s="609"/>
      <c r="DS35" s="609"/>
      <c r="DT35" s="609"/>
      <c r="DU35" s="609"/>
      <c r="DV35" s="610"/>
      <c r="DW35" s="613">
        <v>2.1</v>
      </c>
      <c r="DX35" s="614"/>
      <c r="DY35" s="614"/>
      <c r="DZ35" s="614"/>
      <c r="EA35" s="614"/>
      <c r="EB35" s="614"/>
      <c r="EC35" s="615"/>
    </row>
    <row r="36" spans="2:133" ht="11.25" customHeight="1" x14ac:dyDescent="0.15">
      <c r="B36" s="571" t="s">
        <v>312</v>
      </c>
      <c r="C36" s="572"/>
      <c r="D36" s="572"/>
      <c r="E36" s="572"/>
      <c r="F36" s="572"/>
      <c r="G36" s="572"/>
      <c r="H36" s="572"/>
      <c r="I36" s="572"/>
      <c r="J36" s="572"/>
      <c r="K36" s="572"/>
      <c r="L36" s="572"/>
      <c r="M36" s="572"/>
      <c r="N36" s="572"/>
      <c r="O36" s="572"/>
      <c r="P36" s="572"/>
      <c r="Q36" s="573"/>
      <c r="R36" s="574">
        <v>161319624</v>
      </c>
      <c r="S36" s="631"/>
      <c r="T36" s="631"/>
      <c r="U36" s="631"/>
      <c r="V36" s="631"/>
      <c r="W36" s="631"/>
      <c r="X36" s="631"/>
      <c r="Y36" s="634"/>
      <c r="Z36" s="635">
        <v>100</v>
      </c>
      <c r="AA36" s="635"/>
      <c r="AB36" s="635"/>
      <c r="AC36" s="635"/>
      <c r="AD36" s="636">
        <v>94371303</v>
      </c>
      <c r="AE36" s="636"/>
      <c r="AF36" s="636"/>
      <c r="AG36" s="636"/>
      <c r="AH36" s="636"/>
      <c r="AI36" s="636"/>
      <c r="AJ36" s="636"/>
      <c r="AK36" s="636"/>
      <c r="AL36" s="637">
        <v>100</v>
      </c>
      <c r="AM36" s="638"/>
      <c r="AN36" s="638"/>
      <c r="AO36" s="639"/>
      <c r="AQ36" s="616" t="s">
        <v>313</v>
      </c>
      <c r="AR36" s="617"/>
      <c r="AS36" s="617"/>
      <c r="AT36" s="617"/>
      <c r="AU36" s="617"/>
      <c r="AV36" s="617"/>
      <c r="AW36" s="617"/>
      <c r="AX36" s="617"/>
      <c r="AY36" s="618"/>
      <c r="AZ36" s="590">
        <v>8568114</v>
      </c>
      <c r="BA36" s="591"/>
      <c r="BB36" s="591"/>
      <c r="BC36" s="591"/>
      <c r="BD36" s="609"/>
      <c r="BE36" s="609"/>
      <c r="BF36" s="619"/>
      <c r="BG36" s="627" t="s">
        <v>314</v>
      </c>
      <c r="BH36" s="624"/>
      <c r="BI36" s="624"/>
      <c r="BJ36" s="624"/>
      <c r="BK36" s="624"/>
      <c r="BL36" s="624"/>
      <c r="BM36" s="624"/>
      <c r="BN36" s="624"/>
      <c r="BO36" s="624"/>
      <c r="BP36" s="624"/>
      <c r="BQ36" s="624"/>
      <c r="BR36" s="624"/>
      <c r="BS36" s="624"/>
      <c r="BT36" s="624"/>
      <c r="BU36" s="625"/>
      <c r="BV36" s="590">
        <v>656831</v>
      </c>
      <c r="BW36" s="591"/>
      <c r="BX36" s="591"/>
      <c r="BY36" s="591"/>
      <c r="BZ36" s="591"/>
      <c r="CA36" s="591"/>
      <c r="CB36" s="626"/>
      <c r="CD36" s="627" t="s">
        <v>315</v>
      </c>
      <c r="CE36" s="624"/>
      <c r="CF36" s="624"/>
      <c r="CG36" s="624"/>
      <c r="CH36" s="624"/>
      <c r="CI36" s="624"/>
      <c r="CJ36" s="624"/>
      <c r="CK36" s="624"/>
      <c r="CL36" s="624"/>
      <c r="CM36" s="624"/>
      <c r="CN36" s="624"/>
      <c r="CO36" s="624"/>
      <c r="CP36" s="624"/>
      <c r="CQ36" s="625"/>
      <c r="CR36" s="590">
        <v>17972905</v>
      </c>
      <c r="CS36" s="591"/>
      <c r="CT36" s="591"/>
      <c r="CU36" s="591"/>
      <c r="CV36" s="591"/>
      <c r="CW36" s="591"/>
      <c r="CX36" s="591"/>
      <c r="CY36" s="592"/>
      <c r="CZ36" s="593">
        <v>11.4</v>
      </c>
      <c r="DA36" s="611"/>
      <c r="DB36" s="611"/>
      <c r="DC36" s="612"/>
      <c r="DD36" s="596">
        <v>15607103</v>
      </c>
      <c r="DE36" s="591"/>
      <c r="DF36" s="591"/>
      <c r="DG36" s="591"/>
      <c r="DH36" s="591"/>
      <c r="DI36" s="591"/>
      <c r="DJ36" s="591"/>
      <c r="DK36" s="592"/>
      <c r="DL36" s="596">
        <v>10706669</v>
      </c>
      <c r="DM36" s="591"/>
      <c r="DN36" s="591"/>
      <c r="DO36" s="591"/>
      <c r="DP36" s="591"/>
      <c r="DQ36" s="591"/>
      <c r="DR36" s="591"/>
      <c r="DS36" s="591"/>
      <c r="DT36" s="591"/>
      <c r="DU36" s="591"/>
      <c r="DV36" s="592"/>
      <c r="DW36" s="613">
        <v>10.6</v>
      </c>
      <c r="DX36" s="614"/>
      <c r="DY36" s="614"/>
      <c r="DZ36" s="614"/>
      <c r="EA36" s="614"/>
      <c r="EB36" s="614"/>
      <c r="EC36" s="615"/>
    </row>
    <row r="37" spans="2:133" ht="11.25" customHeight="1" x14ac:dyDescent="0.15">
      <c r="AQ37" s="616" t="s">
        <v>316</v>
      </c>
      <c r="AR37" s="617"/>
      <c r="AS37" s="617"/>
      <c r="AT37" s="617"/>
      <c r="AU37" s="617"/>
      <c r="AV37" s="617"/>
      <c r="AW37" s="617"/>
      <c r="AX37" s="617"/>
      <c r="AY37" s="618"/>
      <c r="AZ37" s="590">
        <v>1146317</v>
      </c>
      <c r="BA37" s="591"/>
      <c r="BB37" s="591"/>
      <c r="BC37" s="591"/>
      <c r="BD37" s="609"/>
      <c r="BE37" s="609"/>
      <c r="BF37" s="619"/>
      <c r="BG37" s="627" t="s">
        <v>317</v>
      </c>
      <c r="BH37" s="624"/>
      <c r="BI37" s="624"/>
      <c r="BJ37" s="624"/>
      <c r="BK37" s="624"/>
      <c r="BL37" s="624"/>
      <c r="BM37" s="624"/>
      <c r="BN37" s="624"/>
      <c r="BO37" s="624"/>
      <c r="BP37" s="624"/>
      <c r="BQ37" s="624"/>
      <c r="BR37" s="624"/>
      <c r="BS37" s="624"/>
      <c r="BT37" s="624"/>
      <c r="BU37" s="625"/>
      <c r="BV37" s="590">
        <v>52372</v>
      </c>
      <c r="BW37" s="591"/>
      <c r="BX37" s="591"/>
      <c r="BY37" s="591"/>
      <c r="BZ37" s="591"/>
      <c r="CA37" s="591"/>
      <c r="CB37" s="626"/>
      <c r="CD37" s="627" t="s">
        <v>318</v>
      </c>
      <c r="CE37" s="624"/>
      <c r="CF37" s="624"/>
      <c r="CG37" s="624"/>
      <c r="CH37" s="624"/>
      <c r="CI37" s="624"/>
      <c r="CJ37" s="624"/>
      <c r="CK37" s="624"/>
      <c r="CL37" s="624"/>
      <c r="CM37" s="624"/>
      <c r="CN37" s="624"/>
      <c r="CO37" s="624"/>
      <c r="CP37" s="624"/>
      <c r="CQ37" s="625"/>
      <c r="CR37" s="590">
        <v>1878450</v>
      </c>
      <c r="CS37" s="609"/>
      <c r="CT37" s="609"/>
      <c r="CU37" s="609"/>
      <c r="CV37" s="609"/>
      <c r="CW37" s="609"/>
      <c r="CX37" s="609"/>
      <c r="CY37" s="610"/>
      <c r="CZ37" s="593">
        <v>1.2</v>
      </c>
      <c r="DA37" s="611"/>
      <c r="DB37" s="611"/>
      <c r="DC37" s="612"/>
      <c r="DD37" s="596">
        <v>1848472</v>
      </c>
      <c r="DE37" s="609"/>
      <c r="DF37" s="609"/>
      <c r="DG37" s="609"/>
      <c r="DH37" s="609"/>
      <c r="DI37" s="609"/>
      <c r="DJ37" s="609"/>
      <c r="DK37" s="610"/>
      <c r="DL37" s="596">
        <v>697938</v>
      </c>
      <c r="DM37" s="609"/>
      <c r="DN37" s="609"/>
      <c r="DO37" s="609"/>
      <c r="DP37" s="609"/>
      <c r="DQ37" s="609"/>
      <c r="DR37" s="609"/>
      <c r="DS37" s="609"/>
      <c r="DT37" s="609"/>
      <c r="DU37" s="609"/>
      <c r="DV37" s="610"/>
      <c r="DW37" s="613">
        <v>0.7</v>
      </c>
      <c r="DX37" s="614"/>
      <c r="DY37" s="614"/>
      <c r="DZ37" s="614"/>
      <c r="EA37" s="614"/>
      <c r="EB37" s="614"/>
      <c r="EC37" s="615"/>
    </row>
    <row r="38" spans="2:133" ht="11.25" customHeight="1" x14ac:dyDescent="0.15">
      <c r="AQ38" s="616" t="s">
        <v>319</v>
      </c>
      <c r="AR38" s="617"/>
      <c r="AS38" s="617"/>
      <c r="AT38" s="617"/>
      <c r="AU38" s="617"/>
      <c r="AV38" s="617"/>
      <c r="AW38" s="617"/>
      <c r="AX38" s="617"/>
      <c r="AY38" s="618"/>
      <c r="AZ38" s="590">
        <v>165800</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79803</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15051076</v>
      </c>
      <c r="CS38" s="591"/>
      <c r="CT38" s="591"/>
      <c r="CU38" s="591"/>
      <c r="CV38" s="591"/>
      <c r="CW38" s="591"/>
      <c r="CX38" s="591"/>
      <c r="CY38" s="592"/>
      <c r="CZ38" s="593">
        <v>9.5</v>
      </c>
      <c r="DA38" s="611"/>
      <c r="DB38" s="611"/>
      <c r="DC38" s="612"/>
      <c r="DD38" s="596">
        <v>12880960</v>
      </c>
      <c r="DE38" s="591"/>
      <c r="DF38" s="591"/>
      <c r="DG38" s="591"/>
      <c r="DH38" s="591"/>
      <c r="DI38" s="591"/>
      <c r="DJ38" s="591"/>
      <c r="DK38" s="592"/>
      <c r="DL38" s="596">
        <v>12181704</v>
      </c>
      <c r="DM38" s="591"/>
      <c r="DN38" s="591"/>
      <c r="DO38" s="591"/>
      <c r="DP38" s="591"/>
      <c r="DQ38" s="591"/>
      <c r="DR38" s="591"/>
      <c r="DS38" s="591"/>
      <c r="DT38" s="591"/>
      <c r="DU38" s="591"/>
      <c r="DV38" s="592"/>
      <c r="DW38" s="613">
        <v>12.1</v>
      </c>
      <c r="DX38" s="614"/>
      <c r="DY38" s="614"/>
      <c r="DZ38" s="614"/>
      <c r="EA38" s="614"/>
      <c r="EB38" s="614"/>
      <c r="EC38" s="615"/>
    </row>
    <row r="39" spans="2:133" ht="11.25" customHeight="1" x14ac:dyDescent="0.15">
      <c r="AQ39" s="616" t="s">
        <v>322</v>
      </c>
      <c r="AR39" s="617"/>
      <c r="AS39" s="617"/>
      <c r="AT39" s="617"/>
      <c r="AU39" s="617"/>
      <c r="AV39" s="617"/>
      <c r="AW39" s="617"/>
      <c r="AX39" s="617"/>
      <c r="AY39" s="618"/>
      <c r="AZ39" s="590">
        <v>146764</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97</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1075774</v>
      </c>
      <c r="CS39" s="609"/>
      <c r="CT39" s="609"/>
      <c r="CU39" s="609"/>
      <c r="CV39" s="609"/>
      <c r="CW39" s="609"/>
      <c r="CX39" s="609"/>
      <c r="CY39" s="610"/>
      <c r="CZ39" s="593">
        <v>0.7</v>
      </c>
      <c r="DA39" s="611"/>
      <c r="DB39" s="611"/>
      <c r="DC39" s="612"/>
      <c r="DD39" s="596">
        <v>1057966</v>
      </c>
      <c r="DE39" s="609"/>
      <c r="DF39" s="609"/>
      <c r="DG39" s="609"/>
      <c r="DH39" s="609"/>
      <c r="DI39" s="609"/>
      <c r="DJ39" s="609"/>
      <c r="DK39" s="610"/>
      <c r="DL39" s="596" t="s">
        <v>326</v>
      </c>
      <c r="DM39" s="609"/>
      <c r="DN39" s="609"/>
      <c r="DO39" s="609"/>
      <c r="DP39" s="609"/>
      <c r="DQ39" s="609"/>
      <c r="DR39" s="609"/>
      <c r="DS39" s="609"/>
      <c r="DT39" s="609"/>
      <c r="DU39" s="609"/>
      <c r="DV39" s="610"/>
      <c r="DW39" s="613" t="s">
        <v>326</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327</v>
      </c>
      <c r="AR40" s="617"/>
      <c r="AS40" s="617"/>
      <c r="AT40" s="617"/>
      <c r="AU40" s="617"/>
      <c r="AV40" s="617"/>
      <c r="AW40" s="617"/>
      <c r="AX40" s="617"/>
      <c r="AY40" s="618"/>
      <c r="AZ40" s="590">
        <v>2878011</v>
      </c>
      <c r="BA40" s="591"/>
      <c r="BB40" s="591"/>
      <c r="BC40" s="591"/>
      <c r="BD40" s="609"/>
      <c r="BE40" s="609"/>
      <c r="BF40" s="619"/>
      <c r="BG40" s="620"/>
      <c r="BH40" s="621"/>
      <c r="BI40" s="621"/>
      <c r="BJ40" s="621"/>
      <c r="BK40" s="621"/>
      <c r="BL40" s="189"/>
      <c r="BM40" s="624" t="s">
        <v>328</v>
      </c>
      <c r="BN40" s="624"/>
      <c r="BO40" s="624"/>
      <c r="BP40" s="624"/>
      <c r="BQ40" s="624"/>
      <c r="BR40" s="624"/>
      <c r="BS40" s="624"/>
      <c r="BT40" s="624"/>
      <c r="BU40" s="625"/>
      <c r="BV40" s="590">
        <v>98</v>
      </c>
      <c r="BW40" s="591"/>
      <c r="BX40" s="591"/>
      <c r="BY40" s="591"/>
      <c r="BZ40" s="591"/>
      <c r="CA40" s="591"/>
      <c r="CB40" s="626"/>
      <c r="CD40" s="627" t="s">
        <v>329</v>
      </c>
      <c r="CE40" s="624"/>
      <c r="CF40" s="624"/>
      <c r="CG40" s="624"/>
      <c r="CH40" s="624"/>
      <c r="CI40" s="624"/>
      <c r="CJ40" s="624"/>
      <c r="CK40" s="624"/>
      <c r="CL40" s="624"/>
      <c r="CM40" s="624"/>
      <c r="CN40" s="624"/>
      <c r="CO40" s="624"/>
      <c r="CP40" s="624"/>
      <c r="CQ40" s="625"/>
      <c r="CR40" s="590">
        <v>3572199</v>
      </c>
      <c r="CS40" s="591"/>
      <c r="CT40" s="591"/>
      <c r="CU40" s="591"/>
      <c r="CV40" s="591"/>
      <c r="CW40" s="591"/>
      <c r="CX40" s="591"/>
      <c r="CY40" s="592"/>
      <c r="CZ40" s="593">
        <v>2.2999999999999998</v>
      </c>
      <c r="DA40" s="611"/>
      <c r="DB40" s="611"/>
      <c r="DC40" s="612"/>
      <c r="DD40" s="596">
        <v>1938642</v>
      </c>
      <c r="DE40" s="591"/>
      <c r="DF40" s="591"/>
      <c r="DG40" s="591"/>
      <c r="DH40" s="591"/>
      <c r="DI40" s="591"/>
      <c r="DJ40" s="591"/>
      <c r="DK40" s="592"/>
      <c r="DL40" s="596">
        <v>1680</v>
      </c>
      <c r="DM40" s="591"/>
      <c r="DN40" s="591"/>
      <c r="DO40" s="591"/>
      <c r="DP40" s="591"/>
      <c r="DQ40" s="591"/>
      <c r="DR40" s="591"/>
      <c r="DS40" s="591"/>
      <c r="DT40" s="591"/>
      <c r="DU40" s="591"/>
      <c r="DV40" s="592"/>
      <c r="DW40" s="613">
        <v>0</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330</v>
      </c>
      <c r="AR41" s="629"/>
      <c r="AS41" s="629"/>
      <c r="AT41" s="629"/>
      <c r="AU41" s="629"/>
      <c r="AV41" s="629"/>
      <c r="AW41" s="629"/>
      <c r="AX41" s="629"/>
      <c r="AY41" s="630"/>
      <c r="AZ41" s="574">
        <v>11012931</v>
      </c>
      <c r="BA41" s="631"/>
      <c r="BB41" s="631"/>
      <c r="BC41" s="631"/>
      <c r="BD41" s="575"/>
      <c r="BE41" s="575"/>
      <c r="BF41" s="632"/>
      <c r="BG41" s="622"/>
      <c r="BH41" s="623"/>
      <c r="BI41" s="623"/>
      <c r="BJ41" s="623"/>
      <c r="BK41" s="623"/>
      <c r="BL41" s="191"/>
      <c r="BM41" s="629" t="s">
        <v>331</v>
      </c>
      <c r="BN41" s="629"/>
      <c r="BO41" s="629"/>
      <c r="BP41" s="629"/>
      <c r="BQ41" s="629"/>
      <c r="BR41" s="629"/>
      <c r="BS41" s="629"/>
      <c r="BT41" s="629"/>
      <c r="BU41" s="630"/>
      <c r="BV41" s="574">
        <v>326</v>
      </c>
      <c r="BW41" s="631"/>
      <c r="BX41" s="631"/>
      <c r="BY41" s="631"/>
      <c r="BZ41" s="631"/>
      <c r="CA41" s="631"/>
      <c r="CB41" s="633"/>
      <c r="CD41" s="627" t="s">
        <v>332</v>
      </c>
      <c r="CE41" s="624"/>
      <c r="CF41" s="624"/>
      <c r="CG41" s="624"/>
      <c r="CH41" s="624"/>
      <c r="CI41" s="624"/>
      <c r="CJ41" s="624"/>
      <c r="CK41" s="624"/>
      <c r="CL41" s="624"/>
      <c r="CM41" s="624"/>
      <c r="CN41" s="624"/>
      <c r="CO41" s="624"/>
      <c r="CP41" s="624"/>
      <c r="CQ41" s="625"/>
      <c r="CR41" s="590" t="s">
        <v>333</v>
      </c>
      <c r="CS41" s="609"/>
      <c r="CT41" s="609"/>
      <c r="CU41" s="609"/>
      <c r="CV41" s="609"/>
      <c r="CW41" s="609"/>
      <c r="CX41" s="609"/>
      <c r="CY41" s="610"/>
      <c r="CZ41" s="593" t="s">
        <v>333</v>
      </c>
      <c r="DA41" s="611"/>
      <c r="DB41" s="611"/>
      <c r="DC41" s="612"/>
      <c r="DD41" s="596" t="s">
        <v>333</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335</v>
      </c>
      <c r="CE42" s="588"/>
      <c r="CF42" s="588"/>
      <c r="CG42" s="588"/>
      <c r="CH42" s="588"/>
      <c r="CI42" s="588"/>
      <c r="CJ42" s="588"/>
      <c r="CK42" s="588"/>
      <c r="CL42" s="588"/>
      <c r="CM42" s="588"/>
      <c r="CN42" s="588"/>
      <c r="CO42" s="588"/>
      <c r="CP42" s="588"/>
      <c r="CQ42" s="589"/>
      <c r="CR42" s="590">
        <v>20236349</v>
      </c>
      <c r="CS42" s="591"/>
      <c r="CT42" s="591"/>
      <c r="CU42" s="591"/>
      <c r="CV42" s="591"/>
      <c r="CW42" s="591"/>
      <c r="CX42" s="591"/>
      <c r="CY42" s="592"/>
      <c r="CZ42" s="593">
        <v>12.8</v>
      </c>
      <c r="DA42" s="594"/>
      <c r="DB42" s="594"/>
      <c r="DC42" s="595"/>
      <c r="DD42" s="596">
        <v>3356990</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337</v>
      </c>
      <c r="CE43" s="588"/>
      <c r="CF43" s="588"/>
      <c r="CG43" s="588"/>
      <c r="CH43" s="588"/>
      <c r="CI43" s="588"/>
      <c r="CJ43" s="588"/>
      <c r="CK43" s="588"/>
      <c r="CL43" s="588"/>
      <c r="CM43" s="588"/>
      <c r="CN43" s="588"/>
      <c r="CO43" s="588"/>
      <c r="CP43" s="588"/>
      <c r="CQ43" s="589"/>
      <c r="CR43" s="590">
        <v>317192</v>
      </c>
      <c r="CS43" s="609"/>
      <c r="CT43" s="609"/>
      <c r="CU43" s="609"/>
      <c r="CV43" s="609"/>
      <c r="CW43" s="609"/>
      <c r="CX43" s="609"/>
      <c r="CY43" s="610"/>
      <c r="CZ43" s="593">
        <v>0.2</v>
      </c>
      <c r="DA43" s="611"/>
      <c r="DB43" s="611"/>
      <c r="DC43" s="612"/>
      <c r="DD43" s="596">
        <v>310436</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338</v>
      </c>
      <c r="CD44" s="603" t="s">
        <v>290</v>
      </c>
      <c r="CE44" s="604"/>
      <c r="CF44" s="587" t="s">
        <v>339</v>
      </c>
      <c r="CG44" s="588"/>
      <c r="CH44" s="588"/>
      <c r="CI44" s="588"/>
      <c r="CJ44" s="588"/>
      <c r="CK44" s="588"/>
      <c r="CL44" s="588"/>
      <c r="CM44" s="588"/>
      <c r="CN44" s="588"/>
      <c r="CO44" s="588"/>
      <c r="CP44" s="588"/>
      <c r="CQ44" s="589"/>
      <c r="CR44" s="590">
        <v>20177059</v>
      </c>
      <c r="CS44" s="591"/>
      <c r="CT44" s="591"/>
      <c r="CU44" s="591"/>
      <c r="CV44" s="591"/>
      <c r="CW44" s="591"/>
      <c r="CX44" s="591"/>
      <c r="CY44" s="592"/>
      <c r="CZ44" s="593">
        <v>12.8</v>
      </c>
      <c r="DA44" s="594"/>
      <c r="DB44" s="594"/>
      <c r="DC44" s="595"/>
      <c r="DD44" s="596">
        <v>3338079</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340</v>
      </c>
      <c r="CG45" s="588"/>
      <c r="CH45" s="588"/>
      <c r="CI45" s="588"/>
      <c r="CJ45" s="588"/>
      <c r="CK45" s="588"/>
      <c r="CL45" s="588"/>
      <c r="CM45" s="588"/>
      <c r="CN45" s="588"/>
      <c r="CO45" s="588"/>
      <c r="CP45" s="588"/>
      <c r="CQ45" s="589"/>
      <c r="CR45" s="590">
        <v>10444337</v>
      </c>
      <c r="CS45" s="609"/>
      <c r="CT45" s="609"/>
      <c r="CU45" s="609"/>
      <c r="CV45" s="609"/>
      <c r="CW45" s="609"/>
      <c r="CX45" s="609"/>
      <c r="CY45" s="610"/>
      <c r="CZ45" s="593">
        <v>6.6</v>
      </c>
      <c r="DA45" s="611"/>
      <c r="DB45" s="611"/>
      <c r="DC45" s="612"/>
      <c r="DD45" s="596">
        <v>493227</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341</v>
      </c>
      <c r="CG46" s="588"/>
      <c r="CH46" s="588"/>
      <c r="CI46" s="588"/>
      <c r="CJ46" s="588"/>
      <c r="CK46" s="588"/>
      <c r="CL46" s="588"/>
      <c r="CM46" s="588"/>
      <c r="CN46" s="588"/>
      <c r="CO46" s="588"/>
      <c r="CP46" s="588"/>
      <c r="CQ46" s="589"/>
      <c r="CR46" s="590">
        <v>8781639</v>
      </c>
      <c r="CS46" s="591"/>
      <c r="CT46" s="591"/>
      <c r="CU46" s="591"/>
      <c r="CV46" s="591"/>
      <c r="CW46" s="591"/>
      <c r="CX46" s="591"/>
      <c r="CY46" s="592"/>
      <c r="CZ46" s="593">
        <v>5.6</v>
      </c>
      <c r="DA46" s="594"/>
      <c r="DB46" s="594"/>
      <c r="DC46" s="595"/>
      <c r="DD46" s="596">
        <v>2779352</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342</v>
      </c>
      <c r="CG47" s="588"/>
      <c r="CH47" s="588"/>
      <c r="CI47" s="588"/>
      <c r="CJ47" s="588"/>
      <c r="CK47" s="588"/>
      <c r="CL47" s="588"/>
      <c r="CM47" s="588"/>
      <c r="CN47" s="588"/>
      <c r="CO47" s="588"/>
      <c r="CP47" s="588"/>
      <c r="CQ47" s="589"/>
      <c r="CR47" s="590">
        <v>59290</v>
      </c>
      <c r="CS47" s="609"/>
      <c r="CT47" s="609"/>
      <c r="CU47" s="609"/>
      <c r="CV47" s="609"/>
      <c r="CW47" s="609"/>
      <c r="CX47" s="609"/>
      <c r="CY47" s="610"/>
      <c r="CZ47" s="593">
        <v>0</v>
      </c>
      <c r="DA47" s="611"/>
      <c r="DB47" s="611"/>
      <c r="DC47" s="612"/>
      <c r="DD47" s="596">
        <v>18911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343</v>
      </c>
      <c r="CG48" s="588"/>
      <c r="CH48" s="588"/>
      <c r="CI48" s="588"/>
      <c r="CJ48" s="588"/>
      <c r="CK48" s="588"/>
      <c r="CL48" s="588"/>
      <c r="CM48" s="588"/>
      <c r="CN48" s="588"/>
      <c r="CO48" s="588"/>
      <c r="CP48" s="588"/>
      <c r="CQ48" s="589"/>
      <c r="CR48" s="590" t="s">
        <v>113</v>
      </c>
      <c r="CS48" s="591"/>
      <c r="CT48" s="591"/>
      <c r="CU48" s="591"/>
      <c r="CV48" s="591"/>
      <c r="CW48" s="591"/>
      <c r="CX48" s="591"/>
      <c r="CY48" s="592"/>
      <c r="CZ48" s="593" t="s">
        <v>113</v>
      </c>
      <c r="DA48" s="594"/>
      <c r="DB48" s="594"/>
      <c r="DC48" s="595"/>
      <c r="DD48" s="596" t="s">
        <v>113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344</v>
      </c>
      <c r="CE49" s="572"/>
      <c r="CF49" s="572"/>
      <c r="CG49" s="572"/>
      <c r="CH49" s="572"/>
      <c r="CI49" s="572"/>
      <c r="CJ49" s="572"/>
      <c r="CK49" s="572"/>
      <c r="CL49" s="572"/>
      <c r="CM49" s="572"/>
      <c r="CN49" s="572"/>
      <c r="CO49" s="572"/>
      <c r="CP49" s="572"/>
      <c r="CQ49" s="573"/>
      <c r="CR49" s="574">
        <v>158031157</v>
      </c>
      <c r="CS49" s="575"/>
      <c r="CT49" s="575"/>
      <c r="CU49" s="575"/>
      <c r="CV49" s="575"/>
      <c r="CW49" s="575"/>
      <c r="CX49" s="575"/>
      <c r="CY49" s="576"/>
      <c r="CZ49" s="577">
        <v>100</v>
      </c>
      <c r="DA49" s="578"/>
      <c r="DB49" s="578"/>
      <c r="DC49" s="579"/>
      <c r="DD49" s="580">
        <v>107639411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1" t="s">
        <v>346</v>
      </c>
      <c r="DK2" s="1112"/>
      <c r="DL2" s="1112"/>
      <c r="DM2" s="1112"/>
      <c r="DN2" s="1112"/>
      <c r="DO2" s="1113"/>
      <c r="DP2" s="202"/>
      <c r="DQ2" s="1111" t="s">
        <v>347</v>
      </c>
      <c r="DR2" s="1112"/>
      <c r="DS2" s="1112"/>
      <c r="DT2" s="1112"/>
      <c r="DU2" s="1112"/>
      <c r="DV2" s="1112"/>
      <c r="DW2" s="1112"/>
      <c r="DX2" s="1112"/>
      <c r="DY2" s="1112"/>
      <c r="DZ2" s="1113"/>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4" t="s">
        <v>348</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14"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9"/>
      <c r="BA5" s="209"/>
      <c r="BB5" s="209"/>
      <c r="BC5" s="209"/>
      <c r="BD5" s="209"/>
      <c r="BE5" s="210"/>
      <c r="BF5" s="210"/>
      <c r="BG5" s="210"/>
      <c r="BH5" s="210"/>
      <c r="BI5" s="210"/>
      <c r="BJ5" s="210"/>
      <c r="BK5" s="210"/>
      <c r="BL5" s="210"/>
      <c r="BM5" s="210"/>
      <c r="BN5" s="210"/>
      <c r="BO5" s="210"/>
      <c r="BP5" s="210"/>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9" t="s">
        <v>364</v>
      </c>
      <c r="DH5" s="1100"/>
      <c r="DI5" s="1100"/>
      <c r="DJ5" s="1100"/>
      <c r="DK5" s="1101"/>
      <c r="DL5" s="1099" t="s">
        <v>365</v>
      </c>
      <c r="DM5" s="1100"/>
      <c r="DN5" s="1100"/>
      <c r="DO5" s="1100"/>
      <c r="DP5" s="1101"/>
      <c r="DQ5" s="997" t="s">
        <v>366</v>
      </c>
      <c r="DR5" s="998"/>
      <c r="DS5" s="998"/>
      <c r="DT5" s="998"/>
      <c r="DU5" s="999"/>
      <c r="DV5" s="997" t="s">
        <v>357</v>
      </c>
      <c r="DW5" s="998"/>
      <c r="DX5" s="998"/>
      <c r="DY5" s="998"/>
      <c r="DZ5" s="1013"/>
      <c r="EA5" s="207"/>
    </row>
    <row r="6" spans="1:131" s="208"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5"/>
      <c r="AG6" s="1001"/>
      <c r="AH6" s="1001"/>
      <c r="AI6" s="1001"/>
      <c r="AJ6" s="1014"/>
      <c r="AK6" s="1001"/>
      <c r="AL6" s="1001"/>
      <c r="AM6" s="1001"/>
      <c r="AN6" s="1001"/>
      <c r="AO6" s="1002"/>
      <c r="AP6" s="1000"/>
      <c r="AQ6" s="1001"/>
      <c r="AR6" s="1001"/>
      <c r="AS6" s="1001"/>
      <c r="AT6" s="1002"/>
      <c r="AU6" s="1000"/>
      <c r="AV6" s="1001"/>
      <c r="AW6" s="1001"/>
      <c r="AX6" s="1001"/>
      <c r="AY6" s="1014"/>
      <c r="AZ6" s="205"/>
      <c r="BA6" s="205"/>
      <c r="BB6" s="205"/>
      <c r="BC6" s="205"/>
      <c r="BD6" s="205"/>
      <c r="BE6" s="206"/>
      <c r="BF6" s="206"/>
      <c r="BG6" s="206"/>
      <c r="BH6" s="206"/>
      <c r="BI6" s="206"/>
      <c r="BJ6" s="206"/>
      <c r="BK6" s="206"/>
      <c r="BL6" s="206"/>
      <c r="BM6" s="206"/>
      <c r="BN6" s="206"/>
      <c r="BO6" s="206"/>
      <c r="BP6" s="206"/>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2"/>
      <c r="DH6" s="1103"/>
      <c r="DI6" s="1103"/>
      <c r="DJ6" s="1103"/>
      <c r="DK6" s="1104"/>
      <c r="DL6" s="1102"/>
      <c r="DM6" s="1103"/>
      <c r="DN6" s="1103"/>
      <c r="DO6" s="1103"/>
      <c r="DP6" s="1104"/>
      <c r="DQ6" s="1000"/>
      <c r="DR6" s="1001"/>
      <c r="DS6" s="1001"/>
      <c r="DT6" s="1001"/>
      <c r="DU6" s="1002"/>
      <c r="DV6" s="1000"/>
      <c r="DW6" s="1001"/>
      <c r="DX6" s="1001"/>
      <c r="DY6" s="1001"/>
      <c r="DZ6" s="1014"/>
      <c r="EA6" s="207"/>
    </row>
    <row r="7" spans="1:131" s="208" customFormat="1" ht="26.25" customHeight="1" thickTop="1" x14ac:dyDescent="0.15">
      <c r="A7" s="211">
        <v>1</v>
      </c>
      <c r="B7" s="1051" t="s">
        <v>367</v>
      </c>
      <c r="C7" s="1052"/>
      <c r="D7" s="1052"/>
      <c r="E7" s="1052"/>
      <c r="F7" s="1052"/>
      <c r="G7" s="1052"/>
      <c r="H7" s="1052"/>
      <c r="I7" s="1052"/>
      <c r="J7" s="1052"/>
      <c r="K7" s="1052"/>
      <c r="L7" s="1052"/>
      <c r="M7" s="1052"/>
      <c r="N7" s="1052"/>
      <c r="O7" s="1052"/>
      <c r="P7" s="1053"/>
      <c r="Q7" s="1105">
        <v>161176</v>
      </c>
      <c r="R7" s="1106"/>
      <c r="S7" s="1106"/>
      <c r="T7" s="1106"/>
      <c r="U7" s="1106"/>
      <c r="V7" s="1106">
        <v>157903</v>
      </c>
      <c r="W7" s="1106"/>
      <c r="X7" s="1106"/>
      <c r="Y7" s="1106"/>
      <c r="Z7" s="1106"/>
      <c r="AA7" s="1106">
        <v>3273</v>
      </c>
      <c r="AB7" s="1106"/>
      <c r="AC7" s="1106"/>
      <c r="AD7" s="1106"/>
      <c r="AE7" s="1107"/>
      <c r="AF7" s="1108">
        <v>2350</v>
      </c>
      <c r="AG7" s="1109"/>
      <c r="AH7" s="1109"/>
      <c r="AI7" s="1109"/>
      <c r="AJ7" s="1110"/>
      <c r="AK7" s="1092">
        <v>313</v>
      </c>
      <c r="AL7" s="1093"/>
      <c r="AM7" s="1093"/>
      <c r="AN7" s="1093"/>
      <c r="AO7" s="1093"/>
      <c r="AP7" s="1093">
        <v>241513</v>
      </c>
      <c r="AQ7" s="1093"/>
      <c r="AR7" s="1093"/>
      <c r="AS7" s="1093"/>
      <c r="AT7" s="1093"/>
      <c r="AU7" s="1094"/>
      <c r="AV7" s="1094"/>
      <c r="AW7" s="1094"/>
      <c r="AX7" s="1094"/>
      <c r="AY7" s="1095"/>
      <c r="AZ7" s="205"/>
      <c r="BA7" s="205"/>
      <c r="BB7" s="205"/>
      <c r="BC7" s="205"/>
      <c r="BD7" s="205"/>
      <c r="BE7" s="206"/>
      <c r="BF7" s="206"/>
      <c r="BG7" s="206"/>
      <c r="BH7" s="206"/>
      <c r="BI7" s="206"/>
      <c r="BJ7" s="206"/>
      <c r="BK7" s="206"/>
      <c r="BL7" s="206"/>
      <c r="BM7" s="206"/>
      <c r="BN7" s="206"/>
      <c r="BO7" s="206"/>
      <c r="BP7" s="206"/>
      <c r="BQ7" s="212">
        <v>1</v>
      </c>
      <c r="BR7" s="213"/>
      <c r="BS7" s="1096" t="s">
        <v>570</v>
      </c>
      <c r="BT7" s="1097"/>
      <c r="BU7" s="1097"/>
      <c r="BV7" s="1097"/>
      <c r="BW7" s="1097"/>
      <c r="BX7" s="1097"/>
      <c r="BY7" s="1097"/>
      <c r="BZ7" s="1097"/>
      <c r="CA7" s="1097"/>
      <c r="CB7" s="1097"/>
      <c r="CC7" s="1097"/>
      <c r="CD7" s="1097"/>
      <c r="CE7" s="1097"/>
      <c r="CF7" s="1097"/>
      <c r="CG7" s="1098"/>
      <c r="CH7" s="1089">
        <v>55</v>
      </c>
      <c r="CI7" s="1090"/>
      <c r="CJ7" s="1090"/>
      <c r="CK7" s="1090"/>
      <c r="CL7" s="1091"/>
      <c r="CM7" s="1089">
        <v>4067</v>
      </c>
      <c r="CN7" s="1090"/>
      <c r="CO7" s="1090"/>
      <c r="CP7" s="1090"/>
      <c r="CQ7" s="1091"/>
      <c r="CR7" s="1089">
        <v>1887</v>
      </c>
      <c r="CS7" s="1090"/>
      <c r="CT7" s="1090"/>
      <c r="CU7" s="1090"/>
      <c r="CV7" s="1091"/>
      <c r="CW7" s="1089">
        <v>5</v>
      </c>
      <c r="CX7" s="1090"/>
      <c r="CY7" s="1090"/>
      <c r="CZ7" s="1090"/>
      <c r="DA7" s="1091"/>
      <c r="DB7" s="1089" t="s">
        <v>571</v>
      </c>
      <c r="DC7" s="1090"/>
      <c r="DD7" s="1090"/>
      <c r="DE7" s="1090"/>
      <c r="DF7" s="1091"/>
      <c r="DG7" s="1089" t="s">
        <v>571</v>
      </c>
      <c r="DH7" s="1090"/>
      <c r="DI7" s="1090"/>
      <c r="DJ7" s="1090"/>
      <c r="DK7" s="1091"/>
      <c r="DL7" s="1089" t="s">
        <v>571</v>
      </c>
      <c r="DM7" s="1090"/>
      <c r="DN7" s="1090"/>
      <c r="DO7" s="1090"/>
      <c r="DP7" s="1091"/>
      <c r="DQ7" s="1089"/>
      <c r="DR7" s="1090"/>
      <c r="DS7" s="1090"/>
      <c r="DT7" s="1090"/>
      <c r="DU7" s="1091"/>
      <c r="DV7" s="1116"/>
      <c r="DW7" s="1117"/>
      <c r="DX7" s="1117"/>
      <c r="DY7" s="1117"/>
      <c r="DZ7" s="1118"/>
      <c r="EA7" s="207"/>
    </row>
    <row r="8" spans="1:131" s="208" customFormat="1" ht="26.25" customHeight="1" x14ac:dyDescent="0.15">
      <c r="A8" s="214">
        <v>2</v>
      </c>
      <c r="B8" s="1035" t="s">
        <v>368</v>
      </c>
      <c r="C8" s="1036"/>
      <c r="D8" s="1036"/>
      <c r="E8" s="1036"/>
      <c r="F8" s="1036"/>
      <c r="G8" s="1036"/>
      <c r="H8" s="1036"/>
      <c r="I8" s="1036"/>
      <c r="J8" s="1036"/>
      <c r="K8" s="1036"/>
      <c r="L8" s="1036"/>
      <c r="M8" s="1036"/>
      <c r="N8" s="1036"/>
      <c r="O8" s="1036"/>
      <c r="P8" s="1037"/>
      <c r="Q8" s="1041">
        <v>29359</v>
      </c>
      <c r="R8" s="1042"/>
      <c r="S8" s="1042"/>
      <c r="T8" s="1042"/>
      <c r="U8" s="1042"/>
      <c r="V8" s="1042">
        <v>29359</v>
      </c>
      <c r="W8" s="1042"/>
      <c r="X8" s="1042"/>
      <c r="Y8" s="1042"/>
      <c r="Z8" s="1042"/>
      <c r="AA8" s="1043" t="s">
        <v>557</v>
      </c>
      <c r="AB8" s="1016"/>
      <c r="AC8" s="1016"/>
      <c r="AD8" s="1016"/>
      <c r="AE8" s="1017"/>
      <c r="AF8" s="1015" t="s">
        <v>113</v>
      </c>
      <c r="AG8" s="1016"/>
      <c r="AH8" s="1016"/>
      <c r="AI8" s="1016"/>
      <c r="AJ8" s="1017"/>
      <c r="AK8" s="1087">
        <v>22992</v>
      </c>
      <c r="AL8" s="1088"/>
      <c r="AM8" s="1088"/>
      <c r="AN8" s="1088"/>
      <c r="AO8" s="1088"/>
      <c r="AP8" s="1088" t="s">
        <v>558</v>
      </c>
      <c r="AQ8" s="1088"/>
      <c r="AR8" s="1088"/>
      <c r="AS8" s="1088"/>
      <c r="AT8" s="1088"/>
      <c r="AU8" s="1085"/>
      <c r="AV8" s="1085"/>
      <c r="AW8" s="1085"/>
      <c r="AX8" s="1085"/>
      <c r="AY8" s="1086"/>
      <c r="AZ8" s="205"/>
      <c r="BA8" s="205"/>
      <c r="BB8" s="205"/>
      <c r="BC8" s="205"/>
      <c r="BD8" s="205"/>
      <c r="BE8" s="206"/>
      <c r="BF8" s="206"/>
      <c r="BG8" s="206"/>
      <c r="BH8" s="206"/>
      <c r="BI8" s="206"/>
      <c r="BJ8" s="206"/>
      <c r="BK8" s="206"/>
      <c r="BL8" s="206"/>
      <c r="BM8" s="206"/>
      <c r="BN8" s="206"/>
      <c r="BO8" s="206"/>
      <c r="BP8" s="206"/>
      <c r="BQ8" s="215">
        <v>2</v>
      </c>
      <c r="BR8" s="216"/>
      <c r="BS8" s="1010" t="s">
        <v>572</v>
      </c>
      <c r="BT8" s="1011"/>
      <c r="BU8" s="1011"/>
      <c r="BV8" s="1011"/>
      <c r="BW8" s="1011"/>
      <c r="BX8" s="1011"/>
      <c r="BY8" s="1011"/>
      <c r="BZ8" s="1011"/>
      <c r="CA8" s="1011"/>
      <c r="CB8" s="1011"/>
      <c r="CC8" s="1011"/>
      <c r="CD8" s="1011"/>
      <c r="CE8" s="1011"/>
      <c r="CF8" s="1011"/>
      <c r="CG8" s="1012"/>
      <c r="CH8" s="985">
        <v>-1</v>
      </c>
      <c r="CI8" s="986"/>
      <c r="CJ8" s="986"/>
      <c r="CK8" s="986"/>
      <c r="CL8" s="987"/>
      <c r="CM8" s="985">
        <v>112</v>
      </c>
      <c r="CN8" s="986"/>
      <c r="CO8" s="986"/>
      <c r="CP8" s="986"/>
      <c r="CQ8" s="987"/>
      <c r="CR8" s="985">
        <v>31</v>
      </c>
      <c r="CS8" s="986"/>
      <c r="CT8" s="986"/>
      <c r="CU8" s="986"/>
      <c r="CV8" s="987"/>
      <c r="CW8" s="985">
        <v>190</v>
      </c>
      <c r="CX8" s="986"/>
      <c r="CY8" s="986"/>
      <c r="CZ8" s="986"/>
      <c r="DA8" s="987"/>
      <c r="DB8" s="985" t="s">
        <v>571</v>
      </c>
      <c r="DC8" s="986"/>
      <c r="DD8" s="986"/>
      <c r="DE8" s="986"/>
      <c r="DF8" s="987"/>
      <c r="DG8" s="985" t="s">
        <v>571</v>
      </c>
      <c r="DH8" s="986"/>
      <c r="DI8" s="986"/>
      <c r="DJ8" s="986"/>
      <c r="DK8" s="987"/>
      <c r="DL8" s="985" t="s">
        <v>571</v>
      </c>
      <c r="DM8" s="986"/>
      <c r="DN8" s="986"/>
      <c r="DO8" s="986"/>
      <c r="DP8" s="987"/>
      <c r="DQ8" s="985"/>
      <c r="DR8" s="986"/>
      <c r="DS8" s="986"/>
      <c r="DT8" s="986"/>
      <c r="DU8" s="987"/>
      <c r="DV8" s="988"/>
      <c r="DW8" s="989"/>
      <c r="DX8" s="989"/>
      <c r="DY8" s="989"/>
      <c r="DZ8" s="990"/>
      <c r="EA8" s="207"/>
    </row>
    <row r="9" spans="1:131" s="208" customFormat="1" ht="26.25" customHeight="1" x14ac:dyDescent="0.15">
      <c r="A9" s="214">
        <v>3</v>
      </c>
      <c r="B9" s="1035" t="s">
        <v>369</v>
      </c>
      <c r="C9" s="1036"/>
      <c r="D9" s="1036"/>
      <c r="E9" s="1036"/>
      <c r="F9" s="1036"/>
      <c r="G9" s="1036"/>
      <c r="H9" s="1036"/>
      <c r="I9" s="1036"/>
      <c r="J9" s="1036"/>
      <c r="K9" s="1036"/>
      <c r="L9" s="1036"/>
      <c r="M9" s="1036"/>
      <c r="N9" s="1036"/>
      <c r="O9" s="1036"/>
      <c r="P9" s="1037"/>
      <c r="Q9" s="1041">
        <v>29</v>
      </c>
      <c r="R9" s="1042"/>
      <c r="S9" s="1042"/>
      <c r="T9" s="1042"/>
      <c r="U9" s="1042"/>
      <c r="V9" s="1042">
        <v>26</v>
      </c>
      <c r="W9" s="1042"/>
      <c r="X9" s="1042"/>
      <c r="Y9" s="1042"/>
      <c r="Z9" s="1042"/>
      <c r="AA9" s="1043">
        <v>3</v>
      </c>
      <c r="AB9" s="1016"/>
      <c r="AC9" s="1016"/>
      <c r="AD9" s="1016"/>
      <c r="AE9" s="1017"/>
      <c r="AF9" s="1015">
        <v>1</v>
      </c>
      <c r="AG9" s="1016"/>
      <c r="AH9" s="1016"/>
      <c r="AI9" s="1016"/>
      <c r="AJ9" s="1017"/>
      <c r="AK9" s="1087">
        <v>2</v>
      </c>
      <c r="AL9" s="1088"/>
      <c r="AM9" s="1088"/>
      <c r="AN9" s="1088"/>
      <c r="AO9" s="1088"/>
      <c r="AP9" s="1088">
        <v>76</v>
      </c>
      <c r="AQ9" s="1088"/>
      <c r="AR9" s="1088"/>
      <c r="AS9" s="1088"/>
      <c r="AT9" s="1088"/>
      <c r="AU9" s="1085"/>
      <c r="AV9" s="1085"/>
      <c r="AW9" s="1085"/>
      <c r="AX9" s="1085"/>
      <c r="AY9" s="1086"/>
      <c r="AZ9" s="205"/>
      <c r="BA9" s="205"/>
      <c r="BB9" s="205"/>
      <c r="BC9" s="205"/>
      <c r="BD9" s="205"/>
      <c r="BE9" s="206"/>
      <c r="BF9" s="206"/>
      <c r="BG9" s="206"/>
      <c r="BH9" s="206"/>
      <c r="BI9" s="206"/>
      <c r="BJ9" s="206"/>
      <c r="BK9" s="206"/>
      <c r="BL9" s="206"/>
      <c r="BM9" s="206"/>
      <c r="BN9" s="206"/>
      <c r="BO9" s="206"/>
      <c r="BP9" s="206"/>
      <c r="BQ9" s="215">
        <v>3</v>
      </c>
      <c r="BR9" s="216"/>
      <c r="BS9" s="1010" t="s">
        <v>573</v>
      </c>
      <c r="BT9" s="1011"/>
      <c r="BU9" s="1011"/>
      <c r="BV9" s="1011"/>
      <c r="BW9" s="1011"/>
      <c r="BX9" s="1011"/>
      <c r="BY9" s="1011"/>
      <c r="BZ9" s="1011"/>
      <c r="CA9" s="1011"/>
      <c r="CB9" s="1011"/>
      <c r="CC9" s="1011"/>
      <c r="CD9" s="1011"/>
      <c r="CE9" s="1011"/>
      <c r="CF9" s="1011"/>
      <c r="CG9" s="1012"/>
      <c r="CH9" s="985">
        <v>-1</v>
      </c>
      <c r="CI9" s="986"/>
      <c r="CJ9" s="986"/>
      <c r="CK9" s="986"/>
      <c r="CL9" s="987"/>
      <c r="CM9" s="985">
        <v>99</v>
      </c>
      <c r="CN9" s="986"/>
      <c r="CO9" s="986"/>
      <c r="CP9" s="986"/>
      <c r="CQ9" s="987"/>
      <c r="CR9" s="985">
        <v>10</v>
      </c>
      <c r="CS9" s="986"/>
      <c r="CT9" s="986"/>
      <c r="CU9" s="986"/>
      <c r="CV9" s="987"/>
      <c r="CW9" s="985">
        <v>65</v>
      </c>
      <c r="CX9" s="986"/>
      <c r="CY9" s="986"/>
      <c r="CZ9" s="986"/>
      <c r="DA9" s="987"/>
      <c r="DB9" s="985" t="s">
        <v>571</v>
      </c>
      <c r="DC9" s="986"/>
      <c r="DD9" s="986"/>
      <c r="DE9" s="986"/>
      <c r="DF9" s="987"/>
      <c r="DG9" s="985" t="s">
        <v>571</v>
      </c>
      <c r="DH9" s="986"/>
      <c r="DI9" s="986"/>
      <c r="DJ9" s="986"/>
      <c r="DK9" s="987"/>
      <c r="DL9" s="985" t="s">
        <v>571</v>
      </c>
      <c r="DM9" s="986"/>
      <c r="DN9" s="986"/>
      <c r="DO9" s="986"/>
      <c r="DP9" s="987"/>
      <c r="DQ9" s="985"/>
      <c r="DR9" s="986"/>
      <c r="DS9" s="986"/>
      <c r="DT9" s="986"/>
      <c r="DU9" s="987"/>
      <c r="DV9" s="988"/>
      <c r="DW9" s="989"/>
      <c r="DX9" s="989"/>
      <c r="DY9" s="989"/>
      <c r="DZ9" s="990"/>
      <c r="EA9" s="207"/>
    </row>
    <row r="10" spans="1:131" s="208" customFormat="1" ht="26.25" customHeight="1" x14ac:dyDescent="0.15">
      <c r="A10" s="214">
        <v>4</v>
      </c>
      <c r="B10" s="1035" t="s">
        <v>370</v>
      </c>
      <c r="C10" s="1036"/>
      <c r="D10" s="1036"/>
      <c r="E10" s="1036"/>
      <c r="F10" s="1036"/>
      <c r="G10" s="1036"/>
      <c r="H10" s="1036"/>
      <c r="I10" s="1036"/>
      <c r="J10" s="1036"/>
      <c r="K10" s="1036"/>
      <c r="L10" s="1036"/>
      <c r="M10" s="1036"/>
      <c r="N10" s="1036"/>
      <c r="O10" s="1036"/>
      <c r="P10" s="1037"/>
      <c r="Q10" s="1041">
        <v>67</v>
      </c>
      <c r="R10" s="1042"/>
      <c r="S10" s="1042"/>
      <c r="T10" s="1042"/>
      <c r="U10" s="1042"/>
      <c r="V10" s="1042">
        <v>67</v>
      </c>
      <c r="W10" s="1042"/>
      <c r="X10" s="1042"/>
      <c r="Y10" s="1042"/>
      <c r="Z10" s="1042"/>
      <c r="AA10" s="1043" t="s">
        <v>556</v>
      </c>
      <c r="AB10" s="1016"/>
      <c r="AC10" s="1016"/>
      <c r="AD10" s="1016"/>
      <c r="AE10" s="1017"/>
      <c r="AF10" s="1015" t="s">
        <v>113</v>
      </c>
      <c r="AG10" s="1016"/>
      <c r="AH10" s="1016"/>
      <c r="AI10" s="1016"/>
      <c r="AJ10" s="1017"/>
      <c r="AK10" s="1087">
        <v>66</v>
      </c>
      <c r="AL10" s="1088"/>
      <c r="AM10" s="1088"/>
      <c r="AN10" s="1088"/>
      <c r="AO10" s="1088"/>
      <c r="AP10" s="1088" t="s">
        <v>556</v>
      </c>
      <c r="AQ10" s="1088"/>
      <c r="AR10" s="1088"/>
      <c r="AS10" s="1088"/>
      <c r="AT10" s="1088"/>
      <c r="AU10" s="1085"/>
      <c r="AV10" s="1085"/>
      <c r="AW10" s="1085"/>
      <c r="AX10" s="1085"/>
      <c r="AY10" s="1086"/>
      <c r="AZ10" s="205"/>
      <c r="BA10" s="205"/>
      <c r="BB10" s="205"/>
      <c r="BC10" s="205"/>
      <c r="BD10" s="205"/>
      <c r="BE10" s="206"/>
      <c r="BF10" s="206"/>
      <c r="BG10" s="206"/>
      <c r="BH10" s="206"/>
      <c r="BI10" s="206"/>
      <c r="BJ10" s="206"/>
      <c r="BK10" s="206"/>
      <c r="BL10" s="206"/>
      <c r="BM10" s="206"/>
      <c r="BN10" s="206"/>
      <c r="BO10" s="206"/>
      <c r="BP10" s="206"/>
      <c r="BQ10" s="215">
        <v>4</v>
      </c>
      <c r="BR10" s="216"/>
      <c r="BS10" s="1010" t="s">
        <v>574</v>
      </c>
      <c r="BT10" s="1011"/>
      <c r="BU10" s="1011"/>
      <c r="BV10" s="1011"/>
      <c r="BW10" s="1011"/>
      <c r="BX10" s="1011"/>
      <c r="BY10" s="1011"/>
      <c r="BZ10" s="1011"/>
      <c r="CA10" s="1011"/>
      <c r="CB10" s="1011"/>
      <c r="CC10" s="1011"/>
      <c r="CD10" s="1011"/>
      <c r="CE10" s="1011"/>
      <c r="CF10" s="1011"/>
      <c r="CG10" s="1012"/>
      <c r="CH10" s="985">
        <v>47</v>
      </c>
      <c r="CI10" s="986"/>
      <c r="CJ10" s="986"/>
      <c r="CK10" s="986"/>
      <c r="CL10" s="987"/>
      <c r="CM10" s="985">
        <v>414</v>
      </c>
      <c r="CN10" s="986"/>
      <c r="CO10" s="986"/>
      <c r="CP10" s="986"/>
      <c r="CQ10" s="987"/>
      <c r="CR10" s="985">
        <v>55</v>
      </c>
      <c r="CS10" s="986"/>
      <c r="CT10" s="986"/>
      <c r="CU10" s="986"/>
      <c r="CV10" s="987"/>
      <c r="CW10" s="985">
        <v>161</v>
      </c>
      <c r="CX10" s="986"/>
      <c r="CY10" s="986"/>
      <c r="CZ10" s="986"/>
      <c r="DA10" s="987"/>
      <c r="DB10" s="985" t="s">
        <v>571</v>
      </c>
      <c r="DC10" s="986"/>
      <c r="DD10" s="986"/>
      <c r="DE10" s="986"/>
      <c r="DF10" s="987"/>
      <c r="DG10" s="985" t="s">
        <v>571</v>
      </c>
      <c r="DH10" s="986"/>
      <c r="DI10" s="986"/>
      <c r="DJ10" s="986"/>
      <c r="DK10" s="987"/>
      <c r="DL10" s="985" t="s">
        <v>571</v>
      </c>
      <c r="DM10" s="986"/>
      <c r="DN10" s="986"/>
      <c r="DO10" s="986"/>
      <c r="DP10" s="987"/>
      <c r="DQ10" s="985"/>
      <c r="DR10" s="986"/>
      <c r="DS10" s="986"/>
      <c r="DT10" s="986"/>
      <c r="DU10" s="987"/>
      <c r="DV10" s="988"/>
      <c r="DW10" s="989"/>
      <c r="DX10" s="989"/>
      <c r="DY10" s="989"/>
      <c r="DZ10" s="990"/>
      <c r="EA10" s="207"/>
    </row>
    <row r="11" spans="1:131" s="208" customFormat="1" ht="26.25" customHeight="1" x14ac:dyDescent="0.15">
      <c r="A11" s="214">
        <v>5</v>
      </c>
      <c r="B11" s="1035" t="s">
        <v>371</v>
      </c>
      <c r="C11" s="1036"/>
      <c r="D11" s="1036"/>
      <c r="E11" s="1036"/>
      <c r="F11" s="1036"/>
      <c r="G11" s="1036"/>
      <c r="H11" s="1036"/>
      <c r="I11" s="1036"/>
      <c r="J11" s="1036"/>
      <c r="K11" s="1036"/>
      <c r="L11" s="1036"/>
      <c r="M11" s="1036"/>
      <c r="N11" s="1036"/>
      <c r="O11" s="1036"/>
      <c r="P11" s="1037"/>
      <c r="Q11" s="1041">
        <v>31</v>
      </c>
      <c r="R11" s="1042"/>
      <c r="S11" s="1042"/>
      <c r="T11" s="1042"/>
      <c r="U11" s="1042"/>
      <c r="V11" s="1042">
        <v>19</v>
      </c>
      <c r="W11" s="1042"/>
      <c r="X11" s="1042"/>
      <c r="Y11" s="1042"/>
      <c r="Z11" s="1042"/>
      <c r="AA11" s="1043">
        <v>12</v>
      </c>
      <c r="AB11" s="1016"/>
      <c r="AC11" s="1016"/>
      <c r="AD11" s="1016"/>
      <c r="AE11" s="1017"/>
      <c r="AF11" s="1015">
        <v>12</v>
      </c>
      <c r="AG11" s="1016"/>
      <c r="AH11" s="1016"/>
      <c r="AI11" s="1016"/>
      <c r="AJ11" s="1017"/>
      <c r="AK11" s="1087" t="s">
        <v>557</v>
      </c>
      <c r="AL11" s="1088"/>
      <c r="AM11" s="1088"/>
      <c r="AN11" s="1088"/>
      <c r="AO11" s="1088"/>
      <c r="AP11" s="1088" t="s">
        <v>556</v>
      </c>
      <c r="AQ11" s="1088"/>
      <c r="AR11" s="1088"/>
      <c r="AS11" s="1088"/>
      <c r="AT11" s="1088"/>
      <c r="AU11" s="1085"/>
      <c r="AV11" s="1085"/>
      <c r="AW11" s="1085"/>
      <c r="AX11" s="1085"/>
      <c r="AY11" s="1086"/>
      <c r="AZ11" s="205"/>
      <c r="BA11" s="205"/>
      <c r="BB11" s="205"/>
      <c r="BC11" s="205"/>
      <c r="BD11" s="205"/>
      <c r="BE11" s="206"/>
      <c r="BF11" s="206"/>
      <c r="BG11" s="206"/>
      <c r="BH11" s="206"/>
      <c r="BI11" s="206"/>
      <c r="BJ11" s="206"/>
      <c r="BK11" s="206"/>
      <c r="BL11" s="206"/>
      <c r="BM11" s="206"/>
      <c r="BN11" s="206"/>
      <c r="BO11" s="206"/>
      <c r="BP11" s="206"/>
      <c r="BQ11" s="215">
        <v>5</v>
      </c>
      <c r="BR11" s="216"/>
      <c r="BS11" s="1010" t="s">
        <v>575</v>
      </c>
      <c r="BT11" s="1011"/>
      <c r="BU11" s="1011"/>
      <c r="BV11" s="1011"/>
      <c r="BW11" s="1011"/>
      <c r="BX11" s="1011"/>
      <c r="BY11" s="1011"/>
      <c r="BZ11" s="1011"/>
      <c r="CA11" s="1011"/>
      <c r="CB11" s="1011"/>
      <c r="CC11" s="1011"/>
      <c r="CD11" s="1011"/>
      <c r="CE11" s="1011"/>
      <c r="CF11" s="1011"/>
      <c r="CG11" s="1012"/>
      <c r="CH11" s="985">
        <v>-2</v>
      </c>
      <c r="CI11" s="986"/>
      <c r="CJ11" s="986"/>
      <c r="CK11" s="986"/>
      <c r="CL11" s="987"/>
      <c r="CM11" s="985">
        <v>77</v>
      </c>
      <c r="CN11" s="986"/>
      <c r="CO11" s="986"/>
      <c r="CP11" s="986"/>
      <c r="CQ11" s="987"/>
      <c r="CR11" s="985">
        <v>30</v>
      </c>
      <c r="CS11" s="986"/>
      <c r="CT11" s="986"/>
      <c r="CU11" s="986"/>
      <c r="CV11" s="987"/>
      <c r="CW11" s="985">
        <v>17</v>
      </c>
      <c r="CX11" s="986"/>
      <c r="CY11" s="986"/>
      <c r="CZ11" s="986"/>
      <c r="DA11" s="987"/>
      <c r="DB11" s="985" t="s">
        <v>571</v>
      </c>
      <c r="DC11" s="986"/>
      <c r="DD11" s="986"/>
      <c r="DE11" s="986"/>
      <c r="DF11" s="987"/>
      <c r="DG11" s="985" t="s">
        <v>571</v>
      </c>
      <c r="DH11" s="986"/>
      <c r="DI11" s="986"/>
      <c r="DJ11" s="986"/>
      <c r="DK11" s="987"/>
      <c r="DL11" s="985" t="s">
        <v>571</v>
      </c>
      <c r="DM11" s="986"/>
      <c r="DN11" s="986"/>
      <c r="DO11" s="986"/>
      <c r="DP11" s="987"/>
      <c r="DQ11" s="985"/>
      <c r="DR11" s="986"/>
      <c r="DS11" s="986"/>
      <c r="DT11" s="986"/>
      <c r="DU11" s="987"/>
      <c r="DV11" s="988"/>
      <c r="DW11" s="989"/>
      <c r="DX11" s="989"/>
      <c r="DY11" s="989"/>
      <c r="DZ11" s="990"/>
      <c r="EA11" s="207"/>
    </row>
    <row r="12" spans="1:131" s="208" customFormat="1" ht="26.25" customHeight="1" x14ac:dyDescent="0.15">
      <c r="A12" s="214">
        <v>6</v>
      </c>
      <c r="B12" s="1035" t="s">
        <v>372</v>
      </c>
      <c r="C12" s="1036"/>
      <c r="D12" s="1036"/>
      <c r="E12" s="1036"/>
      <c r="F12" s="1036"/>
      <c r="G12" s="1036"/>
      <c r="H12" s="1036"/>
      <c r="I12" s="1036"/>
      <c r="J12" s="1036"/>
      <c r="K12" s="1036"/>
      <c r="L12" s="1036"/>
      <c r="M12" s="1036"/>
      <c r="N12" s="1036"/>
      <c r="O12" s="1036"/>
      <c r="P12" s="1037"/>
      <c r="Q12" s="1041">
        <v>176</v>
      </c>
      <c r="R12" s="1042"/>
      <c r="S12" s="1042"/>
      <c r="T12" s="1042"/>
      <c r="U12" s="1042"/>
      <c r="V12" s="1042">
        <v>176</v>
      </c>
      <c r="W12" s="1042"/>
      <c r="X12" s="1042"/>
      <c r="Y12" s="1042"/>
      <c r="Z12" s="1042"/>
      <c r="AA12" s="1043" t="s">
        <v>559</v>
      </c>
      <c r="AB12" s="1016"/>
      <c r="AC12" s="1016"/>
      <c r="AD12" s="1016"/>
      <c r="AE12" s="1017"/>
      <c r="AF12" s="1015" t="s">
        <v>113</v>
      </c>
      <c r="AG12" s="1016"/>
      <c r="AH12" s="1016"/>
      <c r="AI12" s="1016"/>
      <c r="AJ12" s="1017"/>
      <c r="AK12" s="1087" t="s">
        <v>556</v>
      </c>
      <c r="AL12" s="1088"/>
      <c r="AM12" s="1088"/>
      <c r="AN12" s="1088"/>
      <c r="AO12" s="1088"/>
      <c r="AP12" s="1088">
        <v>668</v>
      </c>
      <c r="AQ12" s="1088"/>
      <c r="AR12" s="1088"/>
      <c r="AS12" s="1088"/>
      <c r="AT12" s="1088"/>
      <c r="AU12" s="1085"/>
      <c r="AV12" s="1085"/>
      <c r="AW12" s="1085"/>
      <c r="AX12" s="1085"/>
      <c r="AY12" s="1086"/>
      <c r="AZ12" s="205"/>
      <c r="BA12" s="205"/>
      <c r="BB12" s="205"/>
      <c r="BC12" s="205"/>
      <c r="BD12" s="205"/>
      <c r="BE12" s="206"/>
      <c r="BF12" s="206"/>
      <c r="BG12" s="206"/>
      <c r="BH12" s="206"/>
      <c r="BI12" s="206"/>
      <c r="BJ12" s="206"/>
      <c r="BK12" s="206"/>
      <c r="BL12" s="206"/>
      <c r="BM12" s="206"/>
      <c r="BN12" s="206"/>
      <c r="BO12" s="206"/>
      <c r="BP12" s="206"/>
      <c r="BQ12" s="215">
        <v>6</v>
      </c>
      <c r="BR12" s="216"/>
      <c r="BS12" s="1010" t="s">
        <v>576</v>
      </c>
      <c r="BT12" s="1011"/>
      <c r="BU12" s="1011"/>
      <c r="BV12" s="1011"/>
      <c r="BW12" s="1011"/>
      <c r="BX12" s="1011"/>
      <c r="BY12" s="1011"/>
      <c r="BZ12" s="1011"/>
      <c r="CA12" s="1011"/>
      <c r="CB12" s="1011"/>
      <c r="CC12" s="1011"/>
      <c r="CD12" s="1011"/>
      <c r="CE12" s="1011"/>
      <c r="CF12" s="1011"/>
      <c r="CG12" s="1012"/>
      <c r="CH12" s="985">
        <v>11</v>
      </c>
      <c r="CI12" s="986"/>
      <c r="CJ12" s="986"/>
      <c r="CK12" s="986"/>
      <c r="CL12" s="987"/>
      <c r="CM12" s="985">
        <v>115</v>
      </c>
      <c r="CN12" s="986"/>
      <c r="CO12" s="986"/>
      <c r="CP12" s="986"/>
      <c r="CQ12" s="987"/>
      <c r="CR12" s="985">
        <v>30</v>
      </c>
      <c r="CS12" s="986"/>
      <c r="CT12" s="986"/>
      <c r="CU12" s="986"/>
      <c r="CV12" s="987"/>
      <c r="CW12" s="985">
        <v>94</v>
      </c>
      <c r="CX12" s="986"/>
      <c r="CY12" s="986"/>
      <c r="CZ12" s="986"/>
      <c r="DA12" s="987"/>
      <c r="DB12" s="985" t="s">
        <v>571</v>
      </c>
      <c r="DC12" s="986"/>
      <c r="DD12" s="986"/>
      <c r="DE12" s="986"/>
      <c r="DF12" s="987"/>
      <c r="DG12" s="985" t="s">
        <v>571</v>
      </c>
      <c r="DH12" s="986"/>
      <c r="DI12" s="986"/>
      <c r="DJ12" s="986"/>
      <c r="DK12" s="987"/>
      <c r="DL12" s="985" t="s">
        <v>571</v>
      </c>
      <c r="DM12" s="986"/>
      <c r="DN12" s="986"/>
      <c r="DO12" s="986"/>
      <c r="DP12" s="987"/>
      <c r="DQ12" s="985"/>
      <c r="DR12" s="986"/>
      <c r="DS12" s="986"/>
      <c r="DT12" s="986"/>
      <c r="DU12" s="987"/>
      <c r="DV12" s="988"/>
      <c r="DW12" s="989"/>
      <c r="DX12" s="989"/>
      <c r="DY12" s="989"/>
      <c r="DZ12" s="990"/>
      <c r="EA12" s="207"/>
    </row>
    <row r="13" spans="1:131" s="208" customFormat="1" ht="26.25" customHeight="1" x14ac:dyDescent="0.15">
      <c r="A13" s="214">
        <v>7</v>
      </c>
      <c r="B13" s="1035"/>
      <c r="C13" s="1036"/>
      <c r="D13" s="1036"/>
      <c r="E13" s="1036"/>
      <c r="F13" s="1036"/>
      <c r="G13" s="1036"/>
      <c r="H13" s="1036"/>
      <c r="I13" s="1036"/>
      <c r="J13" s="1036"/>
      <c r="K13" s="1036"/>
      <c r="L13" s="1036"/>
      <c r="M13" s="1036"/>
      <c r="N13" s="1036"/>
      <c r="O13" s="1036"/>
      <c r="P13" s="1037"/>
      <c r="Q13" s="1041"/>
      <c r="R13" s="1042"/>
      <c r="S13" s="1042"/>
      <c r="T13" s="1042"/>
      <c r="U13" s="1042"/>
      <c r="V13" s="1042"/>
      <c r="W13" s="1042"/>
      <c r="X13" s="1042"/>
      <c r="Y13" s="1042"/>
      <c r="Z13" s="1042"/>
      <c r="AA13" s="1042"/>
      <c r="AB13" s="1042"/>
      <c r="AC13" s="1042"/>
      <c r="AD13" s="1042"/>
      <c r="AE13" s="1043"/>
      <c r="AF13" s="1015"/>
      <c r="AG13" s="1016"/>
      <c r="AH13" s="1016"/>
      <c r="AI13" s="1016"/>
      <c r="AJ13" s="1017"/>
      <c r="AK13" s="1087"/>
      <c r="AL13" s="1088"/>
      <c r="AM13" s="1088"/>
      <c r="AN13" s="1088"/>
      <c r="AO13" s="1088"/>
      <c r="AP13" s="1088"/>
      <c r="AQ13" s="1088"/>
      <c r="AR13" s="1088"/>
      <c r="AS13" s="1088"/>
      <c r="AT13" s="1088"/>
      <c r="AU13" s="1085"/>
      <c r="AV13" s="1085"/>
      <c r="AW13" s="1085"/>
      <c r="AX13" s="1085"/>
      <c r="AY13" s="1086"/>
      <c r="AZ13" s="205"/>
      <c r="BA13" s="205"/>
      <c r="BB13" s="205"/>
      <c r="BC13" s="205"/>
      <c r="BD13" s="205"/>
      <c r="BE13" s="206"/>
      <c r="BF13" s="206"/>
      <c r="BG13" s="206"/>
      <c r="BH13" s="206"/>
      <c r="BI13" s="206"/>
      <c r="BJ13" s="206"/>
      <c r="BK13" s="206"/>
      <c r="BL13" s="206"/>
      <c r="BM13" s="206"/>
      <c r="BN13" s="206"/>
      <c r="BO13" s="206"/>
      <c r="BP13" s="206"/>
      <c r="BQ13" s="215">
        <v>7</v>
      </c>
      <c r="BR13" s="216"/>
      <c r="BS13" s="1010" t="s">
        <v>577</v>
      </c>
      <c r="BT13" s="1011"/>
      <c r="BU13" s="1011"/>
      <c r="BV13" s="1011"/>
      <c r="BW13" s="1011"/>
      <c r="BX13" s="1011"/>
      <c r="BY13" s="1011"/>
      <c r="BZ13" s="1011"/>
      <c r="CA13" s="1011"/>
      <c r="CB13" s="1011"/>
      <c r="CC13" s="1011"/>
      <c r="CD13" s="1011"/>
      <c r="CE13" s="1011"/>
      <c r="CF13" s="1011"/>
      <c r="CG13" s="1012"/>
      <c r="CH13" s="985">
        <v>-16</v>
      </c>
      <c r="CI13" s="986"/>
      <c r="CJ13" s="986"/>
      <c r="CK13" s="986"/>
      <c r="CL13" s="987"/>
      <c r="CM13" s="985">
        <v>276</v>
      </c>
      <c r="CN13" s="986"/>
      <c r="CO13" s="986"/>
      <c r="CP13" s="986"/>
      <c r="CQ13" s="987"/>
      <c r="CR13" s="985">
        <v>30</v>
      </c>
      <c r="CS13" s="986"/>
      <c r="CT13" s="986"/>
      <c r="CU13" s="986"/>
      <c r="CV13" s="987"/>
      <c r="CW13" s="985">
        <v>22</v>
      </c>
      <c r="CX13" s="986"/>
      <c r="CY13" s="986"/>
      <c r="CZ13" s="986"/>
      <c r="DA13" s="987"/>
      <c r="DB13" s="985" t="s">
        <v>571</v>
      </c>
      <c r="DC13" s="986"/>
      <c r="DD13" s="986"/>
      <c r="DE13" s="986"/>
      <c r="DF13" s="987"/>
      <c r="DG13" s="985" t="s">
        <v>571</v>
      </c>
      <c r="DH13" s="986"/>
      <c r="DI13" s="986"/>
      <c r="DJ13" s="986"/>
      <c r="DK13" s="987"/>
      <c r="DL13" s="985" t="s">
        <v>571</v>
      </c>
      <c r="DM13" s="986"/>
      <c r="DN13" s="986"/>
      <c r="DO13" s="986"/>
      <c r="DP13" s="987"/>
      <c r="DQ13" s="985"/>
      <c r="DR13" s="986"/>
      <c r="DS13" s="986"/>
      <c r="DT13" s="986"/>
      <c r="DU13" s="987"/>
      <c r="DV13" s="988"/>
      <c r="DW13" s="989"/>
      <c r="DX13" s="989"/>
      <c r="DY13" s="989"/>
      <c r="DZ13" s="990"/>
      <c r="EA13" s="207"/>
    </row>
    <row r="14" spans="1:131" s="208" customFormat="1" ht="26.25" customHeight="1" x14ac:dyDescent="0.15">
      <c r="A14" s="214">
        <v>8</v>
      </c>
      <c r="B14" s="1035"/>
      <c r="C14" s="1036"/>
      <c r="D14" s="1036"/>
      <c r="E14" s="1036"/>
      <c r="F14" s="1036"/>
      <c r="G14" s="1036"/>
      <c r="H14" s="1036"/>
      <c r="I14" s="1036"/>
      <c r="J14" s="1036"/>
      <c r="K14" s="1036"/>
      <c r="L14" s="1036"/>
      <c r="M14" s="1036"/>
      <c r="N14" s="1036"/>
      <c r="O14" s="1036"/>
      <c r="P14" s="1037"/>
      <c r="Q14" s="1041"/>
      <c r="R14" s="1042"/>
      <c r="S14" s="1042"/>
      <c r="T14" s="1042"/>
      <c r="U14" s="1042"/>
      <c r="V14" s="1042"/>
      <c r="W14" s="1042"/>
      <c r="X14" s="1042"/>
      <c r="Y14" s="1042"/>
      <c r="Z14" s="1042"/>
      <c r="AA14" s="1042"/>
      <c r="AB14" s="1042"/>
      <c r="AC14" s="1042"/>
      <c r="AD14" s="1042"/>
      <c r="AE14" s="1043"/>
      <c r="AF14" s="1015"/>
      <c r="AG14" s="1016"/>
      <c r="AH14" s="1016"/>
      <c r="AI14" s="1016"/>
      <c r="AJ14" s="1017"/>
      <c r="AK14" s="1087"/>
      <c r="AL14" s="1088"/>
      <c r="AM14" s="1088"/>
      <c r="AN14" s="1088"/>
      <c r="AO14" s="1088"/>
      <c r="AP14" s="1088"/>
      <c r="AQ14" s="1088"/>
      <c r="AR14" s="1088"/>
      <c r="AS14" s="1088"/>
      <c r="AT14" s="1088"/>
      <c r="AU14" s="1085"/>
      <c r="AV14" s="1085"/>
      <c r="AW14" s="1085"/>
      <c r="AX14" s="1085"/>
      <c r="AY14" s="1086"/>
      <c r="AZ14" s="205"/>
      <c r="BA14" s="205"/>
      <c r="BB14" s="205"/>
      <c r="BC14" s="205"/>
      <c r="BD14" s="205"/>
      <c r="BE14" s="206"/>
      <c r="BF14" s="206"/>
      <c r="BG14" s="206"/>
      <c r="BH14" s="206"/>
      <c r="BI14" s="206"/>
      <c r="BJ14" s="206"/>
      <c r="BK14" s="206"/>
      <c r="BL14" s="206"/>
      <c r="BM14" s="206"/>
      <c r="BN14" s="206"/>
      <c r="BO14" s="206"/>
      <c r="BP14" s="206"/>
      <c r="BQ14" s="215">
        <v>8</v>
      </c>
      <c r="BR14" s="216"/>
      <c r="BS14" s="1010" t="s">
        <v>578</v>
      </c>
      <c r="BT14" s="1011"/>
      <c r="BU14" s="1011"/>
      <c r="BV14" s="1011"/>
      <c r="BW14" s="1011"/>
      <c r="BX14" s="1011"/>
      <c r="BY14" s="1011"/>
      <c r="BZ14" s="1011"/>
      <c r="CA14" s="1011"/>
      <c r="CB14" s="1011"/>
      <c r="CC14" s="1011"/>
      <c r="CD14" s="1011"/>
      <c r="CE14" s="1011"/>
      <c r="CF14" s="1011"/>
      <c r="CG14" s="1012"/>
      <c r="CH14" s="985">
        <v>0</v>
      </c>
      <c r="CI14" s="986"/>
      <c r="CJ14" s="986"/>
      <c r="CK14" s="986"/>
      <c r="CL14" s="987"/>
      <c r="CM14" s="985">
        <v>47</v>
      </c>
      <c r="CN14" s="986"/>
      <c r="CO14" s="986"/>
      <c r="CP14" s="986"/>
      <c r="CQ14" s="987"/>
      <c r="CR14" s="985">
        <v>15</v>
      </c>
      <c r="CS14" s="986"/>
      <c r="CT14" s="986"/>
      <c r="CU14" s="986"/>
      <c r="CV14" s="987"/>
      <c r="CW14" s="985">
        <v>115</v>
      </c>
      <c r="CX14" s="986"/>
      <c r="CY14" s="986"/>
      <c r="CZ14" s="986"/>
      <c r="DA14" s="987"/>
      <c r="DB14" s="985" t="s">
        <v>579</v>
      </c>
      <c r="DC14" s="986"/>
      <c r="DD14" s="986"/>
      <c r="DE14" s="986"/>
      <c r="DF14" s="987"/>
      <c r="DG14" s="985" t="s">
        <v>571</v>
      </c>
      <c r="DH14" s="986"/>
      <c r="DI14" s="986"/>
      <c r="DJ14" s="986"/>
      <c r="DK14" s="987"/>
      <c r="DL14" s="985" t="s">
        <v>571</v>
      </c>
      <c r="DM14" s="986"/>
      <c r="DN14" s="986"/>
      <c r="DO14" s="986"/>
      <c r="DP14" s="987"/>
      <c r="DQ14" s="985"/>
      <c r="DR14" s="986"/>
      <c r="DS14" s="986"/>
      <c r="DT14" s="986"/>
      <c r="DU14" s="987"/>
      <c r="DV14" s="988"/>
      <c r="DW14" s="989"/>
      <c r="DX14" s="989"/>
      <c r="DY14" s="989"/>
      <c r="DZ14" s="990"/>
      <c r="EA14" s="207"/>
    </row>
    <row r="15" spans="1:131" s="208" customFormat="1" ht="26.25" customHeight="1" x14ac:dyDescent="0.15">
      <c r="A15" s="214">
        <v>9</v>
      </c>
      <c r="B15" s="1035"/>
      <c r="C15" s="1036"/>
      <c r="D15" s="1036"/>
      <c r="E15" s="1036"/>
      <c r="F15" s="1036"/>
      <c r="G15" s="1036"/>
      <c r="H15" s="1036"/>
      <c r="I15" s="1036"/>
      <c r="J15" s="1036"/>
      <c r="K15" s="1036"/>
      <c r="L15" s="1036"/>
      <c r="M15" s="1036"/>
      <c r="N15" s="1036"/>
      <c r="O15" s="1036"/>
      <c r="P15" s="1037"/>
      <c r="Q15" s="1041"/>
      <c r="R15" s="1042"/>
      <c r="S15" s="1042"/>
      <c r="T15" s="1042"/>
      <c r="U15" s="1042"/>
      <c r="V15" s="1042"/>
      <c r="W15" s="1042"/>
      <c r="X15" s="1042"/>
      <c r="Y15" s="1042"/>
      <c r="Z15" s="1042"/>
      <c r="AA15" s="1042"/>
      <c r="AB15" s="1042"/>
      <c r="AC15" s="1042"/>
      <c r="AD15" s="1042"/>
      <c r="AE15" s="1043"/>
      <c r="AF15" s="1015"/>
      <c r="AG15" s="1016"/>
      <c r="AH15" s="1016"/>
      <c r="AI15" s="1016"/>
      <c r="AJ15" s="1017"/>
      <c r="AK15" s="1087"/>
      <c r="AL15" s="1088"/>
      <c r="AM15" s="1088"/>
      <c r="AN15" s="1088"/>
      <c r="AO15" s="1088"/>
      <c r="AP15" s="1088"/>
      <c r="AQ15" s="1088"/>
      <c r="AR15" s="1088"/>
      <c r="AS15" s="1088"/>
      <c r="AT15" s="1088"/>
      <c r="AU15" s="1085"/>
      <c r="AV15" s="1085"/>
      <c r="AW15" s="1085"/>
      <c r="AX15" s="1085"/>
      <c r="AY15" s="1086"/>
      <c r="AZ15" s="205"/>
      <c r="BA15" s="205"/>
      <c r="BB15" s="205"/>
      <c r="BC15" s="205"/>
      <c r="BD15" s="205"/>
      <c r="BE15" s="206"/>
      <c r="BF15" s="206"/>
      <c r="BG15" s="206"/>
      <c r="BH15" s="206"/>
      <c r="BI15" s="206"/>
      <c r="BJ15" s="206"/>
      <c r="BK15" s="206"/>
      <c r="BL15" s="206"/>
      <c r="BM15" s="206"/>
      <c r="BN15" s="206"/>
      <c r="BO15" s="206"/>
      <c r="BP15" s="206"/>
      <c r="BQ15" s="215">
        <v>9</v>
      </c>
      <c r="BR15" s="216"/>
      <c r="BS15" s="1010" t="s">
        <v>580</v>
      </c>
      <c r="BT15" s="1011"/>
      <c r="BU15" s="1011"/>
      <c r="BV15" s="1011"/>
      <c r="BW15" s="1011"/>
      <c r="BX15" s="1011"/>
      <c r="BY15" s="1011"/>
      <c r="BZ15" s="1011"/>
      <c r="CA15" s="1011"/>
      <c r="CB15" s="1011"/>
      <c r="CC15" s="1011"/>
      <c r="CD15" s="1011"/>
      <c r="CE15" s="1011"/>
      <c r="CF15" s="1011"/>
      <c r="CG15" s="1012"/>
      <c r="CH15" s="985">
        <v>-1</v>
      </c>
      <c r="CI15" s="986"/>
      <c r="CJ15" s="986"/>
      <c r="CK15" s="986"/>
      <c r="CL15" s="987"/>
      <c r="CM15" s="985">
        <v>34</v>
      </c>
      <c r="CN15" s="986"/>
      <c r="CO15" s="986"/>
      <c r="CP15" s="986"/>
      <c r="CQ15" s="987"/>
      <c r="CR15" s="985">
        <v>30</v>
      </c>
      <c r="CS15" s="986"/>
      <c r="CT15" s="986"/>
      <c r="CU15" s="986"/>
      <c r="CV15" s="987"/>
      <c r="CW15" s="985">
        <v>266</v>
      </c>
      <c r="CX15" s="986"/>
      <c r="CY15" s="986"/>
      <c r="CZ15" s="986"/>
      <c r="DA15" s="987"/>
      <c r="DB15" s="985" t="s">
        <v>571</v>
      </c>
      <c r="DC15" s="986"/>
      <c r="DD15" s="986"/>
      <c r="DE15" s="986"/>
      <c r="DF15" s="987"/>
      <c r="DG15" s="985" t="s">
        <v>571</v>
      </c>
      <c r="DH15" s="986"/>
      <c r="DI15" s="986"/>
      <c r="DJ15" s="986"/>
      <c r="DK15" s="987"/>
      <c r="DL15" s="985" t="s">
        <v>571</v>
      </c>
      <c r="DM15" s="986"/>
      <c r="DN15" s="986"/>
      <c r="DO15" s="986"/>
      <c r="DP15" s="987"/>
      <c r="DQ15" s="985"/>
      <c r="DR15" s="986"/>
      <c r="DS15" s="986"/>
      <c r="DT15" s="986"/>
      <c r="DU15" s="987"/>
      <c r="DV15" s="988"/>
      <c r="DW15" s="989"/>
      <c r="DX15" s="989"/>
      <c r="DY15" s="989"/>
      <c r="DZ15" s="990"/>
      <c r="EA15" s="207"/>
    </row>
    <row r="16" spans="1:131" s="208" customFormat="1" ht="26.25" customHeight="1" x14ac:dyDescent="0.15">
      <c r="A16" s="214">
        <v>10</v>
      </c>
      <c r="B16" s="1035"/>
      <c r="C16" s="1036"/>
      <c r="D16" s="1036"/>
      <c r="E16" s="1036"/>
      <c r="F16" s="1036"/>
      <c r="G16" s="1036"/>
      <c r="H16" s="1036"/>
      <c r="I16" s="1036"/>
      <c r="J16" s="1036"/>
      <c r="K16" s="1036"/>
      <c r="L16" s="1036"/>
      <c r="M16" s="1036"/>
      <c r="N16" s="1036"/>
      <c r="O16" s="1036"/>
      <c r="P16" s="1037"/>
      <c r="Q16" s="1041"/>
      <c r="R16" s="1042"/>
      <c r="S16" s="1042"/>
      <c r="T16" s="1042"/>
      <c r="U16" s="1042"/>
      <c r="V16" s="1042"/>
      <c r="W16" s="1042"/>
      <c r="X16" s="1042"/>
      <c r="Y16" s="1042"/>
      <c r="Z16" s="1042"/>
      <c r="AA16" s="1042"/>
      <c r="AB16" s="1042"/>
      <c r="AC16" s="1042"/>
      <c r="AD16" s="1042"/>
      <c r="AE16" s="1043"/>
      <c r="AF16" s="1015"/>
      <c r="AG16" s="1016"/>
      <c r="AH16" s="1016"/>
      <c r="AI16" s="1016"/>
      <c r="AJ16" s="1017"/>
      <c r="AK16" s="1087"/>
      <c r="AL16" s="1088"/>
      <c r="AM16" s="1088"/>
      <c r="AN16" s="1088"/>
      <c r="AO16" s="1088"/>
      <c r="AP16" s="1088"/>
      <c r="AQ16" s="1088"/>
      <c r="AR16" s="1088"/>
      <c r="AS16" s="1088"/>
      <c r="AT16" s="1088"/>
      <c r="AU16" s="1085"/>
      <c r="AV16" s="1085"/>
      <c r="AW16" s="1085"/>
      <c r="AX16" s="1085"/>
      <c r="AY16" s="1086"/>
      <c r="AZ16" s="205"/>
      <c r="BA16" s="205"/>
      <c r="BB16" s="205"/>
      <c r="BC16" s="205"/>
      <c r="BD16" s="205"/>
      <c r="BE16" s="206"/>
      <c r="BF16" s="206"/>
      <c r="BG16" s="206"/>
      <c r="BH16" s="206"/>
      <c r="BI16" s="206"/>
      <c r="BJ16" s="206"/>
      <c r="BK16" s="206"/>
      <c r="BL16" s="206"/>
      <c r="BM16" s="206"/>
      <c r="BN16" s="206"/>
      <c r="BO16" s="206"/>
      <c r="BP16" s="206"/>
      <c r="BQ16" s="215">
        <v>10</v>
      </c>
      <c r="BR16" s="216"/>
      <c r="BS16" s="1010" t="s">
        <v>581</v>
      </c>
      <c r="BT16" s="1011"/>
      <c r="BU16" s="1011"/>
      <c r="BV16" s="1011"/>
      <c r="BW16" s="1011"/>
      <c r="BX16" s="1011"/>
      <c r="BY16" s="1011"/>
      <c r="BZ16" s="1011"/>
      <c r="CA16" s="1011"/>
      <c r="CB16" s="1011"/>
      <c r="CC16" s="1011"/>
      <c r="CD16" s="1011"/>
      <c r="CE16" s="1011"/>
      <c r="CF16" s="1011"/>
      <c r="CG16" s="1012"/>
      <c r="CH16" s="985">
        <v>-42</v>
      </c>
      <c r="CI16" s="986"/>
      <c r="CJ16" s="986"/>
      <c r="CK16" s="986"/>
      <c r="CL16" s="987"/>
      <c r="CM16" s="985">
        <v>477</v>
      </c>
      <c r="CN16" s="986"/>
      <c r="CO16" s="986"/>
      <c r="CP16" s="986"/>
      <c r="CQ16" s="987"/>
      <c r="CR16" s="985">
        <v>208</v>
      </c>
      <c r="CS16" s="986"/>
      <c r="CT16" s="986"/>
      <c r="CU16" s="986"/>
      <c r="CV16" s="987"/>
      <c r="CW16" s="985">
        <v>433</v>
      </c>
      <c r="CX16" s="986"/>
      <c r="CY16" s="986"/>
      <c r="CZ16" s="986"/>
      <c r="DA16" s="987"/>
      <c r="DB16" s="985" t="s">
        <v>571</v>
      </c>
      <c r="DC16" s="986"/>
      <c r="DD16" s="986"/>
      <c r="DE16" s="986"/>
      <c r="DF16" s="987"/>
      <c r="DG16" s="985" t="s">
        <v>571</v>
      </c>
      <c r="DH16" s="986"/>
      <c r="DI16" s="986"/>
      <c r="DJ16" s="986"/>
      <c r="DK16" s="987"/>
      <c r="DL16" s="985" t="s">
        <v>571</v>
      </c>
      <c r="DM16" s="986"/>
      <c r="DN16" s="986"/>
      <c r="DO16" s="986"/>
      <c r="DP16" s="987"/>
      <c r="DQ16" s="985"/>
      <c r="DR16" s="986"/>
      <c r="DS16" s="986"/>
      <c r="DT16" s="986"/>
      <c r="DU16" s="987"/>
      <c r="DV16" s="988"/>
      <c r="DW16" s="989"/>
      <c r="DX16" s="989"/>
      <c r="DY16" s="989"/>
      <c r="DZ16" s="990"/>
      <c r="EA16" s="207"/>
    </row>
    <row r="17" spans="1:131" s="208" customFormat="1" ht="26.25" customHeight="1" x14ac:dyDescent="0.15">
      <c r="A17" s="214">
        <v>11</v>
      </c>
      <c r="B17" s="1035"/>
      <c r="C17" s="1036"/>
      <c r="D17" s="1036"/>
      <c r="E17" s="1036"/>
      <c r="F17" s="1036"/>
      <c r="G17" s="1036"/>
      <c r="H17" s="1036"/>
      <c r="I17" s="1036"/>
      <c r="J17" s="1036"/>
      <c r="K17" s="1036"/>
      <c r="L17" s="1036"/>
      <c r="M17" s="1036"/>
      <c r="N17" s="1036"/>
      <c r="O17" s="1036"/>
      <c r="P17" s="1037"/>
      <c r="Q17" s="1041"/>
      <c r="R17" s="1042"/>
      <c r="S17" s="1042"/>
      <c r="T17" s="1042"/>
      <c r="U17" s="1042"/>
      <c r="V17" s="1042"/>
      <c r="W17" s="1042"/>
      <c r="X17" s="1042"/>
      <c r="Y17" s="1042"/>
      <c r="Z17" s="1042"/>
      <c r="AA17" s="1042"/>
      <c r="AB17" s="1042"/>
      <c r="AC17" s="1042"/>
      <c r="AD17" s="1042"/>
      <c r="AE17" s="1043"/>
      <c r="AF17" s="1015"/>
      <c r="AG17" s="1016"/>
      <c r="AH17" s="1016"/>
      <c r="AI17" s="1016"/>
      <c r="AJ17" s="1017"/>
      <c r="AK17" s="1087"/>
      <c r="AL17" s="1088"/>
      <c r="AM17" s="1088"/>
      <c r="AN17" s="1088"/>
      <c r="AO17" s="1088"/>
      <c r="AP17" s="1088"/>
      <c r="AQ17" s="1088"/>
      <c r="AR17" s="1088"/>
      <c r="AS17" s="1088"/>
      <c r="AT17" s="1088"/>
      <c r="AU17" s="1085"/>
      <c r="AV17" s="1085"/>
      <c r="AW17" s="1085"/>
      <c r="AX17" s="1085"/>
      <c r="AY17" s="1086"/>
      <c r="AZ17" s="205"/>
      <c r="BA17" s="205"/>
      <c r="BB17" s="205"/>
      <c r="BC17" s="205"/>
      <c r="BD17" s="205"/>
      <c r="BE17" s="206"/>
      <c r="BF17" s="206"/>
      <c r="BG17" s="206"/>
      <c r="BH17" s="206"/>
      <c r="BI17" s="206"/>
      <c r="BJ17" s="206"/>
      <c r="BK17" s="206"/>
      <c r="BL17" s="206"/>
      <c r="BM17" s="206"/>
      <c r="BN17" s="206"/>
      <c r="BO17" s="206"/>
      <c r="BP17" s="206"/>
      <c r="BQ17" s="215">
        <v>11</v>
      </c>
      <c r="BR17" s="216"/>
      <c r="BS17" s="1010" t="s">
        <v>582</v>
      </c>
      <c r="BT17" s="1011"/>
      <c r="BU17" s="1011"/>
      <c r="BV17" s="1011"/>
      <c r="BW17" s="1011"/>
      <c r="BX17" s="1011"/>
      <c r="BY17" s="1011"/>
      <c r="BZ17" s="1011"/>
      <c r="CA17" s="1011"/>
      <c r="CB17" s="1011"/>
      <c r="CC17" s="1011"/>
      <c r="CD17" s="1011"/>
      <c r="CE17" s="1011"/>
      <c r="CF17" s="1011"/>
      <c r="CG17" s="1012"/>
      <c r="CH17" s="985">
        <v>0</v>
      </c>
      <c r="CI17" s="986"/>
      <c r="CJ17" s="986"/>
      <c r="CK17" s="986"/>
      <c r="CL17" s="987"/>
      <c r="CM17" s="985">
        <v>29</v>
      </c>
      <c r="CN17" s="986"/>
      <c r="CO17" s="986"/>
      <c r="CP17" s="986"/>
      <c r="CQ17" s="987"/>
      <c r="CR17" s="985">
        <v>10</v>
      </c>
      <c r="CS17" s="986"/>
      <c r="CT17" s="986"/>
      <c r="CU17" s="986"/>
      <c r="CV17" s="987"/>
      <c r="CW17" s="985">
        <v>36</v>
      </c>
      <c r="CX17" s="986"/>
      <c r="CY17" s="986"/>
      <c r="CZ17" s="986"/>
      <c r="DA17" s="987"/>
      <c r="DB17" s="985" t="s">
        <v>571</v>
      </c>
      <c r="DC17" s="986"/>
      <c r="DD17" s="986"/>
      <c r="DE17" s="986"/>
      <c r="DF17" s="987"/>
      <c r="DG17" s="985" t="s">
        <v>571</v>
      </c>
      <c r="DH17" s="986"/>
      <c r="DI17" s="986"/>
      <c r="DJ17" s="986"/>
      <c r="DK17" s="987"/>
      <c r="DL17" s="985" t="s">
        <v>571</v>
      </c>
      <c r="DM17" s="986"/>
      <c r="DN17" s="986"/>
      <c r="DO17" s="986"/>
      <c r="DP17" s="987"/>
      <c r="DQ17" s="985"/>
      <c r="DR17" s="986"/>
      <c r="DS17" s="986"/>
      <c r="DT17" s="986"/>
      <c r="DU17" s="987"/>
      <c r="DV17" s="988"/>
      <c r="DW17" s="989"/>
      <c r="DX17" s="989"/>
      <c r="DY17" s="989"/>
      <c r="DZ17" s="990"/>
      <c r="EA17" s="207"/>
    </row>
    <row r="18" spans="1:131" s="208" customFormat="1" ht="26.25" customHeight="1" x14ac:dyDescent="0.15">
      <c r="A18" s="214">
        <v>12</v>
      </c>
      <c r="B18" s="1035"/>
      <c r="C18" s="1036"/>
      <c r="D18" s="1036"/>
      <c r="E18" s="1036"/>
      <c r="F18" s="1036"/>
      <c r="G18" s="1036"/>
      <c r="H18" s="1036"/>
      <c r="I18" s="1036"/>
      <c r="J18" s="1036"/>
      <c r="K18" s="1036"/>
      <c r="L18" s="1036"/>
      <c r="M18" s="1036"/>
      <c r="N18" s="1036"/>
      <c r="O18" s="1036"/>
      <c r="P18" s="1037"/>
      <c r="Q18" s="1041"/>
      <c r="R18" s="1042"/>
      <c r="S18" s="1042"/>
      <c r="T18" s="1042"/>
      <c r="U18" s="1042"/>
      <c r="V18" s="1042"/>
      <c r="W18" s="1042"/>
      <c r="X18" s="1042"/>
      <c r="Y18" s="1042"/>
      <c r="Z18" s="1042"/>
      <c r="AA18" s="1042"/>
      <c r="AB18" s="1042"/>
      <c r="AC18" s="1042"/>
      <c r="AD18" s="1042"/>
      <c r="AE18" s="1043"/>
      <c r="AF18" s="1015"/>
      <c r="AG18" s="1016"/>
      <c r="AH18" s="1016"/>
      <c r="AI18" s="1016"/>
      <c r="AJ18" s="1017"/>
      <c r="AK18" s="1087"/>
      <c r="AL18" s="1088"/>
      <c r="AM18" s="1088"/>
      <c r="AN18" s="1088"/>
      <c r="AO18" s="1088"/>
      <c r="AP18" s="1088"/>
      <c r="AQ18" s="1088"/>
      <c r="AR18" s="1088"/>
      <c r="AS18" s="1088"/>
      <c r="AT18" s="1088"/>
      <c r="AU18" s="1085"/>
      <c r="AV18" s="1085"/>
      <c r="AW18" s="1085"/>
      <c r="AX18" s="1085"/>
      <c r="AY18" s="1086"/>
      <c r="AZ18" s="205"/>
      <c r="BA18" s="205"/>
      <c r="BB18" s="205"/>
      <c r="BC18" s="205"/>
      <c r="BD18" s="205"/>
      <c r="BE18" s="206"/>
      <c r="BF18" s="206"/>
      <c r="BG18" s="206"/>
      <c r="BH18" s="206"/>
      <c r="BI18" s="206"/>
      <c r="BJ18" s="206"/>
      <c r="BK18" s="206"/>
      <c r="BL18" s="206"/>
      <c r="BM18" s="206"/>
      <c r="BN18" s="206"/>
      <c r="BO18" s="206"/>
      <c r="BP18" s="206"/>
      <c r="BQ18" s="215">
        <v>12</v>
      </c>
      <c r="BR18" s="216"/>
      <c r="BS18" s="1010" t="s">
        <v>583</v>
      </c>
      <c r="BT18" s="1011"/>
      <c r="BU18" s="1011"/>
      <c r="BV18" s="1011"/>
      <c r="BW18" s="1011"/>
      <c r="BX18" s="1011"/>
      <c r="BY18" s="1011"/>
      <c r="BZ18" s="1011"/>
      <c r="CA18" s="1011"/>
      <c r="CB18" s="1011"/>
      <c r="CC18" s="1011"/>
      <c r="CD18" s="1011"/>
      <c r="CE18" s="1011"/>
      <c r="CF18" s="1011"/>
      <c r="CG18" s="1012"/>
      <c r="CH18" s="985">
        <v>-970</v>
      </c>
      <c r="CI18" s="986"/>
      <c r="CJ18" s="986"/>
      <c r="CK18" s="986"/>
      <c r="CL18" s="987"/>
      <c r="CM18" s="985">
        <v>85</v>
      </c>
      <c r="CN18" s="986"/>
      <c r="CO18" s="986"/>
      <c r="CP18" s="986"/>
      <c r="CQ18" s="987"/>
      <c r="CR18" s="985">
        <v>30</v>
      </c>
      <c r="CS18" s="986"/>
      <c r="CT18" s="986"/>
      <c r="CU18" s="986"/>
      <c r="CV18" s="987"/>
      <c r="CW18" s="985">
        <v>58</v>
      </c>
      <c r="CX18" s="986"/>
      <c r="CY18" s="986"/>
      <c r="CZ18" s="986"/>
      <c r="DA18" s="987"/>
      <c r="DB18" s="985" t="s">
        <v>571</v>
      </c>
      <c r="DC18" s="986"/>
      <c r="DD18" s="986"/>
      <c r="DE18" s="986"/>
      <c r="DF18" s="987"/>
      <c r="DG18" s="985" t="s">
        <v>571</v>
      </c>
      <c r="DH18" s="986"/>
      <c r="DI18" s="986"/>
      <c r="DJ18" s="986"/>
      <c r="DK18" s="987"/>
      <c r="DL18" s="985" t="s">
        <v>571</v>
      </c>
      <c r="DM18" s="986"/>
      <c r="DN18" s="986"/>
      <c r="DO18" s="986"/>
      <c r="DP18" s="987"/>
      <c r="DQ18" s="985"/>
      <c r="DR18" s="986"/>
      <c r="DS18" s="986"/>
      <c r="DT18" s="986"/>
      <c r="DU18" s="987"/>
      <c r="DV18" s="988"/>
      <c r="DW18" s="989"/>
      <c r="DX18" s="989"/>
      <c r="DY18" s="989"/>
      <c r="DZ18" s="990"/>
      <c r="EA18" s="207"/>
    </row>
    <row r="19" spans="1:131" s="208" customFormat="1" ht="26.25" customHeight="1" x14ac:dyDescent="0.15">
      <c r="A19" s="214">
        <v>13</v>
      </c>
      <c r="B19" s="1035"/>
      <c r="C19" s="1036"/>
      <c r="D19" s="1036"/>
      <c r="E19" s="1036"/>
      <c r="F19" s="1036"/>
      <c r="G19" s="1036"/>
      <c r="H19" s="1036"/>
      <c r="I19" s="1036"/>
      <c r="J19" s="1036"/>
      <c r="K19" s="1036"/>
      <c r="L19" s="1036"/>
      <c r="M19" s="1036"/>
      <c r="N19" s="1036"/>
      <c r="O19" s="1036"/>
      <c r="P19" s="1037"/>
      <c r="Q19" s="1041"/>
      <c r="R19" s="1042"/>
      <c r="S19" s="1042"/>
      <c r="T19" s="1042"/>
      <c r="U19" s="1042"/>
      <c r="V19" s="1042"/>
      <c r="W19" s="1042"/>
      <c r="X19" s="1042"/>
      <c r="Y19" s="1042"/>
      <c r="Z19" s="1042"/>
      <c r="AA19" s="1042"/>
      <c r="AB19" s="1042"/>
      <c r="AC19" s="1042"/>
      <c r="AD19" s="1042"/>
      <c r="AE19" s="1043"/>
      <c r="AF19" s="1015"/>
      <c r="AG19" s="1016"/>
      <c r="AH19" s="1016"/>
      <c r="AI19" s="1016"/>
      <c r="AJ19" s="1017"/>
      <c r="AK19" s="1087"/>
      <c r="AL19" s="1088"/>
      <c r="AM19" s="1088"/>
      <c r="AN19" s="1088"/>
      <c r="AO19" s="1088"/>
      <c r="AP19" s="1088"/>
      <c r="AQ19" s="1088"/>
      <c r="AR19" s="1088"/>
      <c r="AS19" s="1088"/>
      <c r="AT19" s="1088"/>
      <c r="AU19" s="1085"/>
      <c r="AV19" s="1085"/>
      <c r="AW19" s="1085"/>
      <c r="AX19" s="1085"/>
      <c r="AY19" s="1086"/>
      <c r="AZ19" s="205"/>
      <c r="BA19" s="205"/>
      <c r="BB19" s="205"/>
      <c r="BC19" s="205"/>
      <c r="BD19" s="205"/>
      <c r="BE19" s="206"/>
      <c r="BF19" s="206"/>
      <c r="BG19" s="206"/>
      <c r="BH19" s="206"/>
      <c r="BI19" s="206"/>
      <c r="BJ19" s="206"/>
      <c r="BK19" s="206"/>
      <c r="BL19" s="206"/>
      <c r="BM19" s="206"/>
      <c r="BN19" s="206"/>
      <c r="BO19" s="206"/>
      <c r="BP19" s="206"/>
      <c r="BQ19" s="215">
        <v>13</v>
      </c>
      <c r="BR19" s="216"/>
      <c r="BS19" s="1010" t="s">
        <v>584</v>
      </c>
      <c r="BT19" s="1011"/>
      <c r="BU19" s="1011"/>
      <c r="BV19" s="1011"/>
      <c r="BW19" s="1011"/>
      <c r="BX19" s="1011"/>
      <c r="BY19" s="1011"/>
      <c r="BZ19" s="1011"/>
      <c r="CA19" s="1011"/>
      <c r="CB19" s="1011"/>
      <c r="CC19" s="1011"/>
      <c r="CD19" s="1011"/>
      <c r="CE19" s="1011"/>
      <c r="CF19" s="1011"/>
      <c r="CG19" s="1012"/>
      <c r="CH19" s="985">
        <v>55</v>
      </c>
      <c r="CI19" s="986"/>
      <c r="CJ19" s="986"/>
      <c r="CK19" s="986"/>
      <c r="CL19" s="987"/>
      <c r="CM19" s="985">
        <v>1557</v>
      </c>
      <c r="CN19" s="986"/>
      <c r="CO19" s="986"/>
      <c r="CP19" s="986"/>
      <c r="CQ19" s="987"/>
      <c r="CR19" s="985">
        <v>600</v>
      </c>
      <c r="CS19" s="986"/>
      <c r="CT19" s="986"/>
      <c r="CU19" s="986"/>
      <c r="CV19" s="987"/>
      <c r="CW19" s="985">
        <v>26</v>
      </c>
      <c r="CX19" s="986"/>
      <c r="CY19" s="986"/>
      <c r="CZ19" s="986"/>
      <c r="DA19" s="987"/>
      <c r="DB19" s="985" t="s">
        <v>571</v>
      </c>
      <c r="DC19" s="986"/>
      <c r="DD19" s="986"/>
      <c r="DE19" s="986"/>
      <c r="DF19" s="987"/>
      <c r="DG19" s="985" t="s">
        <v>571</v>
      </c>
      <c r="DH19" s="986"/>
      <c r="DI19" s="986"/>
      <c r="DJ19" s="986"/>
      <c r="DK19" s="987"/>
      <c r="DL19" s="985" t="s">
        <v>571</v>
      </c>
      <c r="DM19" s="986"/>
      <c r="DN19" s="986"/>
      <c r="DO19" s="986"/>
      <c r="DP19" s="987"/>
      <c r="DQ19" s="985"/>
      <c r="DR19" s="986"/>
      <c r="DS19" s="986"/>
      <c r="DT19" s="986"/>
      <c r="DU19" s="987"/>
      <c r="DV19" s="988"/>
      <c r="DW19" s="989"/>
      <c r="DX19" s="989"/>
      <c r="DY19" s="989"/>
      <c r="DZ19" s="990"/>
      <c r="EA19" s="207"/>
    </row>
    <row r="20" spans="1:131" s="208" customFormat="1" ht="26.25" customHeight="1" x14ac:dyDescent="0.15">
      <c r="A20" s="214">
        <v>14</v>
      </c>
      <c r="B20" s="1035"/>
      <c r="C20" s="1036"/>
      <c r="D20" s="1036"/>
      <c r="E20" s="1036"/>
      <c r="F20" s="1036"/>
      <c r="G20" s="1036"/>
      <c r="H20" s="1036"/>
      <c r="I20" s="1036"/>
      <c r="J20" s="1036"/>
      <c r="K20" s="1036"/>
      <c r="L20" s="1036"/>
      <c r="M20" s="1036"/>
      <c r="N20" s="1036"/>
      <c r="O20" s="1036"/>
      <c r="P20" s="1037"/>
      <c r="Q20" s="1041"/>
      <c r="R20" s="1042"/>
      <c r="S20" s="1042"/>
      <c r="T20" s="1042"/>
      <c r="U20" s="1042"/>
      <c r="V20" s="1042"/>
      <c r="W20" s="1042"/>
      <c r="X20" s="1042"/>
      <c r="Y20" s="1042"/>
      <c r="Z20" s="1042"/>
      <c r="AA20" s="1042"/>
      <c r="AB20" s="1042"/>
      <c r="AC20" s="1042"/>
      <c r="AD20" s="1042"/>
      <c r="AE20" s="1043"/>
      <c r="AF20" s="1015"/>
      <c r="AG20" s="1016"/>
      <c r="AH20" s="1016"/>
      <c r="AI20" s="1016"/>
      <c r="AJ20" s="1017"/>
      <c r="AK20" s="1087"/>
      <c r="AL20" s="1088"/>
      <c r="AM20" s="1088"/>
      <c r="AN20" s="1088"/>
      <c r="AO20" s="1088"/>
      <c r="AP20" s="1088"/>
      <c r="AQ20" s="1088"/>
      <c r="AR20" s="1088"/>
      <c r="AS20" s="1088"/>
      <c r="AT20" s="1088"/>
      <c r="AU20" s="1085"/>
      <c r="AV20" s="1085"/>
      <c r="AW20" s="1085"/>
      <c r="AX20" s="1085"/>
      <c r="AY20" s="1086"/>
      <c r="AZ20" s="205"/>
      <c r="BA20" s="205"/>
      <c r="BB20" s="205"/>
      <c r="BC20" s="205"/>
      <c r="BD20" s="205"/>
      <c r="BE20" s="206"/>
      <c r="BF20" s="206"/>
      <c r="BG20" s="206"/>
      <c r="BH20" s="206"/>
      <c r="BI20" s="206"/>
      <c r="BJ20" s="206"/>
      <c r="BK20" s="206"/>
      <c r="BL20" s="206"/>
      <c r="BM20" s="206"/>
      <c r="BN20" s="206"/>
      <c r="BO20" s="206"/>
      <c r="BP20" s="206"/>
      <c r="BQ20" s="215">
        <v>14</v>
      </c>
      <c r="BR20" s="216"/>
      <c r="BS20" s="1010" t="s">
        <v>585</v>
      </c>
      <c r="BT20" s="1011"/>
      <c r="BU20" s="1011"/>
      <c r="BV20" s="1011"/>
      <c r="BW20" s="1011"/>
      <c r="BX20" s="1011"/>
      <c r="BY20" s="1011"/>
      <c r="BZ20" s="1011"/>
      <c r="CA20" s="1011"/>
      <c r="CB20" s="1011"/>
      <c r="CC20" s="1011"/>
      <c r="CD20" s="1011"/>
      <c r="CE20" s="1011"/>
      <c r="CF20" s="1011"/>
      <c r="CG20" s="1012"/>
      <c r="CH20" s="985">
        <v>0</v>
      </c>
      <c r="CI20" s="986"/>
      <c r="CJ20" s="986"/>
      <c r="CK20" s="986"/>
      <c r="CL20" s="987"/>
      <c r="CM20" s="985">
        <v>425</v>
      </c>
      <c r="CN20" s="986"/>
      <c r="CO20" s="986"/>
      <c r="CP20" s="986"/>
      <c r="CQ20" s="987"/>
      <c r="CR20" s="985">
        <v>120</v>
      </c>
      <c r="CS20" s="986"/>
      <c r="CT20" s="986"/>
      <c r="CU20" s="986"/>
      <c r="CV20" s="987"/>
      <c r="CW20" s="985" t="s">
        <v>571</v>
      </c>
      <c r="CX20" s="986"/>
      <c r="CY20" s="986"/>
      <c r="CZ20" s="986"/>
      <c r="DA20" s="987"/>
      <c r="DB20" s="985">
        <v>722</v>
      </c>
      <c r="DC20" s="986"/>
      <c r="DD20" s="986"/>
      <c r="DE20" s="986"/>
      <c r="DF20" s="987"/>
      <c r="DG20" s="985" t="s">
        <v>571</v>
      </c>
      <c r="DH20" s="986"/>
      <c r="DI20" s="986"/>
      <c r="DJ20" s="986"/>
      <c r="DK20" s="987"/>
      <c r="DL20" s="985" t="s">
        <v>571</v>
      </c>
      <c r="DM20" s="986"/>
      <c r="DN20" s="986"/>
      <c r="DO20" s="986"/>
      <c r="DP20" s="987"/>
      <c r="DQ20" s="985"/>
      <c r="DR20" s="986"/>
      <c r="DS20" s="986"/>
      <c r="DT20" s="986"/>
      <c r="DU20" s="987"/>
      <c r="DV20" s="988"/>
      <c r="DW20" s="989"/>
      <c r="DX20" s="989"/>
      <c r="DY20" s="989"/>
      <c r="DZ20" s="990"/>
      <c r="EA20" s="207"/>
    </row>
    <row r="21" spans="1:131" s="208" customFormat="1" ht="26.25" customHeight="1" thickBot="1" x14ac:dyDescent="0.2">
      <c r="A21" s="214">
        <v>15</v>
      </c>
      <c r="B21" s="1035"/>
      <c r="C21" s="1036"/>
      <c r="D21" s="1036"/>
      <c r="E21" s="1036"/>
      <c r="F21" s="1036"/>
      <c r="G21" s="1036"/>
      <c r="H21" s="1036"/>
      <c r="I21" s="1036"/>
      <c r="J21" s="1036"/>
      <c r="K21" s="1036"/>
      <c r="L21" s="1036"/>
      <c r="M21" s="1036"/>
      <c r="N21" s="1036"/>
      <c r="O21" s="1036"/>
      <c r="P21" s="1037"/>
      <c r="Q21" s="1041"/>
      <c r="R21" s="1042"/>
      <c r="S21" s="1042"/>
      <c r="T21" s="1042"/>
      <c r="U21" s="1042"/>
      <c r="V21" s="1042"/>
      <c r="W21" s="1042"/>
      <c r="X21" s="1042"/>
      <c r="Y21" s="1042"/>
      <c r="Z21" s="1042"/>
      <c r="AA21" s="1042"/>
      <c r="AB21" s="1042"/>
      <c r="AC21" s="1042"/>
      <c r="AD21" s="1042"/>
      <c r="AE21" s="1043"/>
      <c r="AF21" s="1015"/>
      <c r="AG21" s="1016"/>
      <c r="AH21" s="1016"/>
      <c r="AI21" s="1016"/>
      <c r="AJ21" s="1017"/>
      <c r="AK21" s="1087"/>
      <c r="AL21" s="1088"/>
      <c r="AM21" s="1088"/>
      <c r="AN21" s="1088"/>
      <c r="AO21" s="1088"/>
      <c r="AP21" s="1088"/>
      <c r="AQ21" s="1088"/>
      <c r="AR21" s="1088"/>
      <c r="AS21" s="1088"/>
      <c r="AT21" s="1088"/>
      <c r="AU21" s="1085"/>
      <c r="AV21" s="1085"/>
      <c r="AW21" s="1085"/>
      <c r="AX21" s="1085"/>
      <c r="AY21" s="1086"/>
      <c r="AZ21" s="205"/>
      <c r="BA21" s="205"/>
      <c r="BB21" s="205"/>
      <c r="BC21" s="205"/>
      <c r="BD21" s="205"/>
      <c r="BE21" s="206"/>
      <c r="BF21" s="206"/>
      <c r="BG21" s="206"/>
      <c r="BH21" s="206"/>
      <c r="BI21" s="206"/>
      <c r="BJ21" s="206"/>
      <c r="BK21" s="206"/>
      <c r="BL21" s="206"/>
      <c r="BM21" s="206"/>
      <c r="BN21" s="206"/>
      <c r="BO21" s="206"/>
      <c r="BP21" s="206"/>
      <c r="BQ21" s="215">
        <v>15</v>
      </c>
      <c r="BR21" s="216" t="s">
        <v>596</v>
      </c>
      <c r="BS21" s="1010" t="s">
        <v>586</v>
      </c>
      <c r="BT21" s="1011"/>
      <c r="BU21" s="1011"/>
      <c r="BV21" s="1011"/>
      <c r="BW21" s="1011"/>
      <c r="BX21" s="1011"/>
      <c r="BY21" s="1011"/>
      <c r="BZ21" s="1011"/>
      <c r="CA21" s="1011"/>
      <c r="CB21" s="1011"/>
      <c r="CC21" s="1011"/>
      <c r="CD21" s="1011"/>
      <c r="CE21" s="1011"/>
      <c r="CF21" s="1011"/>
      <c r="CG21" s="1012"/>
      <c r="CH21" s="985">
        <v>13</v>
      </c>
      <c r="CI21" s="986"/>
      <c r="CJ21" s="986"/>
      <c r="CK21" s="986"/>
      <c r="CL21" s="987"/>
      <c r="CM21" s="985">
        <v>170</v>
      </c>
      <c r="CN21" s="986"/>
      <c r="CO21" s="986"/>
      <c r="CP21" s="986"/>
      <c r="CQ21" s="987"/>
      <c r="CR21" s="985">
        <v>15</v>
      </c>
      <c r="CS21" s="986"/>
      <c r="CT21" s="986"/>
      <c r="CU21" s="986"/>
      <c r="CV21" s="987"/>
      <c r="CW21" s="985">
        <v>3</v>
      </c>
      <c r="CX21" s="986"/>
      <c r="CY21" s="986"/>
      <c r="CZ21" s="986"/>
      <c r="DA21" s="987"/>
      <c r="DB21" s="985" t="s">
        <v>571</v>
      </c>
      <c r="DC21" s="986"/>
      <c r="DD21" s="986"/>
      <c r="DE21" s="986"/>
      <c r="DF21" s="987"/>
      <c r="DG21" s="985">
        <v>6905</v>
      </c>
      <c r="DH21" s="986"/>
      <c r="DI21" s="986"/>
      <c r="DJ21" s="986"/>
      <c r="DK21" s="987"/>
      <c r="DL21" s="985" t="s">
        <v>571</v>
      </c>
      <c r="DM21" s="986"/>
      <c r="DN21" s="986"/>
      <c r="DO21" s="986"/>
      <c r="DP21" s="987"/>
      <c r="DQ21" s="985"/>
      <c r="DR21" s="986"/>
      <c r="DS21" s="986"/>
      <c r="DT21" s="986"/>
      <c r="DU21" s="987"/>
      <c r="DV21" s="988"/>
      <c r="DW21" s="989"/>
      <c r="DX21" s="989"/>
      <c r="DY21" s="989"/>
      <c r="DZ21" s="990"/>
      <c r="EA21" s="207"/>
    </row>
    <row r="22" spans="1:131" s="208" customFormat="1" ht="26.25" customHeight="1" x14ac:dyDescent="0.15">
      <c r="A22" s="214">
        <v>16</v>
      </c>
      <c r="B22" s="1035"/>
      <c r="C22" s="1036"/>
      <c r="D22" s="1036"/>
      <c r="E22" s="1036"/>
      <c r="F22" s="1036"/>
      <c r="G22" s="1036"/>
      <c r="H22" s="1036"/>
      <c r="I22" s="1036"/>
      <c r="J22" s="1036"/>
      <c r="K22" s="1036"/>
      <c r="L22" s="1036"/>
      <c r="M22" s="1036"/>
      <c r="N22" s="1036"/>
      <c r="O22" s="1036"/>
      <c r="P22" s="1037"/>
      <c r="Q22" s="1082"/>
      <c r="R22" s="1083"/>
      <c r="S22" s="1083"/>
      <c r="T22" s="1083"/>
      <c r="U22" s="1083"/>
      <c r="V22" s="1083"/>
      <c r="W22" s="1083"/>
      <c r="X22" s="1083"/>
      <c r="Y22" s="1083"/>
      <c r="Z22" s="1083"/>
      <c r="AA22" s="1083"/>
      <c r="AB22" s="1083"/>
      <c r="AC22" s="1083"/>
      <c r="AD22" s="1083"/>
      <c r="AE22" s="1084"/>
      <c r="AF22" s="1015"/>
      <c r="AG22" s="1016"/>
      <c r="AH22" s="1016"/>
      <c r="AI22" s="1016"/>
      <c r="AJ22" s="1017"/>
      <c r="AK22" s="1078"/>
      <c r="AL22" s="1079"/>
      <c r="AM22" s="1079"/>
      <c r="AN22" s="1079"/>
      <c r="AO22" s="1079"/>
      <c r="AP22" s="1079"/>
      <c r="AQ22" s="1079"/>
      <c r="AR22" s="1079"/>
      <c r="AS22" s="1079"/>
      <c r="AT22" s="1079"/>
      <c r="AU22" s="1080"/>
      <c r="AV22" s="1080"/>
      <c r="AW22" s="1080"/>
      <c r="AX22" s="1080"/>
      <c r="AY22" s="1081"/>
      <c r="AZ22" s="1033" t="s">
        <v>373</v>
      </c>
      <c r="BA22" s="1033"/>
      <c r="BB22" s="1033"/>
      <c r="BC22" s="1033"/>
      <c r="BD22" s="1034"/>
      <c r="BE22" s="206"/>
      <c r="BF22" s="206"/>
      <c r="BG22" s="206"/>
      <c r="BH22" s="206"/>
      <c r="BI22" s="206"/>
      <c r="BJ22" s="206"/>
      <c r="BK22" s="206"/>
      <c r="BL22" s="206"/>
      <c r="BM22" s="206"/>
      <c r="BN22" s="206"/>
      <c r="BO22" s="206"/>
      <c r="BP22" s="206"/>
      <c r="BQ22" s="215">
        <v>16</v>
      </c>
      <c r="BR22" s="216"/>
      <c r="BS22" s="1010" t="s">
        <v>587</v>
      </c>
      <c r="BT22" s="1011"/>
      <c r="BU22" s="1011"/>
      <c r="BV22" s="1011"/>
      <c r="BW22" s="1011"/>
      <c r="BX22" s="1011"/>
      <c r="BY22" s="1011"/>
      <c r="BZ22" s="1011"/>
      <c r="CA22" s="1011"/>
      <c r="CB22" s="1011"/>
      <c r="CC22" s="1011"/>
      <c r="CD22" s="1011"/>
      <c r="CE22" s="1011"/>
      <c r="CF22" s="1011"/>
      <c r="CG22" s="1012"/>
      <c r="CH22" s="985">
        <v>-11</v>
      </c>
      <c r="CI22" s="986"/>
      <c r="CJ22" s="986"/>
      <c r="CK22" s="986"/>
      <c r="CL22" s="987"/>
      <c r="CM22" s="985">
        <v>33</v>
      </c>
      <c r="CN22" s="986"/>
      <c r="CO22" s="986"/>
      <c r="CP22" s="986"/>
      <c r="CQ22" s="987"/>
      <c r="CR22" s="985">
        <v>4</v>
      </c>
      <c r="CS22" s="986"/>
      <c r="CT22" s="986"/>
      <c r="CU22" s="986"/>
      <c r="CV22" s="987"/>
      <c r="CW22" s="985" t="s">
        <v>571</v>
      </c>
      <c r="CX22" s="986"/>
      <c r="CY22" s="986"/>
      <c r="CZ22" s="986"/>
      <c r="DA22" s="987"/>
      <c r="DB22" s="985" t="s">
        <v>571</v>
      </c>
      <c r="DC22" s="986"/>
      <c r="DD22" s="986"/>
      <c r="DE22" s="986"/>
      <c r="DF22" s="987"/>
      <c r="DG22" s="985" t="s">
        <v>571</v>
      </c>
      <c r="DH22" s="986"/>
      <c r="DI22" s="986"/>
      <c r="DJ22" s="986"/>
      <c r="DK22" s="987"/>
      <c r="DL22" s="985" t="s">
        <v>571</v>
      </c>
      <c r="DM22" s="986"/>
      <c r="DN22" s="986"/>
      <c r="DO22" s="986"/>
      <c r="DP22" s="987"/>
      <c r="DQ22" s="985"/>
      <c r="DR22" s="986"/>
      <c r="DS22" s="986"/>
      <c r="DT22" s="986"/>
      <c r="DU22" s="987"/>
      <c r="DV22" s="988"/>
      <c r="DW22" s="989"/>
      <c r="DX22" s="989"/>
      <c r="DY22" s="989"/>
      <c r="DZ22" s="990"/>
      <c r="EA22" s="207"/>
    </row>
    <row r="23" spans="1:131" s="208" customFormat="1" ht="26.25" customHeight="1" thickBot="1" x14ac:dyDescent="0.2">
      <c r="A23" s="217" t="s">
        <v>374</v>
      </c>
      <c r="B23" s="943" t="s">
        <v>375</v>
      </c>
      <c r="C23" s="944"/>
      <c r="D23" s="944"/>
      <c r="E23" s="944"/>
      <c r="F23" s="944"/>
      <c r="G23" s="944"/>
      <c r="H23" s="944"/>
      <c r="I23" s="944"/>
      <c r="J23" s="944"/>
      <c r="K23" s="944"/>
      <c r="L23" s="944"/>
      <c r="M23" s="944"/>
      <c r="N23" s="944"/>
      <c r="O23" s="944"/>
      <c r="P23" s="945"/>
      <c r="Q23" s="1069">
        <v>161319</v>
      </c>
      <c r="R23" s="1070"/>
      <c r="S23" s="1070"/>
      <c r="T23" s="1070"/>
      <c r="U23" s="1070"/>
      <c r="V23" s="1070">
        <v>158031</v>
      </c>
      <c r="W23" s="1070"/>
      <c r="X23" s="1070"/>
      <c r="Y23" s="1070"/>
      <c r="Z23" s="1070"/>
      <c r="AA23" s="1070">
        <v>3288</v>
      </c>
      <c r="AB23" s="1070"/>
      <c r="AC23" s="1070"/>
      <c r="AD23" s="1070"/>
      <c r="AE23" s="1071"/>
      <c r="AF23" s="1072">
        <v>2363</v>
      </c>
      <c r="AG23" s="1070"/>
      <c r="AH23" s="1070"/>
      <c r="AI23" s="1070"/>
      <c r="AJ23" s="1073"/>
      <c r="AK23" s="1074"/>
      <c r="AL23" s="1075"/>
      <c r="AM23" s="1075"/>
      <c r="AN23" s="1075"/>
      <c r="AO23" s="1075"/>
      <c r="AP23" s="1070">
        <v>242257</v>
      </c>
      <c r="AQ23" s="1070"/>
      <c r="AR23" s="1070"/>
      <c r="AS23" s="1070"/>
      <c r="AT23" s="1070"/>
      <c r="AU23" s="1076"/>
      <c r="AV23" s="1076"/>
      <c r="AW23" s="1076"/>
      <c r="AX23" s="1076"/>
      <c r="AY23" s="1077"/>
      <c r="AZ23" s="1066" t="s">
        <v>113</v>
      </c>
      <c r="BA23" s="1067"/>
      <c r="BB23" s="1067"/>
      <c r="BC23" s="1067"/>
      <c r="BD23" s="1068"/>
      <c r="BE23" s="206"/>
      <c r="BF23" s="206"/>
      <c r="BG23" s="206"/>
      <c r="BH23" s="206"/>
      <c r="BI23" s="206"/>
      <c r="BJ23" s="206"/>
      <c r="BK23" s="206"/>
      <c r="BL23" s="206"/>
      <c r="BM23" s="206"/>
      <c r="BN23" s="206"/>
      <c r="BO23" s="206"/>
      <c r="BP23" s="206"/>
      <c r="BQ23" s="215">
        <v>17</v>
      </c>
      <c r="BR23" s="216"/>
      <c r="BS23" s="1010" t="s">
        <v>588</v>
      </c>
      <c r="BT23" s="1011"/>
      <c r="BU23" s="1011"/>
      <c r="BV23" s="1011"/>
      <c r="BW23" s="1011"/>
      <c r="BX23" s="1011"/>
      <c r="BY23" s="1011"/>
      <c r="BZ23" s="1011"/>
      <c r="CA23" s="1011"/>
      <c r="CB23" s="1011"/>
      <c r="CC23" s="1011"/>
      <c r="CD23" s="1011"/>
      <c r="CE23" s="1011"/>
      <c r="CF23" s="1011"/>
      <c r="CG23" s="1012"/>
      <c r="CH23" s="985">
        <v>2</v>
      </c>
      <c r="CI23" s="986"/>
      <c r="CJ23" s="986"/>
      <c r="CK23" s="986"/>
      <c r="CL23" s="987"/>
      <c r="CM23" s="985">
        <v>5</v>
      </c>
      <c r="CN23" s="986"/>
      <c r="CO23" s="986"/>
      <c r="CP23" s="986"/>
      <c r="CQ23" s="987"/>
      <c r="CR23" s="985">
        <v>5</v>
      </c>
      <c r="CS23" s="986"/>
      <c r="CT23" s="986"/>
      <c r="CU23" s="986"/>
      <c r="CV23" s="987"/>
      <c r="CW23" s="985" t="s">
        <v>571</v>
      </c>
      <c r="CX23" s="986"/>
      <c r="CY23" s="986"/>
      <c r="CZ23" s="986"/>
      <c r="DA23" s="987"/>
      <c r="DB23" s="985" t="s">
        <v>571</v>
      </c>
      <c r="DC23" s="986"/>
      <c r="DD23" s="986"/>
      <c r="DE23" s="986"/>
      <c r="DF23" s="987"/>
      <c r="DG23" s="985" t="s">
        <v>571</v>
      </c>
      <c r="DH23" s="986"/>
      <c r="DI23" s="986"/>
      <c r="DJ23" s="986"/>
      <c r="DK23" s="987"/>
      <c r="DL23" s="985" t="s">
        <v>571</v>
      </c>
      <c r="DM23" s="986"/>
      <c r="DN23" s="986"/>
      <c r="DO23" s="986"/>
      <c r="DP23" s="987"/>
      <c r="DQ23" s="985"/>
      <c r="DR23" s="986"/>
      <c r="DS23" s="986"/>
      <c r="DT23" s="986"/>
      <c r="DU23" s="987"/>
      <c r="DV23" s="988"/>
      <c r="DW23" s="989"/>
      <c r="DX23" s="989"/>
      <c r="DY23" s="989"/>
      <c r="DZ23" s="990"/>
      <c r="EA23" s="207"/>
    </row>
    <row r="24" spans="1:131" s="208" customFormat="1" ht="26.25" customHeight="1" x14ac:dyDescent="0.15">
      <c r="A24" s="1065" t="s">
        <v>376</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05"/>
      <c r="BA24" s="205"/>
      <c r="BB24" s="205"/>
      <c r="BC24" s="205"/>
      <c r="BD24" s="205"/>
      <c r="BE24" s="206"/>
      <c r="BF24" s="206"/>
      <c r="BG24" s="206"/>
      <c r="BH24" s="206"/>
      <c r="BI24" s="206"/>
      <c r="BJ24" s="206"/>
      <c r="BK24" s="206"/>
      <c r="BL24" s="206"/>
      <c r="BM24" s="206"/>
      <c r="BN24" s="206"/>
      <c r="BO24" s="206"/>
      <c r="BP24" s="206"/>
      <c r="BQ24" s="215">
        <v>18</v>
      </c>
      <c r="BR24" s="216"/>
      <c r="BS24" s="1010" t="s">
        <v>589</v>
      </c>
      <c r="BT24" s="1011"/>
      <c r="BU24" s="1011"/>
      <c r="BV24" s="1011"/>
      <c r="BW24" s="1011"/>
      <c r="BX24" s="1011"/>
      <c r="BY24" s="1011"/>
      <c r="BZ24" s="1011"/>
      <c r="CA24" s="1011"/>
      <c r="CB24" s="1011"/>
      <c r="CC24" s="1011"/>
      <c r="CD24" s="1011"/>
      <c r="CE24" s="1011"/>
      <c r="CF24" s="1011"/>
      <c r="CG24" s="1012"/>
      <c r="CH24" s="985">
        <v>-106</v>
      </c>
      <c r="CI24" s="986"/>
      <c r="CJ24" s="986"/>
      <c r="CK24" s="986"/>
      <c r="CL24" s="987"/>
      <c r="CM24" s="985">
        <v>475</v>
      </c>
      <c r="CN24" s="986"/>
      <c r="CO24" s="986"/>
      <c r="CP24" s="986"/>
      <c r="CQ24" s="987"/>
      <c r="CR24" s="985">
        <v>165</v>
      </c>
      <c r="CS24" s="986"/>
      <c r="CT24" s="986"/>
      <c r="CU24" s="986"/>
      <c r="CV24" s="987"/>
      <c r="CW24" s="985" t="s">
        <v>571</v>
      </c>
      <c r="CX24" s="986"/>
      <c r="CY24" s="986"/>
      <c r="CZ24" s="986"/>
      <c r="DA24" s="987"/>
      <c r="DB24" s="985" t="s">
        <v>571</v>
      </c>
      <c r="DC24" s="986"/>
      <c r="DD24" s="986"/>
      <c r="DE24" s="986"/>
      <c r="DF24" s="987"/>
      <c r="DG24" s="985" t="s">
        <v>571</v>
      </c>
      <c r="DH24" s="986"/>
      <c r="DI24" s="986"/>
      <c r="DJ24" s="986"/>
      <c r="DK24" s="987"/>
      <c r="DL24" s="985" t="s">
        <v>571</v>
      </c>
      <c r="DM24" s="986"/>
      <c r="DN24" s="986"/>
      <c r="DO24" s="986"/>
      <c r="DP24" s="987"/>
      <c r="DQ24" s="985"/>
      <c r="DR24" s="986"/>
      <c r="DS24" s="986"/>
      <c r="DT24" s="986"/>
      <c r="DU24" s="987"/>
      <c r="DV24" s="988"/>
      <c r="DW24" s="989"/>
      <c r="DX24" s="989"/>
      <c r="DY24" s="989"/>
      <c r="DZ24" s="990"/>
      <c r="EA24" s="207"/>
    </row>
    <row r="25" spans="1:131" s="200" customFormat="1" ht="26.25" customHeight="1" thickBot="1" x14ac:dyDescent="0.2">
      <c r="A25" s="1064" t="s">
        <v>377</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05"/>
      <c r="BK25" s="205"/>
      <c r="BL25" s="205"/>
      <c r="BM25" s="205"/>
      <c r="BN25" s="205"/>
      <c r="BO25" s="218"/>
      <c r="BP25" s="218"/>
      <c r="BQ25" s="215">
        <v>19</v>
      </c>
      <c r="BR25" s="216"/>
      <c r="BS25" s="1010" t="s">
        <v>590</v>
      </c>
      <c r="BT25" s="1011"/>
      <c r="BU25" s="1011"/>
      <c r="BV25" s="1011"/>
      <c r="BW25" s="1011"/>
      <c r="BX25" s="1011"/>
      <c r="BY25" s="1011"/>
      <c r="BZ25" s="1011"/>
      <c r="CA25" s="1011"/>
      <c r="CB25" s="1011"/>
      <c r="CC25" s="1011"/>
      <c r="CD25" s="1011"/>
      <c r="CE25" s="1011"/>
      <c r="CF25" s="1011"/>
      <c r="CG25" s="1012"/>
      <c r="CH25" s="985">
        <v>1</v>
      </c>
      <c r="CI25" s="986"/>
      <c r="CJ25" s="986"/>
      <c r="CK25" s="986"/>
      <c r="CL25" s="987"/>
      <c r="CM25" s="985">
        <v>37</v>
      </c>
      <c r="CN25" s="986"/>
      <c r="CO25" s="986"/>
      <c r="CP25" s="986"/>
      <c r="CQ25" s="987"/>
      <c r="CR25" s="985">
        <v>30</v>
      </c>
      <c r="CS25" s="986"/>
      <c r="CT25" s="986"/>
      <c r="CU25" s="986"/>
      <c r="CV25" s="987"/>
      <c r="CW25" s="985">
        <v>56</v>
      </c>
      <c r="CX25" s="986"/>
      <c r="CY25" s="986"/>
      <c r="CZ25" s="986"/>
      <c r="DA25" s="987"/>
      <c r="DB25" s="985" t="s">
        <v>571</v>
      </c>
      <c r="DC25" s="986"/>
      <c r="DD25" s="986"/>
      <c r="DE25" s="986"/>
      <c r="DF25" s="987"/>
      <c r="DG25" s="985" t="s">
        <v>571</v>
      </c>
      <c r="DH25" s="986"/>
      <c r="DI25" s="986"/>
      <c r="DJ25" s="986"/>
      <c r="DK25" s="987"/>
      <c r="DL25" s="985" t="s">
        <v>571</v>
      </c>
      <c r="DM25" s="986"/>
      <c r="DN25" s="986"/>
      <c r="DO25" s="986"/>
      <c r="DP25" s="987"/>
      <c r="DQ25" s="985"/>
      <c r="DR25" s="986"/>
      <c r="DS25" s="986"/>
      <c r="DT25" s="986"/>
      <c r="DU25" s="987"/>
      <c r="DV25" s="988"/>
      <c r="DW25" s="989"/>
      <c r="DX25" s="989"/>
      <c r="DY25" s="989"/>
      <c r="DZ25" s="990"/>
      <c r="EA25" s="199"/>
    </row>
    <row r="26" spans="1:131" s="200" customFormat="1" ht="26.25" customHeight="1" x14ac:dyDescent="0.15">
      <c r="A26" s="991" t="s">
        <v>350</v>
      </c>
      <c r="B26" s="992"/>
      <c r="C26" s="992"/>
      <c r="D26" s="992"/>
      <c r="E26" s="992"/>
      <c r="F26" s="992"/>
      <c r="G26" s="992"/>
      <c r="H26" s="992"/>
      <c r="I26" s="992"/>
      <c r="J26" s="992"/>
      <c r="K26" s="992"/>
      <c r="L26" s="992"/>
      <c r="M26" s="992"/>
      <c r="N26" s="992"/>
      <c r="O26" s="992"/>
      <c r="P26" s="993"/>
      <c r="Q26" s="997" t="s">
        <v>378</v>
      </c>
      <c r="R26" s="998"/>
      <c r="S26" s="998"/>
      <c r="T26" s="998"/>
      <c r="U26" s="999"/>
      <c r="V26" s="997" t="s">
        <v>379</v>
      </c>
      <c r="W26" s="998"/>
      <c r="X26" s="998"/>
      <c r="Y26" s="998"/>
      <c r="Z26" s="999"/>
      <c r="AA26" s="997" t="s">
        <v>380</v>
      </c>
      <c r="AB26" s="998"/>
      <c r="AC26" s="998"/>
      <c r="AD26" s="998"/>
      <c r="AE26" s="998"/>
      <c r="AF26" s="1060" t="s">
        <v>381</v>
      </c>
      <c r="AG26" s="1004"/>
      <c r="AH26" s="1004"/>
      <c r="AI26" s="1004"/>
      <c r="AJ26" s="1061"/>
      <c r="AK26" s="998" t="s">
        <v>382</v>
      </c>
      <c r="AL26" s="998"/>
      <c r="AM26" s="998"/>
      <c r="AN26" s="998"/>
      <c r="AO26" s="999"/>
      <c r="AP26" s="997" t="s">
        <v>383</v>
      </c>
      <c r="AQ26" s="998"/>
      <c r="AR26" s="998"/>
      <c r="AS26" s="998"/>
      <c r="AT26" s="999"/>
      <c r="AU26" s="997" t="s">
        <v>384</v>
      </c>
      <c r="AV26" s="998"/>
      <c r="AW26" s="998"/>
      <c r="AX26" s="998"/>
      <c r="AY26" s="999"/>
      <c r="AZ26" s="997" t="s">
        <v>385</v>
      </c>
      <c r="BA26" s="998"/>
      <c r="BB26" s="998"/>
      <c r="BC26" s="998"/>
      <c r="BD26" s="999"/>
      <c r="BE26" s="997" t="s">
        <v>357</v>
      </c>
      <c r="BF26" s="998"/>
      <c r="BG26" s="998"/>
      <c r="BH26" s="998"/>
      <c r="BI26" s="1013"/>
      <c r="BJ26" s="205"/>
      <c r="BK26" s="205"/>
      <c r="BL26" s="205"/>
      <c r="BM26" s="205"/>
      <c r="BN26" s="205"/>
      <c r="BO26" s="218"/>
      <c r="BP26" s="218"/>
      <c r="BQ26" s="215">
        <v>20</v>
      </c>
      <c r="BR26" s="216" t="s">
        <v>596</v>
      </c>
      <c r="BS26" s="1010" t="s">
        <v>591</v>
      </c>
      <c r="BT26" s="1011"/>
      <c r="BU26" s="1011"/>
      <c r="BV26" s="1011"/>
      <c r="BW26" s="1011"/>
      <c r="BX26" s="1011"/>
      <c r="BY26" s="1011"/>
      <c r="BZ26" s="1011"/>
      <c r="CA26" s="1011"/>
      <c r="CB26" s="1011"/>
      <c r="CC26" s="1011"/>
      <c r="CD26" s="1011"/>
      <c r="CE26" s="1011"/>
      <c r="CF26" s="1011"/>
      <c r="CG26" s="1012"/>
      <c r="CH26" s="985">
        <v>-29</v>
      </c>
      <c r="CI26" s="986"/>
      <c r="CJ26" s="986"/>
      <c r="CK26" s="986"/>
      <c r="CL26" s="987"/>
      <c r="CM26" s="985">
        <v>-443</v>
      </c>
      <c r="CN26" s="986"/>
      <c r="CO26" s="986"/>
      <c r="CP26" s="986"/>
      <c r="CQ26" s="987"/>
      <c r="CR26" s="985">
        <v>50</v>
      </c>
      <c r="CS26" s="986"/>
      <c r="CT26" s="986"/>
      <c r="CU26" s="986"/>
      <c r="CV26" s="987"/>
      <c r="CW26" s="985">
        <v>101</v>
      </c>
      <c r="CX26" s="986"/>
      <c r="CY26" s="986"/>
      <c r="CZ26" s="986"/>
      <c r="DA26" s="987"/>
      <c r="DB26" s="985" t="s">
        <v>571</v>
      </c>
      <c r="DC26" s="986"/>
      <c r="DD26" s="986"/>
      <c r="DE26" s="986"/>
      <c r="DF26" s="987"/>
      <c r="DG26" s="985" t="s">
        <v>579</v>
      </c>
      <c r="DH26" s="986"/>
      <c r="DI26" s="986"/>
      <c r="DJ26" s="986"/>
      <c r="DK26" s="987"/>
      <c r="DL26" s="985" t="s">
        <v>571</v>
      </c>
      <c r="DM26" s="986"/>
      <c r="DN26" s="986"/>
      <c r="DO26" s="986"/>
      <c r="DP26" s="987"/>
      <c r="DQ26" s="985"/>
      <c r="DR26" s="986"/>
      <c r="DS26" s="986"/>
      <c r="DT26" s="986"/>
      <c r="DU26" s="987"/>
      <c r="DV26" s="988"/>
      <c r="DW26" s="989"/>
      <c r="DX26" s="989"/>
      <c r="DY26" s="989"/>
      <c r="DZ26" s="990"/>
      <c r="EA26" s="199"/>
    </row>
    <row r="27" spans="1:131" s="200"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2"/>
      <c r="AG27" s="1007"/>
      <c r="AH27" s="1007"/>
      <c r="AI27" s="1007"/>
      <c r="AJ27" s="1063"/>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5"/>
      <c r="BK27" s="205"/>
      <c r="BL27" s="205"/>
      <c r="BM27" s="205"/>
      <c r="BN27" s="205"/>
      <c r="BO27" s="218"/>
      <c r="BP27" s="218"/>
      <c r="BQ27" s="215">
        <v>21</v>
      </c>
      <c r="BR27" s="216"/>
      <c r="BS27" s="1010" t="s">
        <v>592</v>
      </c>
      <c r="BT27" s="1011"/>
      <c r="BU27" s="1011"/>
      <c r="BV27" s="1011"/>
      <c r="BW27" s="1011"/>
      <c r="BX27" s="1011"/>
      <c r="BY27" s="1011"/>
      <c r="BZ27" s="1011"/>
      <c r="CA27" s="1011"/>
      <c r="CB27" s="1011"/>
      <c r="CC27" s="1011"/>
      <c r="CD27" s="1011"/>
      <c r="CE27" s="1011"/>
      <c r="CF27" s="1011"/>
      <c r="CG27" s="1012"/>
      <c r="CH27" s="985">
        <v>6</v>
      </c>
      <c r="CI27" s="986"/>
      <c r="CJ27" s="986"/>
      <c r="CK27" s="986"/>
      <c r="CL27" s="987"/>
      <c r="CM27" s="985">
        <v>85</v>
      </c>
      <c r="CN27" s="986"/>
      <c r="CO27" s="986"/>
      <c r="CP27" s="986"/>
      <c r="CQ27" s="987"/>
      <c r="CR27" s="985">
        <v>77</v>
      </c>
      <c r="CS27" s="986"/>
      <c r="CT27" s="986"/>
      <c r="CU27" s="986"/>
      <c r="CV27" s="987"/>
      <c r="CW27" s="985">
        <v>87</v>
      </c>
      <c r="CX27" s="986"/>
      <c r="CY27" s="986"/>
      <c r="CZ27" s="986"/>
      <c r="DA27" s="987"/>
      <c r="DB27" s="985" t="s">
        <v>571</v>
      </c>
      <c r="DC27" s="986"/>
      <c r="DD27" s="986"/>
      <c r="DE27" s="986"/>
      <c r="DF27" s="987"/>
      <c r="DG27" s="985" t="s">
        <v>571</v>
      </c>
      <c r="DH27" s="986"/>
      <c r="DI27" s="986"/>
      <c r="DJ27" s="986"/>
      <c r="DK27" s="987"/>
      <c r="DL27" s="985" t="s">
        <v>571</v>
      </c>
      <c r="DM27" s="986"/>
      <c r="DN27" s="986"/>
      <c r="DO27" s="986"/>
      <c r="DP27" s="987"/>
      <c r="DQ27" s="985"/>
      <c r="DR27" s="986"/>
      <c r="DS27" s="986"/>
      <c r="DT27" s="986"/>
      <c r="DU27" s="987"/>
      <c r="DV27" s="988"/>
      <c r="DW27" s="989"/>
      <c r="DX27" s="989"/>
      <c r="DY27" s="989"/>
      <c r="DZ27" s="990"/>
      <c r="EA27" s="199"/>
    </row>
    <row r="28" spans="1:131" s="200" customFormat="1" ht="26.25" customHeight="1" thickTop="1" x14ac:dyDescent="0.15">
      <c r="A28" s="219">
        <v>1</v>
      </c>
      <c r="B28" s="1051" t="s">
        <v>386</v>
      </c>
      <c r="C28" s="1052"/>
      <c r="D28" s="1052"/>
      <c r="E28" s="1052"/>
      <c r="F28" s="1052"/>
      <c r="G28" s="1052"/>
      <c r="H28" s="1052"/>
      <c r="I28" s="1052"/>
      <c r="J28" s="1052"/>
      <c r="K28" s="1052"/>
      <c r="L28" s="1052"/>
      <c r="M28" s="1052"/>
      <c r="N28" s="1052"/>
      <c r="O28" s="1052"/>
      <c r="P28" s="1053"/>
      <c r="Q28" s="1054">
        <v>431</v>
      </c>
      <c r="R28" s="1055"/>
      <c r="S28" s="1055"/>
      <c r="T28" s="1055"/>
      <c r="U28" s="1055"/>
      <c r="V28" s="1055">
        <v>427</v>
      </c>
      <c r="W28" s="1055"/>
      <c r="X28" s="1055"/>
      <c r="Y28" s="1055"/>
      <c r="Z28" s="1055"/>
      <c r="AA28" s="1055">
        <v>4</v>
      </c>
      <c r="AB28" s="1055"/>
      <c r="AC28" s="1055"/>
      <c r="AD28" s="1055"/>
      <c r="AE28" s="1056"/>
      <c r="AF28" s="1057">
        <v>4</v>
      </c>
      <c r="AG28" s="1055"/>
      <c r="AH28" s="1055"/>
      <c r="AI28" s="1055"/>
      <c r="AJ28" s="1058"/>
      <c r="AK28" s="1059" t="s">
        <v>556</v>
      </c>
      <c r="AL28" s="1047"/>
      <c r="AM28" s="1047"/>
      <c r="AN28" s="1047"/>
      <c r="AO28" s="1047"/>
      <c r="AP28" s="1047" t="s">
        <v>556</v>
      </c>
      <c r="AQ28" s="1047"/>
      <c r="AR28" s="1047"/>
      <c r="AS28" s="1047"/>
      <c r="AT28" s="1047"/>
      <c r="AU28" s="1047" t="s">
        <v>556</v>
      </c>
      <c r="AV28" s="1047"/>
      <c r="AW28" s="1047"/>
      <c r="AX28" s="1047"/>
      <c r="AY28" s="1047"/>
      <c r="AZ28" s="1048" t="s">
        <v>560</v>
      </c>
      <c r="BA28" s="1048"/>
      <c r="BB28" s="1048"/>
      <c r="BC28" s="1048"/>
      <c r="BD28" s="1048"/>
      <c r="BE28" s="1049"/>
      <c r="BF28" s="1049"/>
      <c r="BG28" s="1049"/>
      <c r="BH28" s="1049"/>
      <c r="BI28" s="1050"/>
      <c r="BJ28" s="205"/>
      <c r="BK28" s="205"/>
      <c r="BL28" s="205"/>
      <c r="BM28" s="205"/>
      <c r="BN28" s="205"/>
      <c r="BO28" s="218"/>
      <c r="BP28" s="218"/>
      <c r="BQ28" s="215">
        <v>22</v>
      </c>
      <c r="BR28" s="216"/>
      <c r="BS28" s="1010" t="s">
        <v>593</v>
      </c>
      <c r="BT28" s="1011"/>
      <c r="BU28" s="1011"/>
      <c r="BV28" s="1011"/>
      <c r="BW28" s="1011"/>
      <c r="BX28" s="1011"/>
      <c r="BY28" s="1011"/>
      <c r="BZ28" s="1011"/>
      <c r="CA28" s="1011"/>
      <c r="CB28" s="1011"/>
      <c r="CC28" s="1011"/>
      <c r="CD28" s="1011"/>
      <c r="CE28" s="1011"/>
      <c r="CF28" s="1011"/>
      <c r="CG28" s="1012"/>
      <c r="CH28" s="985">
        <v>-1</v>
      </c>
      <c r="CI28" s="986"/>
      <c r="CJ28" s="986"/>
      <c r="CK28" s="986"/>
      <c r="CL28" s="987"/>
      <c r="CM28" s="985">
        <v>49</v>
      </c>
      <c r="CN28" s="986"/>
      <c r="CO28" s="986"/>
      <c r="CP28" s="986"/>
      <c r="CQ28" s="987"/>
      <c r="CR28" s="985">
        <v>35</v>
      </c>
      <c r="CS28" s="986"/>
      <c r="CT28" s="986"/>
      <c r="CU28" s="986"/>
      <c r="CV28" s="987"/>
      <c r="CW28" s="985">
        <v>17</v>
      </c>
      <c r="CX28" s="986"/>
      <c r="CY28" s="986"/>
      <c r="CZ28" s="986"/>
      <c r="DA28" s="987"/>
      <c r="DB28" s="985" t="s">
        <v>571</v>
      </c>
      <c r="DC28" s="986"/>
      <c r="DD28" s="986"/>
      <c r="DE28" s="986"/>
      <c r="DF28" s="987"/>
      <c r="DG28" s="985" t="s">
        <v>571</v>
      </c>
      <c r="DH28" s="986"/>
      <c r="DI28" s="986"/>
      <c r="DJ28" s="986"/>
      <c r="DK28" s="987"/>
      <c r="DL28" s="985" t="s">
        <v>571</v>
      </c>
      <c r="DM28" s="986"/>
      <c r="DN28" s="986"/>
      <c r="DO28" s="986"/>
      <c r="DP28" s="987"/>
      <c r="DQ28" s="985"/>
      <c r="DR28" s="986"/>
      <c r="DS28" s="986"/>
      <c r="DT28" s="986"/>
      <c r="DU28" s="987"/>
      <c r="DV28" s="988"/>
      <c r="DW28" s="989"/>
      <c r="DX28" s="989"/>
      <c r="DY28" s="989"/>
      <c r="DZ28" s="990"/>
      <c r="EA28" s="199"/>
    </row>
    <row r="29" spans="1:131" s="200" customFormat="1" ht="26.25" customHeight="1" x14ac:dyDescent="0.15">
      <c r="A29" s="219">
        <v>2</v>
      </c>
      <c r="B29" s="1035" t="s">
        <v>387</v>
      </c>
      <c r="C29" s="1036"/>
      <c r="D29" s="1036"/>
      <c r="E29" s="1036"/>
      <c r="F29" s="1036"/>
      <c r="G29" s="1036"/>
      <c r="H29" s="1036"/>
      <c r="I29" s="1036"/>
      <c r="J29" s="1036"/>
      <c r="K29" s="1036"/>
      <c r="L29" s="1036"/>
      <c r="M29" s="1036"/>
      <c r="N29" s="1036"/>
      <c r="O29" s="1036"/>
      <c r="P29" s="1037"/>
      <c r="Q29" s="1041">
        <v>9586</v>
      </c>
      <c r="R29" s="1042"/>
      <c r="S29" s="1042"/>
      <c r="T29" s="1042"/>
      <c r="U29" s="1042"/>
      <c r="V29" s="1042">
        <v>9571</v>
      </c>
      <c r="W29" s="1042"/>
      <c r="X29" s="1042"/>
      <c r="Y29" s="1042"/>
      <c r="Z29" s="1042"/>
      <c r="AA29" s="1042">
        <v>15</v>
      </c>
      <c r="AB29" s="1042"/>
      <c r="AC29" s="1042"/>
      <c r="AD29" s="1042"/>
      <c r="AE29" s="1043"/>
      <c r="AF29" s="1015">
        <v>15</v>
      </c>
      <c r="AG29" s="1016"/>
      <c r="AH29" s="1016"/>
      <c r="AI29" s="1016"/>
      <c r="AJ29" s="1017"/>
      <c r="AK29" s="976">
        <v>5521</v>
      </c>
      <c r="AL29" s="967"/>
      <c r="AM29" s="967"/>
      <c r="AN29" s="967"/>
      <c r="AO29" s="967"/>
      <c r="AP29" s="967" t="s">
        <v>556</v>
      </c>
      <c r="AQ29" s="967"/>
      <c r="AR29" s="967"/>
      <c r="AS29" s="967"/>
      <c r="AT29" s="967"/>
      <c r="AU29" s="967" t="s">
        <v>556</v>
      </c>
      <c r="AV29" s="967"/>
      <c r="AW29" s="967"/>
      <c r="AX29" s="967"/>
      <c r="AY29" s="967"/>
      <c r="AZ29" s="1044" t="s">
        <v>560</v>
      </c>
      <c r="BA29" s="1045"/>
      <c r="BB29" s="1045"/>
      <c r="BC29" s="1045"/>
      <c r="BD29" s="1046"/>
      <c r="BE29" s="1030"/>
      <c r="BF29" s="1030"/>
      <c r="BG29" s="1030"/>
      <c r="BH29" s="1030"/>
      <c r="BI29" s="1031"/>
      <c r="BJ29" s="205"/>
      <c r="BK29" s="205"/>
      <c r="BL29" s="205"/>
      <c r="BM29" s="205"/>
      <c r="BN29" s="205"/>
      <c r="BO29" s="218"/>
      <c r="BP29" s="218"/>
      <c r="BQ29" s="215">
        <v>23</v>
      </c>
      <c r="BR29" s="216"/>
      <c r="BS29" s="1010" t="s">
        <v>594</v>
      </c>
      <c r="BT29" s="1011"/>
      <c r="BU29" s="1011"/>
      <c r="BV29" s="1011"/>
      <c r="BW29" s="1011"/>
      <c r="BX29" s="1011"/>
      <c r="BY29" s="1011"/>
      <c r="BZ29" s="1011"/>
      <c r="CA29" s="1011"/>
      <c r="CB29" s="1011"/>
      <c r="CC29" s="1011"/>
      <c r="CD29" s="1011"/>
      <c r="CE29" s="1011"/>
      <c r="CF29" s="1011"/>
      <c r="CG29" s="1012"/>
      <c r="CH29" s="985">
        <v>23</v>
      </c>
      <c r="CI29" s="986"/>
      <c r="CJ29" s="986"/>
      <c r="CK29" s="986"/>
      <c r="CL29" s="987"/>
      <c r="CM29" s="985">
        <v>109</v>
      </c>
      <c r="CN29" s="986"/>
      <c r="CO29" s="986"/>
      <c r="CP29" s="986"/>
      <c r="CQ29" s="987"/>
      <c r="CR29" s="985">
        <v>48</v>
      </c>
      <c r="CS29" s="986"/>
      <c r="CT29" s="986"/>
      <c r="CU29" s="986"/>
      <c r="CV29" s="987"/>
      <c r="CW29" s="985">
        <v>1</v>
      </c>
      <c r="CX29" s="986"/>
      <c r="CY29" s="986"/>
      <c r="CZ29" s="986"/>
      <c r="DA29" s="987"/>
      <c r="DB29" s="985" t="s">
        <v>571</v>
      </c>
      <c r="DC29" s="986"/>
      <c r="DD29" s="986"/>
      <c r="DE29" s="986"/>
      <c r="DF29" s="987"/>
      <c r="DG29" s="985" t="s">
        <v>571</v>
      </c>
      <c r="DH29" s="986"/>
      <c r="DI29" s="986"/>
      <c r="DJ29" s="986"/>
      <c r="DK29" s="987"/>
      <c r="DL29" s="985" t="s">
        <v>571</v>
      </c>
      <c r="DM29" s="986"/>
      <c r="DN29" s="986"/>
      <c r="DO29" s="986"/>
      <c r="DP29" s="987"/>
      <c r="DQ29" s="985"/>
      <c r="DR29" s="986"/>
      <c r="DS29" s="986"/>
      <c r="DT29" s="986"/>
      <c r="DU29" s="987"/>
      <c r="DV29" s="988"/>
      <c r="DW29" s="989"/>
      <c r="DX29" s="989"/>
      <c r="DY29" s="989"/>
      <c r="DZ29" s="990"/>
      <c r="EA29" s="199"/>
    </row>
    <row r="30" spans="1:131" s="200" customFormat="1" ht="26.25" customHeight="1" x14ac:dyDescent="0.15">
      <c r="A30" s="219">
        <v>3</v>
      </c>
      <c r="B30" s="1035" t="s">
        <v>388</v>
      </c>
      <c r="C30" s="1036"/>
      <c r="D30" s="1036"/>
      <c r="E30" s="1036"/>
      <c r="F30" s="1036"/>
      <c r="G30" s="1036"/>
      <c r="H30" s="1036"/>
      <c r="I30" s="1036"/>
      <c r="J30" s="1036"/>
      <c r="K30" s="1036"/>
      <c r="L30" s="1036"/>
      <c r="M30" s="1036"/>
      <c r="N30" s="1036"/>
      <c r="O30" s="1036"/>
      <c r="P30" s="1037"/>
      <c r="Q30" s="1041">
        <v>40136</v>
      </c>
      <c r="R30" s="1042"/>
      <c r="S30" s="1042"/>
      <c r="T30" s="1042"/>
      <c r="U30" s="1042"/>
      <c r="V30" s="1042">
        <v>38562</v>
      </c>
      <c r="W30" s="1042"/>
      <c r="X30" s="1042"/>
      <c r="Y30" s="1042"/>
      <c r="Z30" s="1042"/>
      <c r="AA30" s="1043">
        <v>1574</v>
      </c>
      <c r="AB30" s="1016"/>
      <c r="AC30" s="1016"/>
      <c r="AD30" s="1016"/>
      <c r="AE30" s="1017"/>
      <c r="AF30" s="1015">
        <v>1574</v>
      </c>
      <c r="AG30" s="1016"/>
      <c r="AH30" s="1016"/>
      <c r="AI30" s="1016"/>
      <c r="AJ30" s="1017"/>
      <c r="AK30" s="976">
        <v>5437</v>
      </c>
      <c r="AL30" s="967"/>
      <c r="AM30" s="967"/>
      <c r="AN30" s="967"/>
      <c r="AO30" s="967"/>
      <c r="AP30" s="967" t="s">
        <v>557</v>
      </c>
      <c r="AQ30" s="967"/>
      <c r="AR30" s="967"/>
      <c r="AS30" s="967"/>
      <c r="AT30" s="967"/>
      <c r="AU30" s="967" t="s">
        <v>556</v>
      </c>
      <c r="AV30" s="967"/>
      <c r="AW30" s="967"/>
      <c r="AX30" s="967"/>
      <c r="AY30" s="967"/>
      <c r="AZ30" s="1044" t="s">
        <v>560</v>
      </c>
      <c r="BA30" s="1045"/>
      <c r="BB30" s="1045"/>
      <c r="BC30" s="1045"/>
      <c r="BD30" s="1046"/>
      <c r="BE30" s="1030"/>
      <c r="BF30" s="1030"/>
      <c r="BG30" s="1030"/>
      <c r="BH30" s="1030"/>
      <c r="BI30" s="1031"/>
      <c r="BJ30" s="205"/>
      <c r="BK30" s="205"/>
      <c r="BL30" s="205"/>
      <c r="BM30" s="205"/>
      <c r="BN30" s="205"/>
      <c r="BO30" s="218"/>
      <c r="BP30" s="218"/>
      <c r="BQ30" s="215">
        <v>24</v>
      </c>
      <c r="BR30" s="216" t="s">
        <v>596</v>
      </c>
      <c r="BS30" s="1010" t="s">
        <v>595</v>
      </c>
      <c r="BT30" s="1011"/>
      <c r="BU30" s="1011"/>
      <c r="BV30" s="1011"/>
      <c r="BW30" s="1011"/>
      <c r="BX30" s="1011"/>
      <c r="BY30" s="1011"/>
      <c r="BZ30" s="1011"/>
      <c r="CA30" s="1011"/>
      <c r="CB30" s="1011"/>
      <c r="CC30" s="1011"/>
      <c r="CD30" s="1011"/>
      <c r="CE30" s="1011"/>
      <c r="CF30" s="1011"/>
      <c r="CG30" s="1012"/>
      <c r="CH30" s="985">
        <v>85</v>
      </c>
      <c r="CI30" s="986"/>
      <c r="CJ30" s="986"/>
      <c r="CK30" s="986"/>
      <c r="CL30" s="987"/>
      <c r="CM30" s="985">
        <v>1077</v>
      </c>
      <c r="CN30" s="986"/>
      <c r="CO30" s="986"/>
      <c r="CP30" s="986"/>
      <c r="CQ30" s="987"/>
      <c r="CR30" s="985">
        <v>19</v>
      </c>
      <c r="CS30" s="986"/>
      <c r="CT30" s="986"/>
      <c r="CU30" s="986"/>
      <c r="CV30" s="987"/>
      <c r="CW30" s="985">
        <v>81</v>
      </c>
      <c r="CX30" s="986"/>
      <c r="CY30" s="986"/>
      <c r="CZ30" s="986"/>
      <c r="DA30" s="987"/>
      <c r="DB30" s="985" t="s">
        <v>571</v>
      </c>
      <c r="DC30" s="986"/>
      <c r="DD30" s="986"/>
      <c r="DE30" s="986"/>
      <c r="DF30" s="987"/>
      <c r="DG30" s="985" t="s">
        <v>571</v>
      </c>
      <c r="DH30" s="986"/>
      <c r="DI30" s="986"/>
      <c r="DJ30" s="986"/>
      <c r="DK30" s="987"/>
      <c r="DL30" s="985" t="s">
        <v>571</v>
      </c>
      <c r="DM30" s="986"/>
      <c r="DN30" s="986"/>
      <c r="DO30" s="986"/>
      <c r="DP30" s="987"/>
      <c r="DQ30" s="985"/>
      <c r="DR30" s="986"/>
      <c r="DS30" s="986"/>
      <c r="DT30" s="986"/>
      <c r="DU30" s="987"/>
      <c r="DV30" s="988"/>
      <c r="DW30" s="989"/>
      <c r="DX30" s="989"/>
      <c r="DY30" s="989"/>
      <c r="DZ30" s="990"/>
      <c r="EA30" s="199"/>
    </row>
    <row r="31" spans="1:131" s="200" customFormat="1" ht="26.25" customHeight="1" x14ac:dyDescent="0.15">
      <c r="A31" s="219">
        <v>4</v>
      </c>
      <c r="B31" s="1035" t="s">
        <v>389</v>
      </c>
      <c r="C31" s="1036"/>
      <c r="D31" s="1036"/>
      <c r="E31" s="1036"/>
      <c r="F31" s="1036"/>
      <c r="G31" s="1036"/>
      <c r="H31" s="1036"/>
      <c r="I31" s="1036"/>
      <c r="J31" s="1036"/>
      <c r="K31" s="1036"/>
      <c r="L31" s="1036"/>
      <c r="M31" s="1036"/>
      <c r="N31" s="1036"/>
      <c r="O31" s="1036"/>
      <c r="P31" s="1037"/>
      <c r="Q31" s="1041">
        <v>42728</v>
      </c>
      <c r="R31" s="1042"/>
      <c r="S31" s="1042"/>
      <c r="T31" s="1042"/>
      <c r="U31" s="1042"/>
      <c r="V31" s="1042">
        <v>41719</v>
      </c>
      <c r="W31" s="1042"/>
      <c r="X31" s="1042"/>
      <c r="Y31" s="1042"/>
      <c r="Z31" s="1042"/>
      <c r="AA31" s="1043">
        <v>1009</v>
      </c>
      <c r="AB31" s="1016"/>
      <c r="AC31" s="1016"/>
      <c r="AD31" s="1016"/>
      <c r="AE31" s="1017"/>
      <c r="AF31" s="1015">
        <v>1009</v>
      </c>
      <c r="AG31" s="1016"/>
      <c r="AH31" s="1016"/>
      <c r="AI31" s="1016"/>
      <c r="AJ31" s="1017"/>
      <c r="AK31" s="976">
        <v>2878</v>
      </c>
      <c r="AL31" s="967"/>
      <c r="AM31" s="967"/>
      <c r="AN31" s="967"/>
      <c r="AO31" s="967"/>
      <c r="AP31" s="967" t="s">
        <v>556</v>
      </c>
      <c r="AQ31" s="967"/>
      <c r="AR31" s="967"/>
      <c r="AS31" s="967"/>
      <c r="AT31" s="967"/>
      <c r="AU31" s="967" t="s">
        <v>557</v>
      </c>
      <c r="AV31" s="967"/>
      <c r="AW31" s="967"/>
      <c r="AX31" s="967"/>
      <c r="AY31" s="967"/>
      <c r="AZ31" s="1044" t="s">
        <v>560</v>
      </c>
      <c r="BA31" s="1045"/>
      <c r="BB31" s="1045"/>
      <c r="BC31" s="1045"/>
      <c r="BD31" s="1046"/>
      <c r="BE31" s="1030"/>
      <c r="BF31" s="1030"/>
      <c r="BG31" s="1030"/>
      <c r="BH31" s="1030"/>
      <c r="BI31" s="1031"/>
      <c r="BJ31" s="205"/>
      <c r="BK31" s="205"/>
      <c r="BL31" s="205"/>
      <c r="BM31" s="205"/>
      <c r="BN31" s="205"/>
      <c r="BO31" s="218"/>
      <c r="BP31" s="218"/>
      <c r="BQ31" s="215">
        <v>25</v>
      </c>
      <c r="BR31" s="216"/>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9"/>
    </row>
    <row r="32" spans="1:131" s="200" customFormat="1" ht="26.25" customHeight="1" x14ac:dyDescent="0.15">
      <c r="A32" s="219">
        <v>5</v>
      </c>
      <c r="B32" s="1035" t="s">
        <v>390</v>
      </c>
      <c r="C32" s="1036"/>
      <c r="D32" s="1036"/>
      <c r="E32" s="1036"/>
      <c r="F32" s="1036"/>
      <c r="G32" s="1036"/>
      <c r="H32" s="1036"/>
      <c r="I32" s="1036"/>
      <c r="J32" s="1036"/>
      <c r="K32" s="1036"/>
      <c r="L32" s="1036"/>
      <c r="M32" s="1036"/>
      <c r="N32" s="1036"/>
      <c r="O32" s="1036"/>
      <c r="P32" s="1037"/>
      <c r="Q32" s="1041">
        <v>13404</v>
      </c>
      <c r="R32" s="1042"/>
      <c r="S32" s="1042"/>
      <c r="T32" s="1042"/>
      <c r="U32" s="1042"/>
      <c r="V32" s="1042">
        <v>13395</v>
      </c>
      <c r="W32" s="1042"/>
      <c r="X32" s="1042"/>
      <c r="Y32" s="1042"/>
      <c r="Z32" s="1042"/>
      <c r="AA32" s="1043">
        <v>9</v>
      </c>
      <c r="AB32" s="1016"/>
      <c r="AC32" s="1016"/>
      <c r="AD32" s="1016"/>
      <c r="AE32" s="1017"/>
      <c r="AF32" s="1015">
        <v>9</v>
      </c>
      <c r="AG32" s="1016"/>
      <c r="AH32" s="1016"/>
      <c r="AI32" s="1016"/>
      <c r="AJ32" s="1017"/>
      <c r="AK32" s="976" t="s">
        <v>556</v>
      </c>
      <c r="AL32" s="967"/>
      <c r="AM32" s="967"/>
      <c r="AN32" s="967"/>
      <c r="AO32" s="967"/>
      <c r="AP32" s="967">
        <v>114</v>
      </c>
      <c r="AQ32" s="967"/>
      <c r="AR32" s="967"/>
      <c r="AS32" s="967"/>
      <c r="AT32" s="967"/>
      <c r="AU32" s="967" t="s">
        <v>556</v>
      </c>
      <c r="AV32" s="967"/>
      <c r="AW32" s="967"/>
      <c r="AX32" s="967"/>
      <c r="AY32" s="967"/>
      <c r="AZ32" s="1044" t="s">
        <v>560</v>
      </c>
      <c r="BA32" s="1045"/>
      <c r="BB32" s="1045"/>
      <c r="BC32" s="1045"/>
      <c r="BD32" s="1046"/>
      <c r="BE32" s="1030"/>
      <c r="BF32" s="1030"/>
      <c r="BG32" s="1030"/>
      <c r="BH32" s="1030"/>
      <c r="BI32" s="1031"/>
      <c r="BJ32" s="205"/>
      <c r="BK32" s="205"/>
      <c r="BL32" s="205"/>
      <c r="BM32" s="205"/>
      <c r="BN32" s="205"/>
      <c r="BO32" s="218"/>
      <c r="BP32" s="218"/>
      <c r="BQ32" s="215">
        <v>26</v>
      </c>
      <c r="BR32" s="216"/>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9"/>
    </row>
    <row r="33" spans="1:131" s="200" customFormat="1" ht="26.25" customHeight="1" x14ac:dyDescent="0.15">
      <c r="A33" s="219">
        <v>6</v>
      </c>
      <c r="B33" s="1035" t="s">
        <v>391</v>
      </c>
      <c r="C33" s="1036"/>
      <c r="D33" s="1036"/>
      <c r="E33" s="1036"/>
      <c r="F33" s="1036"/>
      <c r="G33" s="1036"/>
      <c r="H33" s="1036"/>
      <c r="I33" s="1036"/>
      <c r="J33" s="1036"/>
      <c r="K33" s="1036"/>
      <c r="L33" s="1036"/>
      <c r="M33" s="1036"/>
      <c r="N33" s="1036"/>
      <c r="O33" s="1036"/>
      <c r="P33" s="1037"/>
      <c r="Q33" s="1041">
        <v>7390</v>
      </c>
      <c r="R33" s="1042"/>
      <c r="S33" s="1042"/>
      <c r="T33" s="1042"/>
      <c r="U33" s="1042"/>
      <c r="V33" s="1042">
        <v>6722</v>
      </c>
      <c r="W33" s="1042"/>
      <c r="X33" s="1042"/>
      <c r="Y33" s="1042"/>
      <c r="Z33" s="1042"/>
      <c r="AA33" s="1042">
        <v>668</v>
      </c>
      <c r="AB33" s="1042"/>
      <c r="AC33" s="1042"/>
      <c r="AD33" s="1042"/>
      <c r="AE33" s="1043"/>
      <c r="AF33" s="1015">
        <v>4074</v>
      </c>
      <c r="AG33" s="1016"/>
      <c r="AH33" s="1016"/>
      <c r="AI33" s="1016"/>
      <c r="AJ33" s="1017"/>
      <c r="AK33" s="976">
        <v>81</v>
      </c>
      <c r="AL33" s="967"/>
      <c r="AM33" s="967"/>
      <c r="AN33" s="967"/>
      <c r="AO33" s="967"/>
      <c r="AP33" s="967">
        <v>41265</v>
      </c>
      <c r="AQ33" s="967"/>
      <c r="AR33" s="967"/>
      <c r="AS33" s="967"/>
      <c r="AT33" s="967"/>
      <c r="AU33" s="967">
        <v>2435</v>
      </c>
      <c r="AV33" s="967"/>
      <c r="AW33" s="967"/>
      <c r="AX33" s="967"/>
      <c r="AY33" s="967"/>
      <c r="AZ33" s="1044" t="s">
        <v>560</v>
      </c>
      <c r="BA33" s="1045"/>
      <c r="BB33" s="1045"/>
      <c r="BC33" s="1045"/>
      <c r="BD33" s="1046"/>
      <c r="BE33" s="1030" t="s">
        <v>392</v>
      </c>
      <c r="BF33" s="1030"/>
      <c r="BG33" s="1030"/>
      <c r="BH33" s="1030"/>
      <c r="BI33" s="1031"/>
      <c r="BJ33" s="205"/>
      <c r="BK33" s="205"/>
      <c r="BL33" s="205"/>
      <c r="BM33" s="205"/>
      <c r="BN33" s="205"/>
      <c r="BO33" s="218"/>
      <c r="BP33" s="218"/>
      <c r="BQ33" s="215">
        <v>27</v>
      </c>
      <c r="BR33" s="216"/>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9"/>
    </row>
    <row r="34" spans="1:131" s="200" customFormat="1" ht="26.25" customHeight="1" x14ac:dyDescent="0.15">
      <c r="A34" s="219">
        <v>7</v>
      </c>
      <c r="B34" s="1035" t="s">
        <v>393</v>
      </c>
      <c r="C34" s="1036"/>
      <c r="D34" s="1036"/>
      <c r="E34" s="1036"/>
      <c r="F34" s="1036"/>
      <c r="G34" s="1036"/>
      <c r="H34" s="1036"/>
      <c r="I34" s="1036"/>
      <c r="J34" s="1036"/>
      <c r="K34" s="1036"/>
      <c r="L34" s="1036"/>
      <c r="M34" s="1036"/>
      <c r="N34" s="1036"/>
      <c r="O34" s="1036"/>
      <c r="P34" s="1037"/>
      <c r="Q34" s="1041">
        <v>448</v>
      </c>
      <c r="R34" s="1042"/>
      <c r="S34" s="1042"/>
      <c r="T34" s="1042"/>
      <c r="U34" s="1042"/>
      <c r="V34" s="1042">
        <v>302</v>
      </c>
      <c r="W34" s="1042"/>
      <c r="X34" s="1042"/>
      <c r="Y34" s="1042"/>
      <c r="Z34" s="1042"/>
      <c r="AA34" s="1042">
        <v>146</v>
      </c>
      <c r="AB34" s="1042"/>
      <c r="AC34" s="1042"/>
      <c r="AD34" s="1042"/>
      <c r="AE34" s="1043"/>
      <c r="AF34" s="1015">
        <v>2048</v>
      </c>
      <c r="AG34" s="1016"/>
      <c r="AH34" s="1016"/>
      <c r="AI34" s="1016"/>
      <c r="AJ34" s="1017"/>
      <c r="AK34" s="976">
        <v>1</v>
      </c>
      <c r="AL34" s="967"/>
      <c r="AM34" s="967"/>
      <c r="AN34" s="967"/>
      <c r="AO34" s="967"/>
      <c r="AP34" s="967">
        <v>1094</v>
      </c>
      <c r="AQ34" s="967"/>
      <c r="AR34" s="967"/>
      <c r="AS34" s="967"/>
      <c r="AT34" s="967"/>
      <c r="AU34" s="977" t="s">
        <v>556</v>
      </c>
      <c r="AV34" s="975"/>
      <c r="AW34" s="975"/>
      <c r="AX34" s="975"/>
      <c r="AY34" s="976"/>
      <c r="AZ34" s="1044" t="s">
        <v>560</v>
      </c>
      <c r="BA34" s="1045"/>
      <c r="BB34" s="1045"/>
      <c r="BC34" s="1045"/>
      <c r="BD34" s="1046"/>
      <c r="BE34" s="1030" t="s">
        <v>392</v>
      </c>
      <c r="BF34" s="1030"/>
      <c r="BG34" s="1030"/>
      <c r="BH34" s="1030"/>
      <c r="BI34" s="1031"/>
      <c r="BJ34" s="205"/>
      <c r="BK34" s="205"/>
      <c r="BL34" s="205"/>
      <c r="BM34" s="205"/>
      <c r="BN34" s="205"/>
      <c r="BO34" s="218"/>
      <c r="BP34" s="218"/>
      <c r="BQ34" s="215">
        <v>28</v>
      </c>
      <c r="BR34" s="216"/>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9"/>
    </row>
    <row r="35" spans="1:131" s="200" customFormat="1" ht="26.25" customHeight="1" x14ac:dyDescent="0.15">
      <c r="A35" s="219">
        <v>8</v>
      </c>
      <c r="B35" s="1035" t="s">
        <v>394</v>
      </c>
      <c r="C35" s="1036"/>
      <c r="D35" s="1036"/>
      <c r="E35" s="1036"/>
      <c r="F35" s="1036"/>
      <c r="G35" s="1036"/>
      <c r="H35" s="1036"/>
      <c r="I35" s="1036"/>
      <c r="J35" s="1036"/>
      <c r="K35" s="1036"/>
      <c r="L35" s="1036"/>
      <c r="M35" s="1036"/>
      <c r="N35" s="1036"/>
      <c r="O35" s="1036"/>
      <c r="P35" s="1037"/>
      <c r="Q35" s="1041">
        <v>16827</v>
      </c>
      <c r="R35" s="1042"/>
      <c r="S35" s="1042"/>
      <c r="T35" s="1042"/>
      <c r="U35" s="1042"/>
      <c r="V35" s="1042">
        <v>14521</v>
      </c>
      <c r="W35" s="1042"/>
      <c r="X35" s="1042"/>
      <c r="Y35" s="1042"/>
      <c r="Z35" s="1042"/>
      <c r="AA35" s="1042">
        <v>2306</v>
      </c>
      <c r="AB35" s="1042"/>
      <c r="AC35" s="1042"/>
      <c r="AD35" s="1042"/>
      <c r="AE35" s="1043"/>
      <c r="AF35" s="1015">
        <v>1477</v>
      </c>
      <c r="AG35" s="1016"/>
      <c r="AH35" s="1016"/>
      <c r="AI35" s="1016"/>
      <c r="AJ35" s="1017"/>
      <c r="AK35" s="976">
        <v>5791</v>
      </c>
      <c r="AL35" s="967"/>
      <c r="AM35" s="967"/>
      <c r="AN35" s="967"/>
      <c r="AO35" s="967"/>
      <c r="AP35" s="967">
        <v>127468</v>
      </c>
      <c r="AQ35" s="967"/>
      <c r="AR35" s="967"/>
      <c r="AS35" s="967"/>
      <c r="AT35" s="967"/>
      <c r="AU35" s="977">
        <v>69215</v>
      </c>
      <c r="AV35" s="975"/>
      <c r="AW35" s="975"/>
      <c r="AX35" s="975"/>
      <c r="AY35" s="976"/>
      <c r="AZ35" s="1044" t="s">
        <v>560</v>
      </c>
      <c r="BA35" s="1045"/>
      <c r="BB35" s="1045"/>
      <c r="BC35" s="1045"/>
      <c r="BD35" s="1046"/>
      <c r="BE35" s="1030" t="s">
        <v>392</v>
      </c>
      <c r="BF35" s="1030"/>
      <c r="BG35" s="1030"/>
      <c r="BH35" s="1030"/>
      <c r="BI35" s="1031"/>
      <c r="BJ35" s="205"/>
      <c r="BK35" s="205"/>
      <c r="BL35" s="205"/>
      <c r="BM35" s="205"/>
      <c r="BN35" s="205"/>
      <c r="BO35" s="218"/>
      <c r="BP35" s="218"/>
      <c r="BQ35" s="215">
        <v>29</v>
      </c>
      <c r="BR35" s="216"/>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9"/>
    </row>
    <row r="36" spans="1:131" s="200" customFormat="1" ht="26.25" customHeight="1" x14ac:dyDescent="0.15">
      <c r="A36" s="219">
        <v>9</v>
      </c>
      <c r="B36" s="1035" t="s">
        <v>395</v>
      </c>
      <c r="C36" s="1036"/>
      <c r="D36" s="1036"/>
      <c r="E36" s="1036"/>
      <c r="F36" s="1036"/>
      <c r="G36" s="1036"/>
      <c r="H36" s="1036"/>
      <c r="I36" s="1036"/>
      <c r="J36" s="1036"/>
      <c r="K36" s="1036"/>
      <c r="L36" s="1036"/>
      <c r="M36" s="1036"/>
      <c r="N36" s="1036"/>
      <c r="O36" s="1036"/>
      <c r="P36" s="1037"/>
      <c r="Q36" s="1041">
        <v>12016</v>
      </c>
      <c r="R36" s="1042"/>
      <c r="S36" s="1042"/>
      <c r="T36" s="1042"/>
      <c r="U36" s="1042"/>
      <c r="V36" s="1042">
        <v>12106</v>
      </c>
      <c r="W36" s="1042"/>
      <c r="X36" s="1042"/>
      <c r="Y36" s="1042"/>
      <c r="Z36" s="1042"/>
      <c r="AA36" s="1042">
        <v>-90</v>
      </c>
      <c r="AB36" s="1042"/>
      <c r="AC36" s="1042"/>
      <c r="AD36" s="1042"/>
      <c r="AE36" s="1043"/>
      <c r="AF36" s="1015">
        <v>2465</v>
      </c>
      <c r="AG36" s="1016"/>
      <c r="AH36" s="1016"/>
      <c r="AI36" s="1016"/>
      <c r="AJ36" s="1017"/>
      <c r="AK36" s="976">
        <v>1078</v>
      </c>
      <c r="AL36" s="967"/>
      <c r="AM36" s="967"/>
      <c r="AN36" s="967"/>
      <c r="AO36" s="967"/>
      <c r="AP36" s="967">
        <v>3859</v>
      </c>
      <c r="AQ36" s="967"/>
      <c r="AR36" s="967"/>
      <c r="AS36" s="967"/>
      <c r="AT36" s="967"/>
      <c r="AU36" s="977">
        <v>2053</v>
      </c>
      <c r="AV36" s="975"/>
      <c r="AW36" s="975"/>
      <c r="AX36" s="975"/>
      <c r="AY36" s="976"/>
      <c r="AZ36" s="1044" t="s">
        <v>560</v>
      </c>
      <c r="BA36" s="1045"/>
      <c r="BB36" s="1045"/>
      <c r="BC36" s="1045"/>
      <c r="BD36" s="1046"/>
      <c r="BE36" s="1030" t="s">
        <v>392</v>
      </c>
      <c r="BF36" s="1030"/>
      <c r="BG36" s="1030"/>
      <c r="BH36" s="1030"/>
      <c r="BI36" s="1031"/>
      <c r="BJ36" s="205"/>
      <c r="BK36" s="205"/>
      <c r="BL36" s="205"/>
      <c r="BM36" s="205"/>
      <c r="BN36" s="205"/>
      <c r="BO36" s="218"/>
      <c r="BP36" s="218"/>
      <c r="BQ36" s="215">
        <v>30</v>
      </c>
      <c r="BR36" s="216"/>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9"/>
    </row>
    <row r="37" spans="1:131" s="200" customFormat="1" ht="26.25" customHeight="1" x14ac:dyDescent="0.15">
      <c r="A37" s="219">
        <v>10</v>
      </c>
      <c r="B37" s="1035" t="s">
        <v>396</v>
      </c>
      <c r="C37" s="1036"/>
      <c r="D37" s="1036"/>
      <c r="E37" s="1036"/>
      <c r="F37" s="1036"/>
      <c r="G37" s="1036"/>
      <c r="H37" s="1036"/>
      <c r="I37" s="1036"/>
      <c r="J37" s="1036"/>
      <c r="K37" s="1036"/>
      <c r="L37" s="1036"/>
      <c r="M37" s="1036"/>
      <c r="N37" s="1036"/>
      <c r="O37" s="1036"/>
      <c r="P37" s="1037"/>
      <c r="Q37" s="1041">
        <v>66</v>
      </c>
      <c r="R37" s="1042"/>
      <c r="S37" s="1042"/>
      <c r="T37" s="1042"/>
      <c r="U37" s="1042"/>
      <c r="V37" s="1042">
        <v>66</v>
      </c>
      <c r="W37" s="1042"/>
      <c r="X37" s="1042"/>
      <c r="Y37" s="1042"/>
      <c r="Z37" s="1042"/>
      <c r="AA37" s="1043">
        <v>0</v>
      </c>
      <c r="AB37" s="1016"/>
      <c r="AC37" s="1016"/>
      <c r="AD37" s="1016"/>
      <c r="AE37" s="1017"/>
      <c r="AF37" s="1015" t="s">
        <v>113</v>
      </c>
      <c r="AG37" s="1016"/>
      <c r="AH37" s="1016"/>
      <c r="AI37" s="1016"/>
      <c r="AJ37" s="1017"/>
      <c r="AK37" s="976">
        <v>66</v>
      </c>
      <c r="AL37" s="967"/>
      <c r="AM37" s="967"/>
      <c r="AN37" s="967"/>
      <c r="AO37" s="967"/>
      <c r="AP37" s="967">
        <v>75</v>
      </c>
      <c r="AQ37" s="967"/>
      <c r="AR37" s="967"/>
      <c r="AS37" s="967"/>
      <c r="AT37" s="967"/>
      <c r="AU37" s="977">
        <v>75</v>
      </c>
      <c r="AV37" s="975"/>
      <c r="AW37" s="975"/>
      <c r="AX37" s="975"/>
      <c r="AY37" s="976"/>
      <c r="AZ37" s="1044" t="s">
        <v>560</v>
      </c>
      <c r="BA37" s="1045"/>
      <c r="BB37" s="1045"/>
      <c r="BC37" s="1045"/>
      <c r="BD37" s="1046"/>
      <c r="BE37" s="1030" t="s">
        <v>397</v>
      </c>
      <c r="BF37" s="1030"/>
      <c r="BG37" s="1030"/>
      <c r="BH37" s="1030"/>
      <c r="BI37" s="1031"/>
      <c r="BJ37" s="205"/>
      <c r="BK37" s="205"/>
      <c r="BL37" s="205"/>
      <c r="BM37" s="205"/>
      <c r="BN37" s="205"/>
      <c r="BO37" s="218"/>
      <c r="BP37" s="218"/>
      <c r="BQ37" s="215">
        <v>31</v>
      </c>
      <c r="BR37" s="216"/>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9"/>
    </row>
    <row r="38" spans="1:131" s="200" customFormat="1" ht="26.25" customHeight="1" x14ac:dyDescent="0.15">
      <c r="A38" s="219">
        <v>11</v>
      </c>
      <c r="B38" s="1035" t="s">
        <v>398</v>
      </c>
      <c r="C38" s="1036"/>
      <c r="D38" s="1036"/>
      <c r="E38" s="1036"/>
      <c r="F38" s="1036"/>
      <c r="G38" s="1036"/>
      <c r="H38" s="1036"/>
      <c r="I38" s="1036"/>
      <c r="J38" s="1036"/>
      <c r="K38" s="1036"/>
      <c r="L38" s="1036"/>
      <c r="M38" s="1036"/>
      <c r="N38" s="1036"/>
      <c r="O38" s="1036"/>
      <c r="P38" s="1037"/>
      <c r="Q38" s="1041">
        <v>162</v>
      </c>
      <c r="R38" s="1042"/>
      <c r="S38" s="1042"/>
      <c r="T38" s="1042"/>
      <c r="U38" s="1042"/>
      <c r="V38" s="1042">
        <v>162</v>
      </c>
      <c r="W38" s="1042"/>
      <c r="X38" s="1042"/>
      <c r="Y38" s="1042"/>
      <c r="Z38" s="1042"/>
      <c r="AA38" s="1043">
        <v>0</v>
      </c>
      <c r="AB38" s="1016"/>
      <c r="AC38" s="1016"/>
      <c r="AD38" s="1016"/>
      <c r="AE38" s="1017"/>
      <c r="AF38" s="1015" t="s">
        <v>113</v>
      </c>
      <c r="AG38" s="1016"/>
      <c r="AH38" s="1016"/>
      <c r="AI38" s="1016"/>
      <c r="AJ38" s="1017"/>
      <c r="AK38" s="976">
        <v>82</v>
      </c>
      <c r="AL38" s="967"/>
      <c r="AM38" s="967"/>
      <c r="AN38" s="967"/>
      <c r="AO38" s="967"/>
      <c r="AP38" s="967">
        <v>214</v>
      </c>
      <c r="AQ38" s="967"/>
      <c r="AR38" s="967"/>
      <c r="AS38" s="967"/>
      <c r="AT38" s="967"/>
      <c r="AU38" s="977">
        <v>99</v>
      </c>
      <c r="AV38" s="975"/>
      <c r="AW38" s="975"/>
      <c r="AX38" s="975"/>
      <c r="AY38" s="976"/>
      <c r="AZ38" s="1044" t="s">
        <v>560</v>
      </c>
      <c r="BA38" s="1045"/>
      <c r="BB38" s="1045"/>
      <c r="BC38" s="1045"/>
      <c r="BD38" s="1046"/>
      <c r="BE38" s="1030" t="s">
        <v>397</v>
      </c>
      <c r="BF38" s="1030"/>
      <c r="BG38" s="1030"/>
      <c r="BH38" s="1030"/>
      <c r="BI38" s="1031"/>
      <c r="BJ38" s="205"/>
      <c r="BK38" s="205"/>
      <c r="BL38" s="205"/>
      <c r="BM38" s="205"/>
      <c r="BN38" s="205"/>
      <c r="BO38" s="218"/>
      <c r="BP38" s="218"/>
      <c r="BQ38" s="215">
        <v>32</v>
      </c>
      <c r="BR38" s="216"/>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9"/>
    </row>
    <row r="39" spans="1:131" s="200" customFormat="1" ht="26.25" customHeight="1" x14ac:dyDescent="0.15">
      <c r="A39" s="219">
        <v>12</v>
      </c>
      <c r="B39" s="1035" t="s">
        <v>399</v>
      </c>
      <c r="C39" s="1036"/>
      <c r="D39" s="1036"/>
      <c r="E39" s="1036"/>
      <c r="F39" s="1036"/>
      <c r="G39" s="1036"/>
      <c r="H39" s="1036"/>
      <c r="I39" s="1036"/>
      <c r="J39" s="1036"/>
      <c r="K39" s="1036"/>
      <c r="L39" s="1036"/>
      <c r="M39" s="1036"/>
      <c r="N39" s="1036"/>
      <c r="O39" s="1036"/>
      <c r="P39" s="1037"/>
      <c r="Q39" s="1041">
        <v>1353</v>
      </c>
      <c r="R39" s="1042"/>
      <c r="S39" s="1042"/>
      <c r="T39" s="1042"/>
      <c r="U39" s="1042"/>
      <c r="V39" s="1042">
        <v>1347</v>
      </c>
      <c r="W39" s="1042"/>
      <c r="X39" s="1042"/>
      <c r="Y39" s="1042"/>
      <c r="Z39" s="1042"/>
      <c r="AA39" s="1043">
        <v>6</v>
      </c>
      <c r="AB39" s="1016"/>
      <c r="AC39" s="1016"/>
      <c r="AD39" s="1016"/>
      <c r="AE39" s="1017"/>
      <c r="AF39" s="1015" t="s">
        <v>113</v>
      </c>
      <c r="AG39" s="1016"/>
      <c r="AH39" s="1016"/>
      <c r="AI39" s="1016"/>
      <c r="AJ39" s="1017"/>
      <c r="AK39" s="976">
        <v>1014</v>
      </c>
      <c r="AL39" s="967"/>
      <c r="AM39" s="967"/>
      <c r="AN39" s="967"/>
      <c r="AO39" s="967"/>
      <c r="AP39" s="967">
        <v>9878</v>
      </c>
      <c r="AQ39" s="967"/>
      <c r="AR39" s="967"/>
      <c r="AS39" s="967"/>
      <c r="AT39" s="967"/>
      <c r="AU39" s="977">
        <v>9868</v>
      </c>
      <c r="AV39" s="975"/>
      <c r="AW39" s="975"/>
      <c r="AX39" s="975"/>
      <c r="AY39" s="976"/>
      <c r="AZ39" s="1044" t="s">
        <v>560</v>
      </c>
      <c r="BA39" s="1045"/>
      <c r="BB39" s="1045"/>
      <c r="BC39" s="1045"/>
      <c r="BD39" s="1046"/>
      <c r="BE39" s="1030" t="s">
        <v>397</v>
      </c>
      <c r="BF39" s="1030"/>
      <c r="BG39" s="1030"/>
      <c r="BH39" s="1030"/>
      <c r="BI39" s="1031"/>
      <c r="BJ39" s="205"/>
      <c r="BK39" s="205"/>
      <c r="BL39" s="205"/>
      <c r="BM39" s="205"/>
      <c r="BN39" s="205"/>
      <c r="BO39" s="218"/>
      <c r="BP39" s="218"/>
      <c r="BQ39" s="215">
        <v>33</v>
      </c>
      <c r="BR39" s="216"/>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9"/>
    </row>
    <row r="40" spans="1:131" s="200" customFormat="1" ht="26.25" customHeight="1" x14ac:dyDescent="0.15">
      <c r="A40" s="214">
        <v>13</v>
      </c>
      <c r="B40" s="1035" t="s">
        <v>400</v>
      </c>
      <c r="C40" s="1036"/>
      <c r="D40" s="1036"/>
      <c r="E40" s="1036"/>
      <c r="F40" s="1036"/>
      <c r="G40" s="1036"/>
      <c r="H40" s="1036"/>
      <c r="I40" s="1036"/>
      <c r="J40" s="1036"/>
      <c r="K40" s="1036"/>
      <c r="L40" s="1036"/>
      <c r="M40" s="1036"/>
      <c r="N40" s="1036"/>
      <c r="O40" s="1036"/>
      <c r="P40" s="1037"/>
      <c r="Q40" s="1041">
        <v>445</v>
      </c>
      <c r="R40" s="1042"/>
      <c r="S40" s="1042"/>
      <c r="T40" s="1042"/>
      <c r="U40" s="1042"/>
      <c r="V40" s="1042">
        <v>445</v>
      </c>
      <c r="W40" s="1042"/>
      <c r="X40" s="1042"/>
      <c r="Y40" s="1042"/>
      <c r="Z40" s="1042"/>
      <c r="AA40" s="1043">
        <v>0</v>
      </c>
      <c r="AB40" s="1016"/>
      <c r="AC40" s="1016"/>
      <c r="AD40" s="1016"/>
      <c r="AE40" s="1017"/>
      <c r="AF40" s="1015" t="s">
        <v>113</v>
      </c>
      <c r="AG40" s="1016"/>
      <c r="AH40" s="1016"/>
      <c r="AI40" s="1016"/>
      <c r="AJ40" s="1017"/>
      <c r="AK40" s="976">
        <v>40</v>
      </c>
      <c r="AL40" s="967"/>
      <c r="AM40" s="967"/>
      <c r="AN40" s="967"/>
      <c r="AO40" s="967"/>
      <c r="AP40" s="967">
        <v>1060</v>
      </c>
      <c r="AQ40" s="967"/>
      <c r="AR40" s="967"/>
      <c r="AS40" s="967"/>
      <c r="AT40" s="967"/>
      <c r="AU40" s="977">
        <v>555</v>
      </c>
      <c r="AV40" s="975"/>
      <c r="AW40" s="975"/>
      <c r="AX40" s="975"/>
      <c r="AY40" s="976"/>
      <c r="AZ40" s="1044" t="s">
        <v>560</v>
      </c>
      <c r="BA40" s="1045"/>
      <c r="BB40" s="1045"/>
      <c r="BC40" s="1045"/>
      <c r="BD40" s="1046"/>
      <c r="BE40" s="1030" t="s">
        <v>397</v>
      </c>
      <c r="BF40" s="1030"/>
      <c r="BG40" s="1030"/>
      <c r="BH40" s="1030"/>
      <c r="BI40" s="1031"/>
      <c r="BJ40" s="205"/>
      <c r="BK40" s="205"/>
      <c r="BL40" s="205"/>
      <c r="BM40" s="205"/>
      <c r="BN40" s="205"/>
      <c r="BO40" s="218"/>
      <c r="BP40" s="218"/>
      <c r="BQ40" s="215">
        <v>34</v>
      </c>
      <c r="BR40" s="216"/>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9"/>
    </row>
    <row r="41" spans="1:131" s="200" customFormat="1" ht="26.25" customHeight="1" x14ac:dyDescent="0.15">
      <c r="A41" s="214">
        <v>14</v>
      </c>
      <c r="B41" s="1035" t="s">
        <v>401</v>
      </c>
      <c r="C41" s="1036"/>
      <c r="D41" s="1036"/>
      <c r="E41" s="1036"/>
      <c r="F41" s="1036"/>
      <c r="G41" s="1036"/>
      <c r="H41" s="1036"/>
      <c r="I41" s="1036"/>
      <c r="J41" s="1036"/>
      <c r="K41" s="1036"/>
      <c r="L41" s="1036"/>
      <c r="M41" s="1036"/>
      <c r="N41" s="1036"/>
      <c r="O41" s="1036"/>
      <c r="P41" s="1037"/>
      <c r="Q41" s="1041">
        <v>510</v>
      </c>
      <c r="R41" s="1042"/>
      <c r="S41" s="1042"/>
      <c r="T41" s="1042"/>
      <c r="U41" s="1042"/>
      <c r="V41" s="1042">
        <v>510</v>
      </c>
      <c r="W41" s="1042"/>
      <c r="X41" s="1042"/>
      <c r="Y41" s="1042"/>
      <c r="Z41" s="1042"/>
      <c r="AA41" s="1043">
        <v>0</v>
      </c>
      <c r="AB41" s="1016"/>
      <c r="AC41" s="1016"/>
      <c r="AD41" s="1016"/>
      <c r="AE41" s="1017"/>
      <c r="AF41" s="1015">
        <v>3819</v>
      </c>
      <c r="AG41" s="1016"/>
      <c r="AH41" s="1016"/>
      <c r="AI41" s="1016"/>
      <c r="AJ41" s="1017"/>
      <c r="AK41" s="976">
        <v>15</v>
      </c>
      <c r="AL41" s="967"/>
      <c r="AM41" s="967"/>
      <c r="AN41" s="967"/>
      <c r="AO41" s="967"/>
      <c r="AP41" s="967">
        <v>505</v>
      </c>
      <c r="AQ41" s="967"/>
      <c r="AR41" s="967"/>
      <c r="AS41" s="967"/>
      <c r="AT41" s="967"/>
      <c r="AU41" s="977" t="s">
        <v>499</v>
      </c>
      <c r="AV41" s="975"/>
      <c r="AW41" s="975"/>
      <c r="AX41" s="975"/>
      <c r="AY41" s="976"/>
      <c r="AZ41" s="1044" t="s">
        <v>560</v>
      </c>
      <c r="BA41" s="1045"/>
      <c r="BB41" s="1045"/>
      <c r="BC41" s="1045"/>
      <c r="BD41" s="1046"/>
      <c r="BE41" s="1030" t="s">
        <v>397</v>
      </c>
      <c r="BF41" s="1030"/>
      <c r="BG41" s="1030"/>
      <c r="BH41" s="1030"/>
      <c r="BI41" s="1031"/>
      <c r="BJ41" s="205"/>
      <c r="BK41" s="205"/>
      <c r="BL41" s="205"/>
      <c r="BM41" s="205"/>
      <c r="BN41" s="205"/>
      <c r="BO41" s="218"/>
      <c r="BP41" s="218"/>
      <c r="BQ41" s="215">
        <v>35</v>
      </c>
      <c r="BR41" s="216"/>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9"/>
    </row>
    <row r="42" spans="1:131" s="200" customFormat="1" ht="26.25" customHeight="1" x14ac:dyDescent="0.15">
      <c r="A42" s="214">
        <v>15</v>
      </c>
      <c r="B42" s="1035"/>
      <c r="C42" s="1036"/>
      <c r="D42" s="1036"/>
      <c r="E42" s="1036"/>
      <c r="F42" s="1036"/>
      <c r="G42" s="1036"/>
      <c r="H42" s="1036"/>
      <c r="I42" s="1036"/>
      <c r="J42" s="1036"/>
      <c r="K42" s="1036"/>
      <c r="L42" s="1036"/>
      <c r="M42" s="1036"/>
      <c r="N42" s="1036"/>
      <c r="O42" s="1036"/>
      <c r="P42" s="1037"/>
      <c r="Q42" s="1041"/>
      <c r="R42" s="1042"/>
      <c r="S42" s="1042"/>
      <c r="T42" s="1042"/>
      <c r="U42" s="1042"/>
      <c r="V42" s="1042"/>
      <c r="W42" s="1042"/>
      <c r="X42" s="1042"/>
      <c r="Y42" s="1042"/>
      <c r="Z42" s="1042"/>
      <c r="AA42" s="1042"/>
      <c r="AB42" s="1042"/>
      <c r="AC42" s="1042"/>
      <c r="AD42" s="1042"/>
      <c r="AE42" s="1043"/>
      <c r="AF42" s="1015"/>
      <c r="AG42" s="1016"/>
      <c r="AH42" s="1016"/>
      <c r="AI42" s="1016"/>
      <c r="AJ42" s="1017"/>
      <c r="AK42" s="976"/>
      <c r="AL42" s="967"/>
      <c r="AM42" s="967"/>
      <c r="AN42" s="967"/>
      <c r="AO42" s="967"/>
      <c r="AP42" s="967"/>
      <c r="AQ42" s="967"/>
      <c r="AR42" s="967"/>
      <c r="AS42" s="967"/>
      <c r="AT42" s="967"/>
      <c r="AU42" s="967"/>
      <c r="AV42" s="967"/>
      <c r="AW42" s="967"/>
      <c r="AX42" s="967"/>
      <c r="AY42" s="967"/>
      <c r="AZ42" s="1040"/>
      <c r="BA42" s="1040"/>
      <c r="BB42" s="1040"/>
      <c r="BC42" s="1040"/>
      <c r="BD42" s="1040"/>
      <c r="BE42" s="1030"/>
      <c r="BF42" s="1030"/>
      <c r="BG42" s="1030"/>
      <c r="BH42" s="1030"/>
      <c r="BI42" s="1031"/>
      <c r="BJ42" s="205"/>
      <c r="BK42" s="205"/>
      <c r="BL42" s="205"/>
      <c r="BM42" s="205"/>
      <c r="BN42" s="205"/>
      <c r="BO42" s="218"/>
      <c r="BP42" s="218"/>
      <c r="BQ42" s="215">
        <v>36</v>
      </c>
      <c r="BR42" s="216"/>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9"/>
    </row>
    <row r="43" spans="1:131" s="200" customFormat="1" ht="26.25" customHeight="1" x14ac:dyDescent="0.15">
      <c r="A43" s="214">
        <v>16</v>
      </c>
      <c r="B43" s="1035"/>
      <c r="C43" s="1036"/>
      <c r="D43" s="1036"/>
      <c r="E43" s="1036"/>
      <c r="F43" s="1036"/>
      <c r="G43" s="1036"/>
      <c r="H43" s="1036"/>
      <c r="I43" s="1036"/>
      <c r="J43" s="1036"/>
      <c r="K43" s="1036"/>
      <c r="L43" s="1036"/>
      <c r="M43" s="1036"/>
      <c r="N43" s="1036"/>
      <c r="O43" s="1036"/>
      <c r="P43" s="1037"/>
      <c r="Q43" s="1041"/>
      <c r="R43" s="1042"/>
      <c r="S43" s="1042"/>
      <c r="T43" s="1042"/>
      <c r="U43" s="1042"/>
      <c r="V43" s="1042"/>
      <c r="W43" s="1042"/>
      <c r="X43" s="1042"/>
      <c r="Y43" s="1042"/>
      <c r="Z43" s="1042"/>
      <c r="AA43" s="1042"/>
      <c r="AB43" s="1042"/>
      <c r="AC43" s="1042"/>
      <c r="AD43" s="1042"/>
      <c r="AE43" s="1043"/>
      <c r="AF43" s="1015"/>
      <c r="AG43" s="1016"/>
      <c r="AH43" s="1016"/>
      <c r="AI43" s="1016"/>
      <c r="AJ43" s="1017"/>
      <c r="AK43" s="976"/>
      <c r="AL43" s="967"/>
      <c r="AM43" s="967"/>
      <c r="AN43" s="967"/>
      <c r="AO43" s="967"/>
      <c r="AP43" s="967"/>
      <c r="AQ43" s="967"/>
      <c r="AR43" s="967"/>
      <c r="AS43" s="967"/>
      <c r="AT43" s="967"/>
      <c r="AU43" s="967"/>
      <c r="AV43" s="967"/>
      <c r="AW43" s="967"/>
      <c r="AX43" s="967"/>
      <c r="AY43" s="967"/>
      <c r="AZ43" s="1040"/>
      <c r="BA43" s="1040"/>
      <c r="BB43" s="1040"/>
      <c r="BC43" s="1040"/>
      <c r="BD43" s="1040"/>
      <c r="BE43" s="1030"/>
      <c r="BF43" s="1030"/>
      <c r="BG43" s="1030"/>
      <c r="BH43" s="1030"/>
      <c r="BI43" s="1031"/>
      <c r="BJ43" s="205"/>
      <c r="BK43" s="205"/>
      <c r="BL43" s="205"/>
      <c r="BM43" s="205"/>
      <c r="BN43" s="205"/>
      <c r="BO43" s="218"/>
      <c r="BP43" s="218"/>
      <c r="BQ43" s="215">
        <v>37</v>
      </c>
      <c r="BR43" s="216"/>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9"/>
    </row>
    <row r="44" spans="1:131" s="200" customFormat="1" ht="26.25" customHeight="1" x14ac:dyDescent="0.15">
      <c r="A44" s="214">
        <v>17</v>
      </c>
      <c r="B44" s="1035"/>
      <c r="C44" s="1036"/>
      <c r="D44" s="1036"/>
      <c r="E44" s="1036"/>
      <c r="F44" s="1036"/>
      <c r="G44" s="1036"/>
      <c r="H44" s="1036"/>
      <c r="I44" s="1036"/>
      <c r="J44" s="1036"/>
      <c r="K44" s="1036"/>
      <c r="L44" s="1036"/>
      <c r="M44" s="1036"/>
      <c r="N44" s="1036"/>
      <c r="O44" s="1036"/>
      <c r="P44" s="1037"/>
      <c r="Q44" s="1041"/>
      <c r="R44" s="1042"/>
      <c r="S44" s="1042"/>
      <c r="T44" s="1042"/>
      <c r="U44" s="1042"/>
      <c r="V44" s="1042"/>
      <c r="W44" s="1042"/>
      <c r="X44" s="1042"/>
      <c r="Y44" s="1042"/>
      <c r="Z44" s="1042"/>
      <c r="AA44" s="1042"/>
      <c r="AB44" s="1042"/>
      <c r="AC44" s="1042"/>
      <c r="AD44" s="1042"/>
      <c r="AE44" s="1043"/>
      <c r="AF44" s="1015"/>
      <c r="AG44" s="1016"/>
      <c r="AH44" s="1016"/>
      <c r="AI44" s="1016"/>
      <c r="AJ44" s="1017"/>
      <c r="AK44" s="976"/>
      <c r="AL44" s="967"/>
      <c r="AM44" s="967"/>
      <c r="AN44" s="967"/>
      <c r="AO44" s="967"/>
      <c r="AP44" s="967"/>
      <c r="AQ44" s="967"/>
      <c r="AR44" s="967"/>
      <c r="AS44" s="967"/>
      <c r="AT44" s="967"/>
      <c r="AU44" s="967"/>
      <c r="AV44" s="967"/>
      <c r="AW44" s="967"/>
      <c r="AX44" s="967"/>
      <c r="AY44" s="967"/>
      <c r="AZ44" s="1040"/>
      <c r="BA44" s="1040"/>
      <c r="BB44" s="1040"/>
      <c r="BC44" s="1040"/>
      <c r="BD44" s="1040"/>
      <c r="BE44" s="1030"/>
      <c r="BF44" s="1030"/>
      <c r="BG44" s="1030"/>
      <c r="BH44" s="1030"/>
      <c r="BI44" s="1031"/>
      <c r="BJ44" s="205"/>
      <c r="BK44" s="205"/>
      <c r="BL44" s="205"/>
      <c r="BM44" s="205"/>
      <c r="BN44" s="205"/>
      <c r="BO44" s="218"/>
      <c r="BP44" s="218"/>
      <c r="BQ44" s="215">
        <v>38</v>
      </c>
      <c r="BR44" s="216"/>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9"/>
    </row>
    <row r="45" spans="1:131" s="200" customFormat="1" ht="26.25" customHeight="1" x14ac:dyDescent="0.15">
      <c r="A45" s="214">
        <v>18</v>
      </c>
      <c r="B45" s="1035"/>
      <c r="C45" s="1036"/>
      <c r="D45" s="1036"/>
      <c r="E45" s="1036"/>
      <c r="F45" s="1036"/>
      <c r="G45" s="1036"/>
      <c r="H45" s="1036"/>
      <c r="I45" s="1036"/>
      <c r="J45" s="1036"/>
      <c r="K45" s="1036"/>
      <c r="L45" s="1036"/>
      <c r="M45" s="1036"/>
      <c r="N45" s="1036"/>
      <c r="O45" s="1036"/>
      <c r="P45" s="1037"/>
      <c r="Q45" s="1041"/>
      <c r="R45" s="1042"/>
      <c r="S45" s="1042"/>
      <c r="T45" s="1042"/>
      <c r="U45" s="1042"/>
      <c r="V45" s="1042"/>
      <c r="W45" s="1042"/>
      <c r="X45" s="1042"/>
      <c r="Y45" s="1042"/>
      <c r="Z45" s="1042"/>
      <c r="AA45" s="1042"/>
      <c r="AB45" s="1042"/>
      <c r="AC45" s="1042"/>
      <c r="AD45" s="1042"/>
      <c r="AE45" s="1043"/>
      <c r="AF45" s="1015"/>
      <c r="AG45" s="1016"/>
      <c r="AH45" s="1016"/>
      <c r="AI45" s="1016"/>
      <c r="AJ45" s="1017"/>
      <c r="AK45" s="976"/>
      <c r="AL45" s="967"/>
      <c r="AM45" s="967"/>
      <c r="AN45" s="967"/>
      <c r="AO45" s="967"/>
      <c r="AP45" s="967"/>
      <c r="AQ45" s="967"/>
      <c r="AR45" s="967"/>
      <c r="AS45" s="967"/>
      <c r="AT45" s="967"/>
      <c r="AU45" s="967"/>
      <c r="AV45" s="967"/>
      <c r="AW45" s="967"/>
      <c r="AX45" s="967"/>
      <c r="AY45" s="967"/>
      <c r="AZ45" s="1040"/>
      <c r="BA45" s="1040"/>
      <c r="BB45" s="1040"/>
      <c r="BC45" s="1040"/>
      <c r="BD45" s="1040"/>
      <c r="BE45" s="1030"/>
      <c r="BF45" s="1030"/>
      <c r="BG45" s="1030"/>
      <c r="BH45" s="1030"/>
      <c r="BI45" s="1031"/>
      <c r="BJ45" s="205"/>
      <c r="BK45" s="205"/>
      <c r="BL45" s="205"/>
      <c r="BM45" s="205"/>
      <c r="BN45" s="205"/>
      <c r="BO45" s="218"/>
      <c r="BP45" s="218"/>
      <c r="BQ45" s="215">
        <v>39</v>
      </c>
      <c r="BR45" s="216"/>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9"/>
    </row>
    <row r="46" spans="1:131" s="200" customFormat="1" ht="26.25" customHeight="1" x14ac:dyDescent="0.15">
      <c r="A46" s="214">
        <v>19</v>
      </c>
      <c r="B46" s="1035"/>
      <c r="C46" s="1036"/>
      <c r="D46" s="1036"/>
      <c r="E46" s="1036"/>
      <c r="F46" s="1036"/>
      <c r="G46" s="1036"/>
      <c r="H46" s="1036"/>
      <c r="I46" s="1036"/>
      <c r="J46" s="1036"/>
      <c r="K46" s="1036"/>
      <c r="L46" s="1036"/>
      <c r="M46" s="1036"/>
      <c r="N46" s="1036"/>
      <c r="O46" s="1036"/>
      <c r="P46" s="1037"/>
      <c r="Q46" s="1041"/>
      <c r="R46" s="1042"/>
      <c r="S46" s="1042"/>
      <c r="T46" s="1042"/>
      <c r="U46" s="1042"/>
      <c r="V46" s="1042"/>
      <c r="W46" s="1042"/>
      <c r="X46" s="1042"/>
      <c r="Y46" s="1042"/>
      <c r="Z46" s="1042"/>
      <c r="AA46" s="1042"/>
      <c r="AB46" s="1042"/>
      <c r="AC46" s="1042"/>
      <c r="AD46" s="1042"/>
      <c r="AE46" s="1043"/>
      <c r="AF46" s="1015"/>
      <c r="AG46" s="1016"/>
      <c r="AH46" s="1016"/>
      <c r="AI46" s="1016"/>
      <c r="AJ46" s="1017"/>
      <c r="AK46" s="976"/>
      <c r="AL46" s="967"/>
      <c r="AM46" s="967"/>
      <c r="AN46" s="967"/>
      <c r="AO46" s="967"/>
      <c r="AP46" s="967"/>
      <c r="AQ46" s="967"/>
      <c r="AR46" s="967"/>
      <c r="AS46" s="967"/>
      <c r="AT46" s="967"/>
      <c r="AU46" s="967"/>
      <c r="AV46" s="967"/>
      <c r="AW46" s="967"/>
      <c r="AX46" s="967"/>
      <c r="AY46" s="967"/>
      <c r="AZ46" s="1040"/>
      <c r="BA46" s="1040"/>
      <c r="BB46" s="1040"/>
      <c r="BC46" s="1040"/>
      <c r="BD46" s="1040"/>
      <c r="BE46" s="1030"/>
      <c r="BF46" s="1030"/>
      <c r="BG46" s="1030"/>
      <c r="BH46" s="1030"/>
      <c r="BI46" s="1031"/>
      <c r="BJ46" s="205"/>
      <c r="BK46" s="205"/>
      <c r="BL46" s="205"/>
      <c r="BM46" s="205"/>
      <c r="BN46" s="205"/>
      <c r="BO46" s="218"/>
      <c r="BP46" s="218"/>
      <c r="BQ46" s="215">
        <v>40</v>
      </c>
      <c r="BR46" s="216"/>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9"/>
    </row>
    <row r="47" spans="1:131" s="200" customFormat="1" ht="26.25" customHeight="1" x14ac:dyDescent="0.15">
      <c r="A47" s="214">
        <v>20</v>
      </c>
      <c r="B47" s="1035"/>
      <c r="C47" s="1036"/>
      <c r="D47" s="1036"/>
      <c r="E47" s="1036"/>
      <c r="F47" s="1036"/>
      <c r="G47" s="1036"/>
      <c r="H47" s="1036"/>
      <c r="I47" s="1036"/>
      <c r="J47" s="1036"/>
      <c r="K47" s="1036"/>
      <c r="L47" s="1036"/>
      <c r="M47" s="1036"/>
      <c r="N47" s="1036"/>
      <c r="O47" s="1036"/>
      <c r="P47" s="1037"/>
      <c r="Q47" s="1041"/>
      <c r="R47" s="1042"/>
      <c r="S47" s="1042"/>
      <c r="T47" s="1042"/>
      <c r="U47" s="1042"/>
      <c r="V47" s="1042"/>
      <c r="W47" s="1042"/>
      <c r="X47" s="1042"/>
      <c r="Y47" s="1042"/>
      <c r="Z47" s="1042"/>
      <c r="AA47" s="1042"/>
      <c r="AB47" s="1042"/>
      <c r="AC47" s="1042"/>
      <c r="AD47" s="1042"/>
      <c r="AE47" s="1043"/>
      <c r="AF47" s="1015"/>
      <c r="AG47" s="1016"/>
      <c r="AH47" s="1016"/>
      <c r="AI47" s="1016"/>
      <c r="AJ47" s="1017"/>
      <c r="AK47" s="976"/>
      <c r="AL47" s="967"/>
      <c r="AM47" s="967"/>
      <c r="AN47" s="967"/>
      <c r="AO47" s="967"/>
      <c r="AP47" s="967"/>
      <c r="AQ47" s="967"/>
      <c r="AR47" s="967"/>
      <c r="AS47" s="967"/>
      <c r="AT47" s="967"/>
      <c r="AU47" s="967"/>
      <c r="AV47" s="967"/>
      <c r="AW47" s="967"/>
      <c r="AX47" s="967"/>
      <c r="AY47" s="967"/>
      <c r="AZ47" s="1040"/>
      <c r="BA47" s="1040"/>
      <c r="BB47" s="1040"/>
      <c r="BC47" s="1040"/>
      <c r="BD47" s="1040"/>
      <c r="BE47" s="1030"/>
      <c r="BF47" s="1030"/>
      <c r="BG47" s="1030"/>
      <c r="BH47" s="1030"/>
      <c r="BI47" s="1031"/>
      <c r="BJ47" s="205"/>
      <c r="BK47" s="205"/>
      <c r="BL47" s="205"/>
      <c r="BM47" s="205"/>
      <c r="BN47" s="205"/>
      <c r="BO47" s="218"/>
      <c r="BP47" s="218"/>
      <c r="BQ47" s="215">
        <v>41</v>
      </c>
      <c r="BR47" s="216"/>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9"/>
    </row>
    <row r="48" spans="1:131" s="200" customFormat="1" ht="26.25" customHeight="1" x14ac:dyDescent="0.15">
      <c r="A48" s="214">
        <v>21</v>
      </c>
      <c r="B48" s="1035"/>
      <c r="C48" s="1036"/>
      <c r="D48" s="1036"/>
      <c r="E48" s="1036"/>
      <c r="F48" s="1036"/>
      <c r="G48" s="1036"/>
      <c r="H48" s="1036"/>
      <c r="I48" s="1036"/>
      <c r="J48" s="1036"/>
      <c r="K48" s="1036"/>
      <c r="L48" s="1036"/>
      <c r="M48" s="1036"/>
      <c r="N48" s="1036"/>
      <c r="O48" s="1036"/>
      <c r="P48" s="1037"/>
      <c r="Q48" s="1041"/>
      <c r="R48" s="1042"/>
      <c r="S48" s="1042"/>
      <c r="T48" s="1042"/>
      <c r="U48" s="1042"/>
      <c r="V48" s="1042"/>
      <c r="W48" s="1042"/>
      <c r="X48" s="1042"/>
      <c r="Y48" s="1042"/>
      <c r="Z48" s="1042"/>
      <c r="AA48" s="1042"/>
      <c r="AB48" s="1042"/>
      <c r="AC48" s="1042"/>
      <c r="AD48" s="1042"/>
      <c r="AE48" s="1043"/>
      <c r="AF48" s="1015"/>
      <c r="AG48" s="1016"/>
      <c r="AH48" s="1016"/>
      <c r="AI48" s="1016"/>
      <c r="AJ48" s="1017"/>
      <c r="AK48" s="976"/>
      <c r="AL48" s="967"/>
      <c r="AM48" s="967"/>
      <c r="AN48" s="967"/>
      <c r="AO48" s="967"/>
      <c r="AP48" s="967"/>
      <c r="AQ48" s="967"/>
      <c r="AR48" s="967"/>
      <c r="AS48" s="967"/>
      <c r="AT48" s="967"/>
      <c r="AU48" s="967"/>
      <c r="AV48" s="967"/>
      <c r="AW48" s="967"/>
      <c r="AX48" s="967"/>
      <c r="AY48" s="967"/>
      <c r="AZ48" s="1040"/>
      <c r="BA48" s="1040"/>
      <c r="BB48" s="1040"/>
      <c r="BC48" s="1040"/>
      <c r="BD48" s="1040"/>
      <c r="BE48" s="1030"/>
      <c r="BF48" s="1030"/>
      <c r="BG48" s="1030"/>
      <c r="BH48" s="1030"/>
      <c r="BI48" s="1031"/>
      <c r="BJ48" s="205"/>
      <c r="BK48" s="205"/>
      <c r="BL48" s="205"/>
      <c r="BM48" s="205"/>
      <c r="BN48" s="205"/>
      <c r="BO48" s="218"/>
      <c r="BP48" s="218"/>
      <c r="BQ48" s="215">
        <v>42</v>
      </c>
      <c r="BR48" s="216"/>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9"/>
    </row>
    <row r="49" spans="1:131" s="200" customFormat="1" ht="26.25" customHeight="1" x14ac:dyDescent="0.15">
      <c r="A49" s="214">
        <v>22</v>
      </c>
      <c r="B49" s="1035"/>
      <c r="C49" s="1036"/>
      <c r="D49" s="1036"/>
      <c r="E49" s="1036"/>
      <c r="F49" s="1036"/>
      <c r="G49" s="1036"/>
      <c r="H49" s="1036"/>
      <c r="I49" s="1036"/>
      <c r="J49" s="1036"/>
      <c r="K49" s="1036"/>
      <c r="L49" s="1036"/>
      <c r="M49" s="1036"/>
      <c r="N49" s="1036"/>
      <c r="O49" s="1036"/>
      <c r="P49" s="1037"/>
      <c r="Q49" s="1041"/>
      <c r="R49" s="1042"/>
      <c r="S49" s="1042"/>
      <c r="T49" s="1042"/>
      <c r="U49" s="1042"/>
      <c r="V49" s="1042"/>
      <c r="W49" s="1042"/>
      <c r="X49" s="1042"/>
      <c r="Y49" s="1042"/>
      <c r="Z49" s="1042"/>
      <c r="AA49" s="1042"/>
      <c r="AB49" s="1042"/>
      <c r="AC49" s="1042"/>
      <c r="AD49" s="1042"/>
      <c r="AE49" s="1043"/>
      <c r="AF49" s="1015"/>
      <c r="AG49" s="1016"/>
      <c r="AH49" s="1016"/>
      <c r="AI49" s="1016"/>
      <c r="AJ49" s="1017"/>
      <c r="AK49" s="976"/>
      <c r="AL49" s="967"/>
      <c r="AM49" s="967"/>
      <c r="AN49" s="967"/>
      <c r="AO49" s="967"/>
      <c r="AP49" s="967"/>
      <c r="AQ49" s="967"/>
      <c r="AR49" s="967"/>
      <c r="AS49" s="967"/>
      <c r="AT49" s="967"/>
      <c r="AU49" s="967"/>
      <c r="AV49" s="967"/>
      <c r="AW49" s="967"/>
      <c r="AX49" s="967"/>
      <c r="AY49" s="967"/>
      <c r="AZ49" s="1040"/>
      <c r="BA49" s="1040"/>
      <c r="BB49" s="1040"/>
      <c r="BC49" s="1040"/>
      <c r="BD49" s="1040"/>
      <c r="BE49" s="1030"/>
      <c r="BF49" s="1030"/>
      <c r="BG49" s="1030"/>
      <c r="BH49" s="1030"/>
      <c r="BI49" s="1031"/>
      <c r="BJ49" s="205"/>
      <c r="BK49" s="205"/>
      <c r="BL49" s="205"/>
      <c r="BM49" s="205"/>
      <c r="BN49" s="205"/>
      <c r="BO49" s="218"/>
      <c r="BP49" s="218"/>
      <c r="BQ49" s="215">
        <v>43</v>
      </c>
      <c r="BR49" s="216"/>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9"/>
    </row>
    <row r="50" spans="1:131" s="200" customFormat="1" ht="26.25" customHeight="1" x14ac:dyDescent="0.15">
      <c r="A50" s="214">
        <v>23</v>
      </c>
      <c r="B50" s="1035"/>
      <c r="C50" s="1036"/>
      <c r="D50" s="1036"/>
      <c r="E50" s="1036"/>
      <c r="F50" s="1036"/>
      <c r="G50" s="1036"/>
      <c r="H50" s="1036"/>
      <c r="I50" s="1036"/>
      <c r="J50" s="1036"/>
      <c r="K50" s="1036"/>
      <c r="L50" s="1036"/>
      <c r="M50" s="1036"/>
      <c r="N50" s="1036"/>
      <c r="O50" s="1036"/>
      <c r="P50" s="1037"/>
      <c r="Q50" s="1038"/>
      <c r="R50" s="1019"/>
      <c r="S50" s="1019"/>
      <c r="T50" s="1019"/>
      <c r="U50" s="1019"/>
      <c r="V50" s="1019"/>
      <c r="W50" s="1019"/>
      <c r="X50" s="1019"/>
      <c r="Y50" s="1019"/>
      <c r="Z50" s="1019"/>
      <c r="AA50" s="1019"/>
      <c r="AB50" s="1019"/>
      <c r="AC50" s="1019"/>
      <c r="AD50" s="1019"/>
      <c r="AE50" s="1039"/>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30"/>
      <c r="BF50" s="1030"/>
      <c r="BG50" s="1030"/>
      <c r="BH50" s="1030"/>
      <c r="BI50" s="1031"/>
      <c r="BJ50" s="205"/>
      <c r="BK50" s="205"/>
      <c r="BL50" s="205"/>
      <c r="BM50" s="205"/>
      <c r="BN50" s="205"/>
      <c r="BO50" s="218"/>
      <c r="BP50" s="218"/>
      <c r="BQ50" s="215">
        <v>44</v>
      </c>
      <c r="BR50" s="216"/>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9"/>
    </row>
    <row r="51" spans="1:131" s="200" customFormat="1" ht="26.25" customHeight="1" x14ac:dyDescent="0.15">
      <c r="A51" s="214">
        <v>24</v>
      </c>
      <c r="B51" s="1035"/>
      <c r="C51" s="1036"/>
      <c r="D51" s="1036"/>
      <c r="E51" s="1036"/>
      <c r="F51" s="1036"/>
      <c r="G51" s="1036"/>
      <c r="H51" s="1036"/>
      <c r="I51" s="1036"/>
      <c r="J51" s="1036"/>
      <c r="K51" s="1036"/>
      <c r="L51" s="1036"/>
      <c r="M51" s="1036"/>
      <c r="N51" s="1036"/>
      <c r="O51" s="1036"/>
      <c r="P51" s="1037"/>
      <c r="Q51" s="1038"/>
      <c r="R51" s="1019"/>
      <c r="S51" s="1019"/>
      <c r="T51" s="1019"/>
      <c r="U51" s="1019"/>
      <c r="V51" s="1019"/>
      <c r="W51" s="1019"/>
      <c r="X51" s="1019"/>
      <c r="Y51" s="1019"/>
      <c r="Z51" s="1019"/>
      <c r="AA51" s="1019"/>
      <c r="AB51" s="1019"/>
      <c r="AC51" s="1019"/>
      <c r="AD51" s="1019"/>
      <c r="AE51" s="1039"/>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30"/>
      <c r="BF51" s="1030"/>
      <c r="BG51" s="1030"/>
      <c r="BH51" s="1030"/>
      <c r="BI51" s="1031"/>
      <c r="BJ51" s="205"/>
      <c r="BK51" s="205"/>
      <c r="BL51" s="205"/>
      <c r="BM51" s="205"/>
      <c r="BN51" s="205"/>
      <c r="BO51" s="218"/>
      <c r="BP51" s="218"/>
      <c r="BQ51" s="215">
        <v>45</v>
      </c>
      <c r="BR51" s="216"/>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9"/>
    </row>
    <row r="52" spans="1:131" s="200" customFormat="1" ht="26.25" customHeight="1" x14ac:dyDescent="0.15">
      <c r="A52" s="214">
        <v>25</v>
      </c>
      <c r="B52" s="1035"/>
      <c r="C52" s="1036"/>
      <c r="D52" s="1036"/>
      <c r="E52" s="1036"/>
      <c r="F52" s="1036"/>
      <c r="G52" s="1036"/>
      <c r="H52" s="1036"/>
      <c r="I52" s="1036"/>
      <c r="J52" s="1036"/>
      <c r="K52" s="1036"/>
      <c r="L52" s="1036"/>
      <c r="M52" s="1036"/>
      <c r="N52" s="1036"/>
      <c r="O52" s="1036"/>
      <c r="P52" s="1037"/>
      <c r="Q52" s="1038"/>
      <c r="R52" s="1019"/>
      <c r="S52" s="1019"/>
      <c r="T52" s="1019"/>
      <c r="U52" s="1019"/>
      <c r="V52" s="1019"/>
      <c r="W52" s="1019"/>
      <c r="X52" s="1019"/>
      <c r="Y52" s="1019"/>
      <c r="Z52" s="1019"/>
      <c r="AA52" s="1019"/>
      <c r="AB52" s="1019"/>
      <c r="AC52" s="1019"/>
      <c r="AD52" s="1019"/>
      <c r="AE52" s="1039"/>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30"/>
      <c r="BF52" s="1030"/>
      <c r="BG52" s="1030"/>
      <c r="BH52" s="1030"/>
      <c r="BI52" s="1031"/>
      <c r="BJ52" s="205"/>
      <c r="BK52" s="205"/>
      <c r="BL52" s="205"/>
      <c r="BM52" s="205"/>
      <c r="BN52" s="205"/>
      <c r="BO52" s="218"/>
      <c r="BP52" s="218"/>
      <c r="BQ52" s="215">
        <v>46</v>
      </c>
      <c r="BR52" s="216"/>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9"/>
    </row>
    <row r="53" spans="1:131" s="200" customFormat="1" ht="26.25" customHeight="1" x14ac:dyDescent="0.15">
      <c r="A53" s="214">
        <v>26</v>
      </c>
      <c r="B53" s="1035"/>
      <c r="C53" s="1036"/>
      <c r="D53" s="1036"/>
      <c r="E53" s="1036"/>
      <c r="F53" s="1036"/>
      <c r="G53" s="1036"/>
      <c r="H53" s="1036"/>
      <c r="I53" s="1036"/>
      <c r="J53" s="1036"/>
      <c r="K53" s="1036"/>
      <c r="L53" s="1036"/>
      <c r="M53" s="1036"/>
      <c r="N53" s="1036"/>
      <c r="O53" s="1036"/>
      <c r="P53" s="1037"/>
      <c r="Q53" s="1038"/>
      <c r="R53" s="1019"/>
      <c r="S53" s="1019"/>
      <c r="T53" s="1019"/>
      <c r="U53" s="1019"/>
      <c r="V53" s="1019"/>
      <c r="W53" s="1019"/>
      <c r="X53" s="1019"/>
      <c r="Y53" s="1019"/>
      <c r="Z53" s="1019"/>
      <c r="AA53" s="1019"/>
      <c r="AB53" s="1019"/>
      <c r="AC53" s="1019"/>
      <c r="AD53" s="1019"/>
      <c r="AE53" s="1039"/>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30"/>
      <c r="BF53" s="1030"/>
      <c r="BG53" s="1030"/>
      <c r="BH53" s="1030"/>
      <c r="BI53" s="1031"/>
      <c r="BJ53" s="205"/>
      <c r="BK53" s="205"/>
      <c r="BL53" s="205"/>
      <c r="BM53" s="205"/>
      <c r="BN53" s="205"/>
      <c r="BO53" s="218"/>
      <c r="BP53" s="218"/>
      <c r="BQ53" s="215">
        <v>47</v>
      </c>
      <c r="BR53" s="216"/>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9"/>
    </row>
    <row r="54" spans="1:131" s="200" customFormat="1" ht="26.25" customHeight="1" x14ac:dyDescent="0.15">
      <c r="A54" s="214">
        <v>27</v>
      </c>
      <c r="B54" s="1035"/>
      <c r="C54" s="1036"/>
      <c r="D54" s="1036"/>
      <c r="E54" s="1036"/>
      <c r="F54" s="1036"/>
      <c r="G54" s="1036"/>
      <c r="H54" s="1036"/>
      <c r="I54" s="1036"/>
      <c r="J54" s="1036"/>
      <c r="K54" s="1036"/>
      <c r="L54" s="1036"/>
      <c r="M54" s="1036"/>
      <c r="N54" s="1036"/>
      <c r="O54" s="1036"/>
      <c r="P54" s="1037"/>
      <c r="Q54" s="1038"/>
      <c r="R54" s="1019"/>
      <c r="S54" s="1019"/>
      <c r="T54" s="1019"/>
      <c r="U54" s="1019"/>
      <c r="V54" s="1019"/>
      <c r="W54" s="1019"/>
      <c r="X54" s="1019"/>
      <c r="Y54" s="1019"/>
      <c r="Z54" s="1019"/>
      <c r="AA54" s="1019"/>
      <c r="AB54" s="1019"/>
      <c r="AC54" s="1019"/>
      <c r="AD54" s="1019"/>
      <c r="AE54" s="1039"/>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30"/>
      <c r="BF54" s="1030"/>
      <c r="BG54" s="1030"/>
      <c r="BH54" s="1030"/>
      <c r="BI54" s="1031"/>
      <c r="BJ54" s="205"/>
      <c r="BK54" s="205"/>
      <c r="BL54" s="205"/>
      <c r="BM54" s="205"/>
      <c r="BN54" s="205"/>
      <c r="BO54" s="218"/>
      <c r="BP54" s="218"/>
      <c r="BQ54" s="215">
        <v>48</v>
      </c>
      <c r="BR54" s="216"/>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9"/>
    </row>
    <row r="55" spans="1:131" s="200" customFormat="1" ht="26.25" customHeight="1" x14ac:dyDescent="0.15">
      <c r="A55" s="214">
        <v>28</v>
      </c>
      <c r="B55" s="1035"/>
      <c r="C55" s="1036"/>
      <c r="D55" s="1036"/>
      <c r="E55" s="1036"/>
      <c r="F55" s="1036"/>
      <c r="G55" s="1036"/>
      <c r="H55" s="1036"/>
      <c r="I55" s="1036"/>
      <c r="J55" s="1036"/>
      <c r="K55" s="1036"/>
      <c r="L55" s="1036"/>
      <c r="M55" s="1036"/>
      <c r="N55" s="1036"/>
      <c r="O55" s="1036"/>
      <c r="P55" s="1037"/>
      <c r="Q55" s="1038"/>
      <c r="R55" s="1019"/>
      <c r="S55" s="1019"/>
      <c r="T55" s="1019"/>
      <c r="U55" s="1019"/>
      <c r="V55" s="1019"/>
      <c r="W55" s="1019"/>
      <c r="X55" s="1019"/>
      <c r="Y55" s="1019"/>
      <c r="Z55" s="1019"/>
      <c r="AA55" s="1019"/>
      <c r="AB55" s="1019"/>
      <c r="AC55" s="1019"/>
      <c r="AD55" s="1019"/>
      <c r="AE55" s="1039"/>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30"/>
      <c r="BF55" s="1030"/>
      <c r="BG55" s="1030"/>
      <c r="BH55" s="1030"/>
      <c r="BI55" s="1031"/>
      <c r="BJ55" s="205"/>
      <c r="BK55" s="205"/>
      <c r="BL55" s="205"/>
      <c r="BM55" s="205"/>
      <c r="BN55" s="205"/>
      <c r="BO55" s="218"/>
      <c r="BP55" s="218"/>
      <c r="BQ55" s="215">
        <v>49</v>
      </c>
      <c r="BR55" s="216"/>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9"/>
    </row>
    <row r="56" spans="1:131" s="200" customFormat="1" ht="26.25" customHeight="1" x14ac:dyDescent="0.15">
      <c r="A56" s="214">
        <v>29</v>
      </c>
      <c r="B56" s="1035"/>
      <c r="C56" s="1036"/>
      <c r="D56" s="1036"/>
      <c r="E56" s="1036"/>
      <c r="F56" s="1036"/>
      <c r="G56" s="1036"/>
      <c r="H56" s="1036"/>
      <c r="I56" s="1036"/>
      <c r="J56" s="1036"/>
      <c r="K56" s="1036"/>
      <c r="L56" s="1036"/>
      <c r="M56" s="1036"/>
      <c r="N56" s="1036"/>
      <c r="O56" s="1036"/>
      <c r="P56" s="1037"/>
      <c r="Q56" s="1038"/>
      <c r="R56" s="1019"/>
      <c r="S56" s="1019"/>
      <c r="T56" s="1019"/>
      <c r="U56" s="1019"/>
      <c r="V56" s="1019"/>
      <c r="W56" s="1019"/>
      <c r="X56" s="1019"/>
      <c r="Y56" s="1019"/>
      <c r="Z56" s="1019"/>
      <c r="AA56" s="1019"/>
      <c r="AB56" s="1019"/>
      <c r="AC56" s="1019"/>
      <c r="AD56" s="1019"/>
      <c r="AE56" s="1039"/>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30"/>
      <c r="BF56" s="1030"/>
      <c r="BG56" s="1030"/>
      <c r="BH56" s="1030"/>
      <c r="BI56" s="1031"/>
      <c r="BJ56" s="205"/>
      <c r="BK56" s="205"/>
      <c r="BL56" s="205"/>
      <c r="BM56" s="205"/>
      <c r="BN56" s="205"/>
      <c r="BO56" s="218"/>
      <c r="BP56" s="218"/>
      <c r="BQ56" s="215">
        <v>50</v>
      </c>
      <c r="BR56" s="216"/>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9"/>
    </row>
    <row r="57" spans="1:131" s="200" customFormat="1" ht="26.25" customHeight="1" x14ac:dyDescent="0.15">
      <c r="A57" s="214">
        <v>30</v>
      </c>
      <c r="B57" s="1035"/>
      <c r="C57" s="1036"/>
      <c r="D57" s="1036"/>
      <c r="E57" s="1036"/>
      <c r="F57" s="1036"/>
      <c r="G57" s="1036"/>
      <c r="H57" s="1036"/>
      <c r="I57" s="1036"/>
      <c r="J57" s="1036"/>
      <c r="K57" s="1036"/>
      <c r="L57" s="1036"/>
      <c r="M57" s="1036"/>
      <c r="N57" s="1036"/>
      <c r="O57" s="1036"/>
      <c r="P57" s="1037"/>
      <c r="Q57" s="1038"/>
      <c r="R57" s="1019"/>
      <c r="S57" s="1019"/>
      <c r="T57" s="1019"/>
      <c r="U57" s="1019"/>
      <c r="V57" s="1019"/>
      <c r="W57" s="1019"/>
      <c r="X57" s="1019"/>
      <c r="Y57" s="1019"/>
      <c r="Z57" s="1019"/>
      <c r="AA57" s="1019"/>
      <c r="AB57" s="1019"/>
      <c r="AC57" s="1019"/>
      <c r="AD57" s="1019"/>
      <c r="AE57" s="1039"/>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30"/>
      <c r="BF57" s="1030"/>
      <c r="BG57" s="1030"/>
      <c r="BH57" s="1030"/>
      <c r="BI57" s="1031"/>
      <c r="BJ57" s="205"/>
      <c r="BK57" s="205"/>
      <c r="BL57" s="205"/>
      <c r="BM57" s="205"/>
      <c r="BN57" s="205"/>
      <c r="BO57" s="218"/>
      <c r="BP57" s="218"/>
      <c r="BQ57" s="215">
        <v>51</v>
      </c>
      <c r="BR57" s="216"/>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9"/>
    </row>
    <row r="58" spans="1:131" s="200" customFormat="1" ht="26.25" customHeight="1" x14ac:dyDescent="0.15">
      <c r="A58" s="214">
        <v>31</v>
      </c>
      <c r="B58" s="1035"/>
      <c r="C58" s="1036"/>
      <c r="D58" s="1036"/>
      <c r="E58" s="1036"/>
      <c r="F58" s="1036"/>
      <c r="G58" s="1036"/>
      <c r="H58" s="1036"/>
      <c r="I58" s="1036"/>
      <c r="J58" s="1036"/>
      <c r="K58" s="1036"/>
      <c r="L58" s="1036"/>
      <c r="M58" s="1036"/>
      <c r="N58" s="1036"/>
      <c r="O58" s="1036"/>
      <c r="P58" s="1037"/>
      <c r="Q58" s="1038"/>
      <c r="R58" s="1019"/>
      <c r="S58" s="1019"/>
      <c r="T58" s="1019"/>
      <c r="U58" s="1019"/>
      <c r="V58" s="1019"/>
      <c r="W58" s="1019"/>
      <c r="X58" s="1019"/>
      <c r="Y58" s="1019"/>
      <c r="Z58" s="1019"/>
      <c r="AA58" s="1019"/>
      <c r="AB58" s="1019"/>
      <c r="AC58" s="1019"/>
      <c r="AD58" s="1019"/>
      <c r="AE58" s="1039"/>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30"/>
      <c r="BF58" s="1030"/>
      <c r="BG58" s="1030"/>
      <c r="BH58" s="1030"/>
      <c r="BI58" s="1031"/>
      <c r="BJ58" s="205"/>
      <c r="BK58" s="205"/>
      <c r="BL58" s="205"/>
      <c r="BM58" s="205"/>
      <c r="BN58" s="205"/>
      <c r="BO58" s="218"/>
      <c r="BP58" s="218"/>
      <c r="BQ58" s="215">
        <v>52</v>
      </c>
      <c r="BR58" s="216"/>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9"/>
    </row>
    <row r="59" spans="1:131" s="200" customFormat="1" ht="26.25" customHeight="1" x14ac:dyDescent="0.15">
      <c r="A59" s="214">
        <v>32</v>
      </c>
      <c r="B59" s="1035"/>
      <c r="C59" s="1036"/>
      <c r="D59" s="1036"/>
      <c r="E59" s="1036"/>
      <c r="F59" s="1036"/>
      <c r="G59" s="1036"/>
      <c r="H59" s="1036"/>
      <c r="I59" s="1036"/>
      <c r="J59" s="1036"/>
      <c r="K59" s="1036"/>
      <c r="L59" s="1036"/>
      <c r="M59" s="1036"/>
      <c r="N59" s="1036"/>
      <c r="O59" s="1036"/>
      <c r="P59" s="1037"/>
      <c r="Q59" s="1038"/>
      <c r="R59" s="1019"/>
      <c r="S59" s="1019"/>
      <c r="T59" s="1019"/>
      <c r="U59" s="1019"/>
      <c r="V59" s="1019"/>
      <c r="W59" s="1019"/>
      <c r="X59" s="1019"/>
      <c r="Y59" s="1019"/>
      <c r="Z59" s="1019"/>
      <c r="AA59" s="1019"/>
      <c r="AB59" s="1019"/>
      <c r="AC59" s="1019"/>
      <c r="AD59" s="1019"/>
      <c r="AE59" s="1039"/>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30"/>
      <c r="BF59" s="1030"/>
      <c r="BG59" s="1030"/>
      <c r="BH59" s="1030"/>
      <c r="BI59" s="1031"/>
      <c r="BJ59" s="205"/>
      <c r="BK59" s="205"/>
      <c r="BL59" s="205"/>
      <c r="BM59" s="205"/>
      <c r="BN59" s="205"/>
      <c r="BO59" s="218"/>
      <c r="BP59" s="218"/>
      <c r="BQ59" s="215">
        <v>53</v>
      </c>
      <c r="BR59" s="216"/>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9"/>
    </row>
    <row r="60" spans="1:131" s="200" customFormat="1" ht="26.25" customHeight="1" x14ac:dyDescent="0.15">
      <c r="A60" s="214">
        <v>33</v>
      </c>
      <c r="B60" s="1035"/>
      <c r="C60" s="1036"/>
      <c r="D60" s="1036"/>
      <c r="E60" s="1036"/>
      <c r="F60" s="1036"/>
      <c r="G60" s="1036"/>
      <c r="H60" s="1036"/>
      <c r="I60" s="1036"/>
      <c r="J60" s="1036"/>
      <c r="K60" s="1036"/>
      <c r="L60" s="1036"/>
      <c r="M60" s="1036"/>
      <c r="N60" s="1036"/>
      <c r="O60" s="1036"/>
      <c r="P60" s="1037"/>
      <c r="Q60" s="1038"/>
      <c r="R60" s="1019"/>
      <c r="S60" s="1019"/>
      <c r="T60" s="1019"/>
      <c r="U60" s="1019"/>
      <c r="V60" s="1019"/>
      <c r="W60" s="1019"/>
      <c r="X60" s="1019"/>
      <c r="Y60" s="1019"/>
      <c r="Z60" s="1019"/>
      <c r="AA60" s="1019"/>
      <c r="AB60" s="1019"/>
      <c r="AC60" s="1019"/>
      <c r="AD60" s="1019"/>
      <c r="AE60" s="1039"/>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30"/>
      <c r="BF60" s="1030"/>
      <c r="BG60" s="1030"/>
      <c r="BH60" s="1030"/>
      <c r="BI60" s="1031"/>
      <c r="BJ60" s="205"/>
      <c r="BK60" s="205"/>
      <c r="BL60" s="205"/>
      <c r="BM60" s="205"/>
      <c r="BN60" s="205"/>
      <c r="BO60" s="218"/>
      <c r="BP60" s="218"/>
      <c r="BQ60" s="215">
        <v>54</v>
      </c>
      <c r="BR60" s="216"/>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9"/>
    </row>
    <row r="61" spans="1:131" s="200" customFormat="1" ht="26.25" customHeight="1" thickBot="1" x14ac:dyDescent="0.2">
      <c r="A61" s="214">
        <v>34</v>
      </c>
      <c r="B61" s="1035"/>
      <c r="C61" s="1036"/>
      <c r="D61" s="1036"/>
      <c r="E61" s="1036"/>
      <c r="F61" s="1036"/>
      <c r="G61" s="1036"/>
      <c r="H61" s="1036"/>
      <c r="I61" s="1036"/>
      <c r="J61" s="1036"/>
      <c r="K61" s="1036"/>
      <c r="L61" s="1036"/>
      <c r="M61" s="1036"/>
      <c r="N61" s="1036"/>
      <c r="O61" s="1036"/>
      <c r="P61" s="1037"/>
      <c r="Q61" s="1038"/>
      <c r="R61" s="1019"/>
      <c r="S61" s="1019"/>
      <c r="T61" s="1019"/>
      <c r="U61" s="1019"/>
      <c r="V61" s="1019"/>
      <c r="W61" s="1019"/>
      <c r="X61" s="1019"/>
      <c r="Y61" s="1019"/>
      <c r="Z61" s="1019"/>
      <c r="AA61" s="1019"/>
      <c r="AB61" s="1019"/>
      <c r="AC61" s="1019"/>
      <c r="AD61" s="1019"/>
      <c r="AE61" s="1039"/>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30"/>
      <c r="BF61" s="1030"/>
      <c r="BG61" s="1030"/>
      <c r="BH61" s="1030"/>
      <c r="BI61" s="1031"/>
      <c r="BJ61" s="205"/>
      <c r="BK61" s="205"/>
      <c r="BL61" s="205"/>
      <c r="BM61" s="205"/>
      <c r="BN61" s="205"/>
      <c r="BO61" s="218"/>
      <c r="BP61" s="218"/>
      <c r="BQ61" s="215">
        <v>55</v>
      </c>
      <c r="BR61" s="216"/>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9"/>
    </row>
    <row r="62" spans="1:131" s="200" customFormat="1" ht="26.25" customHeight="1" x14ac:dyDescent="0.15">
      <c r="A62" s="214">
        <v>35</v>
      </c>
      <c r="B62" s="1035"/>
      <c r="C62" s="1036"/>
      <c r="D62" s="1036"/>
      <c r="E62" s="1036"/>
      <c r="F62" s="1036"/>
      <c r="G62" s="1036"/>
      <c r="H62" s="1036"/>
      <c r="I62" s="1036"/>
      <c r="J62" s="1036"/>
      <c r="K62" s="1036"/>
      <c r="L62" s="1036"/>
      <c r="M62" s="1036"/>
      <c r="N62" s="1036"/>
      <c r="O62" s="1036"/>
      <c r="P62" s="1037"/>
      <c r="Q62" s="1038"/>
      <c r="R62" s="1019"/>
      <c r="S62" s="1019"/>
      <c r="T62" s="1019"/>
      <c r="U62" s="1019"/>
      <c r="V62" s="1019"/>
      <c r="W62" s="1019"/>
      <c r="X62" s="1019"/>
      <c r="Y62" s="1019"/>
      <c r="Z62" s="1019"/>
      <c r="AA62" s="1019"/>
      <c r="AB62" s="1019"/>
      <c r="AC62" s="1019"/>
      <c r="AD62" s="1019"/>
      <c r="AE62" s="1039"/>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30"/>
      <c r="BF62" s="1030"/>
      <c r="BG62" s="1030"/>
      <c r="BH62" s="1030"/>
      <c r="BI62" s="1031"/>
      <c r="BJ62" s="1032" t="s">
        <v>402</v>
      </c>
      <c r="BK62" s="1033"/>
      <c r="BL62" s="1033"/>
      <c r="BM62" s="1033"/>
      <c r="BN62" s="1034"/>
      <c r="BO62" s="218"/>
      <c r="BP62" s="218"/>
      <c r="BQ62" s="215">
        <v>56</v>
      </c>
      <c r="BR62" s="216"/>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9"/>
    </row>
    <row r="63" spans="1:131" s="200" customFormat="1" ht="26.25" customHeight="1" thickBot="1" x14ac:dyDescent="0.2">
      <c r="A63" s="217" t="s">
        <v>374</v>
      </c>
      <c r="B63" s="943" t="s">
        <v>403</v>
      </c>
      <c r="C63" s="944"/>
      <c r="D63" s="944"/>
      <c r="E63" s="944"/>
      <c r="F63" s="944"/>
      <c r="G63" s="944"/>
      <c r="H63" s="944"/>
      <c r="I63" s="944"/>
      <c r="J63" s="944"/>
      <c r="K63" s="944"/>
      <c r="L63" s="944"/>
      <c r="M63" s="944"/>
      <c r="N63" s="944"/>
      <c r="O63" s="944"/>
      <c r="P63" s="945"/>
      <c r="Q63" s="958"/>
      <c r="R63" s="959"/>
      <c r="S63" s="959"/>
      <c r="T63" s="959"/>
      <c r="U63" s="959"/>
      <c r="V63" s="959"/>
      <c r="W63" s="959"/>
      <c r="X63" s="959"/>
      <c r="Y63" s="959"/>
      <c r="Z63" s="959"/>
      <c r="AA63" s="959"/>
      <c r="AB63" s="959"/>
      <c r="AC63" s="959"/>
      <c r="AD63" s="959"/>
      <c r="AE63" s="1026"/>
      <c r="AF63" s="1027">
        <v>16495</v>
      </c>
      <c r="AG63" s="955"/>
      <c r="AH63" s="955"/>
      <c r="AI63" s="955"/>
      <c r="AJ63" s="1028"/>
      <c r="AK63" s="1029"/>
      <c r="AL63" s="959"/>
      <c r="AM63" s="959"/>
      <c r="AN63" s="959"/>
      <c r="AO63" s="959"/>
      <c r="AP63" s="955">
        <v>185532</v>
      </c>
      <c r="AQ63" s="955"/>
      <c r="AR63" s="955"/>
      <c r="AS63" s="955"/>
      <c r="AT63" s="955"/>
      <c r="AU63" s="1021">
        <v>84300</v>
      </c>
      <c r="AV63" s="933"/>
      <c r="AW63" s="933"/>
      <c r="AX63" s="933"/>
      <c r="AY63" s="1022"/>
      <c r="AZ63" s="1023"/>
      <c r="BA63" s="1023"/>
      <c r="BB63" s="1023"/>
      <c r="BC63" s="1023"/>
      <c r="BD63" s="1023"/>
      <c r="BE63" s="956"/>
      <c r="BF63" s="956"/>
      <c r="BG63" s="956"/>
      <c r="BH63" s="956"/>
      <c r="BI63" s="957"/>
      <c r="BJ63" s="1024" t="s">
        <v>404</v>
      </c>
      <c r="BK63" s="933"/>
      <c r="BL63" s="933"/>
      <c r="BM63" s="933"/>
      <c r="BN63" s="1025"/>
      <c r="BO63" s="218"/>
      <c r="BP63" s="218"/>
      <c r="BQ63" s="215">
        <v>57</v>
      </c>
      <c r="BR63" s="216"/>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9"/>
    </row>
    <row r="65" spans="1:131" s="200" customFormat="1" ht="26.25" customHeight="1" thickBot="1" x14ac:dyDescent="0.2">
      <c r="A65" s="205" t="s">
        <v>405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9"/>
    </row>
    <row r="66" spans="1:131" s="200" customFormat="1" ht="26.25" customHeight="1" x14ac:dyDescent="0.15">
      <c r="A66" s="991" t="s">
        <v>406</v>
      </c>
      <c r="B66" s="992"/>
      <c r="C66" s="992"/>
      <c r="D66" s="992"/>
      <c r="E66" s="992"/>
      <c r="F66" s="992"/>
      <c r="G66" s="992"/>
      <c r="H66" s="992"/>
      <c r="I66" s="992"/>
      <c r="J66" s="992"/>
      <c r="K66" s="992"/>
      <c r="L66" s="992"/>
      <c r="M66" s="992"/>
      <c r="N66" s="992"/>
      <c r="O66" s="992"/>
      <c r="P66" s="993"/>
      <c r="Q66" s="997" t="s">
        <v>407</v>
      </c>
      <c r="R66" s="998"/>
      <c r="S66" s="998"/>
      <c r="T66" s="998"/>
      <c r="U66" s="999"/>
      <c r="V66" s="997" t="s">
        <v>408</v>
      </c>
      <c r="W66" s="998"/>
      <c r="X66" s="998"/>
      <c r="Y66" s="998"/>
      <c r="Z66" s="999"/>
      <c r="AA66" s="997" t="s">
        <v>409</v>
      </c>
      <c r="AB66" s="998"/>
      <c r="AC66" s="998"/>
      <c r="AD66" s="998"/>
      <c r="AE66" s="999"/>
      <c r="AF66" s="1003" t="s">
        <v>410</v>
      </c>
      <c r="AG66" s="1004"/>
      <c r="AH66" s="1004"/>
      <c r="AI66" s="1004"/>
      <c r="AJ66" s="1005"/>
      <c r="AK66" s="997" t="s">
        <v>411</v>
      </c>
      <c r="AL66" s="992"/>
      <c r="AM66" s="992"/>
      <c r="AN66" s="992"/>
      <c r="AO66" s="993"/>
      <c r="AP66" s="997" t="s">
        <v>412</v>
      </c>
      <c r="AQ66" s="998"/>
      <c r="AR66" s="998"/>
      <c r="AS66" s="998"/>
      <c r="AT66" s="999"/>
      <c r="AU66" s="997" t="s">
        <v>413</v>
      </c>
      <c r="AV66" s="998"/>
      <c r="AW66" s="998"/>
      <c r="AX66" s="998"/>
      <c r="AY66" s="999"/>
      <c r="AZ66" s="997" t="s">
        <v>357</v>
      </c>
      <c r="BA66" s="998"/>
      <c r="BB66" s="998"/>
      <c r="BC66" s="998"/>
      <c r="BD66" s="1013"/>
      <c r="BE66" s="218"/>
      <c r="BF66" s="218"/>
      <c r="BG66" s="218"/>
      <c r="BH66" s="218"/>
      <c r="BI66" s="218"/>
      <c r="BJ66" s="218"/>
      <c r="BK66" s="218"/>
      <c r="BL66" s="218"/>
      <c r="BM66" s="218"/>
      <c r="BN66" s="218"/>
      <c r="BO66" s="218"/>
      <c r="BP66" s="218"/>
      <c r="BQ66" s="215">
        <v>60</v>
      </c>
      <c r="BR66" s="220"/>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0"/>
      <c r="DW66" s="941"/>
      <c r="DX66" s="941"/>
      <c r="DY66" s="941"/>
      <c r="DZ66" s="942"/>
      <c r="EA66" s="199"/>
    </row>
    <row r="67" spans="1:131" s="200"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8"/>
      <c r="BF67" s="218"/>
      <c r="BG67" s="218"/>
      <c r="BH67" s="218"/>
      <c r="BI67" s="218"/>
      <c r="BJ67" s="218"/>
      <c r="BK67" s="218"/>
      <c r="BL67" s="218"/>
      <c r="BM67" s="218"/>
      <c r="BN67" s="218"/>
      <c r="BO67" s="218"/>
      <c r="BP67" s="218"/>
      <c r="BQ67" s="215">
        <v>61</v>
      </c>
      <c r="BR67" s="220"/>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0"/>
      <c r="DW67" s="941"/>
      <c r="DX67" s="941"/>
      <c r="DY67" s="941"/>
      <c r="DZ67" s="942"/>
      <c r="EA67" s="199"/>
    </row>
    <row r="68" spans="1:131" s="200" customFormat="1" ht="26.25" customHeight="1" thickTop="1" thickBot="1" x14ac:dyDescent="0.2">
      <c r="A68" s="211">
        <v>1</v>
      </c>
      <c r="B68" s="981" t="s">
        <v>561</v>
      </c>
      <c r="C68" s="982"/>
      <c r="D68" s="982"/>
      <c r="E68" s="982"/>
      <c r="F68" s="982"/>
      <c r="G68" s="982"/>
      <c r="H68" s="982"/>
      <c r="I68" s="982"/>
      <c r="J68" s="982"/>
      <c r="K68" s="982"/>
      <c r="L68" s="982"/>
      <c r="M68" s="982"/>
      <c r="N68" s="982"/>
      <c r="O68" s="982"/>
      <c r="P68" s="983"/>
      <c r="Q68" s="984">
        <v>5774</v>
      </c>
      <c r="R68" s="978"/>
      <c r="S68" s="978"/>
      <c r="T68" s="978"/>
      <c r="U68" s="978"/>
      <c r="V68" s="978">
        <v>5276</v>
      </c>
      <c r="W68" s="978"/>
      <c r="X68" s="978"/>
      <c r="Y68" s="978"/>
      <c r="Z68" s="978"/>
      <c r="AA68" s="978">
        <v>498</v>
      </c>
      <c r="AB68" s="978"/>
      <c r="AC68" s="978"/>
      <c r="AD68" s="978"/>
      <c r="AE68" s="978"/>
      <c r="AF68" s="978">
        <v>498</v>
      </c>
      <c r="AG68" s="978"/>
      <c r="AH68" s="978"/>
      <c r="AI68" s="978"/>
      <c r="AJ68" s="978"/>
      <c r="AK68" s="978" t="s">
        <v>567</v>
      </c>
      <c r="AL68" s="978"/>
      <c r="AM68" s="978"/>
      <c r="AN68" s="978"/>
      <c r="AO68" s="978"/>
      <c r="AP68" s="978">
        <v>2261</v>
      </c>
      <c r="AQ68" s="978"/>
      <c r="AR68" s="978"/>
      <c r="AS68" s="978"/>
      <c r="AT68" s="978"/>
      <c r="AU68" s="978">
        <v>1490</v>
      </c>
      <c r="AV68" s="978"/>
      <c r="AW68" s="978"/>
      <c r="AX68" s="978"/>
      <c r="AY68" s="978"/>
      <c r="AZ68" s="979"/>
      <c r="BA68" s="979"/>
      <c r="BB68" s="979"/>
      <c r="BC68" s="979"/>
      <c r="BD68" s="980"/>
      <c r="BE68" s="218"/>
      <c r="BF68" s="218"/>
      <c r="BG68" s="218"/>
      <c r="BH68" s="218"/>
      <c r="BI68" s="218"/>
      <c r="BJ68" s="218"/>
      <c r="BK68" s="218"/>
      <c r="BL68" s="218"/>
      <c r="BM68" s="218"/>
      <c r="BN68" s="218"/>
      <c r="BO68" s="218"/>
      <c r="BP68" s="218"/>
      <c r="BQ68" s="215">
        <v>62</v>
      </c>
      <c r="BR68" s="220"/>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0"/>
      <c r="DW68" s="941"/>
      <c r="DX68" s="941"/>
      <c r="DY68" s="941"/>
      <c r="DZ68" s="942"/>
      <c r="EA68" s="199"/>
    </row>
    <row r="69" spans="1:131" s="200" customFormat="1" ht="26.25" customHeight="1" thickTop="1" x14ac:dyDescent="0.15">
      <c r="A69" s="214">
        <v>2</v>
      </c>
      <c r="B69" s="970" t="s">
        <v>562</v>
      </c>
      <c r="C69" s="971"/>
      <c r="D69" s="971"/>
      <c r="E69" s="971"/>
      <c r="F69" s="971"/>
      <c r="G69" s="971"/>
      <c r="H69" s="971"/>
      <c r="I69" s="971"/>
      <c r="J69" s="971"/>
      <c r="K69" s="971"/>
      <c r="L69" s="971"/>
      <c r="M69" s="971"/>
      <c r="N69" s="971"/>
      <c r="O69" s="971"/>
      <c r="P69" s="972"/>
      <c r="Q69" s="973">
        <v>182</v>
      </c>
      <c r="R69" s="967"/>
      <c r="S69" s="967"/>
      <c r="T69" s="967"/>
      <c r="U69" s="967"/>
      <c r="V69" s="967">
        <v>148</v>
      </c>
      <c r="W69" s="967"/>
      <c r="X69" s="967"/>
      <c r="Y69" s="967"/>
      <c r="Z69" s="967"/>
      <c r="AA69" s="977">
        <v>34</v>
      </c>
      <c r="AB69" s="975"/>
      <c r="AC69" s="975"/>
      <c r="AD69" s="975"/>
      <c r="AE69" s="976"/>
      <c r="AF69" s="978">
        <v>34</v>
      </c>
      <c r="AG69" s="978"/>
      <c r="AH69" s="978"/>
      <c r="AI69" s="978"/>
      <c r="AJ69" s="978"/>
      <c r="AK69" s="967" t="s">
        <v>567</v>
      </c>
      <c r="AL69" s="967"/>
      <c r="AM69" s="967"/>
      <c r="AN69" s="967"/>
      <c r="AO69" s="967"/>
      <c r="AP69" s="967" t="s">
        <v>567</v>
      </c>
      <c r="AQ69" s="967"/>
      <c r="AR69" s="967"/>
      <c r="AS69" s="967"/>
      <c r="AT69" s="967"/>
      <c r="AU69" s="967" t="s">
        <v>567</v>
      </c>
      <c r="AV69" s="967"/>
      <c r="AW69" s="967"/>
      <c r="AX69" s="967"/>
      <c r="AY69" s="967"/>
      <c r="AZ69" s="968"/>
      <c r="BA69" s="968"/>
      <c r="BB69" s="968"/>
      <c r="BC69" s="968"/>
      <c r="BD69" s="969"/>
      <c r="BE69" s="218"/>
      <c r="BF69" s="218"/>
      <c r="BG69" s="218"/>
      <c r="BH69" s="218"/>
      <c r="BI69" s="218"/>
      <c r="BJ69" s="218"/>
      <c r="BK69" s="218"/>
      <c r="BL69" s="218"/>
      <c r="BM69" s="218"/>
      <c r="BN69" s="218"/>
      <c r="BO69" s="218"/>
      <c r="BP69" s="218"/>
      <c r="BQ69" s="215">
        <v>63</v>
      </c>
      <c r="BR69" s="220"/>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0"/>
      <c r="DW69" s="941"/>
      <c r="DX69" s="941"/>
      <c r="DY69" s="941"/>
      <c r="DZ69" s="942"/>
      <c r="EA69" s="199"/>
    </row>
    <row r="70" spans="1:131" s="200" customFormat="1" ht="26.25" customHeight="1" x14ac:dyDescent="0.15">
      <c r="A70" s="214">
        <v>3</v>
      </c>
      <c r="B70" s="970" t="s">
        <v>563</v>
      </c>
      <c r="C70" s="971"/>
      <c r="D70" s="971"/>
      <c r="E70" s="971"/>
      <c r="F70" s="971"/>
      <c r="G70" s="971"/>
      <c r="H70" s="971"/>
      <c r="I70" s="971"/>
      <c r="J70" s="971"/>
      <c r="K70" s="971"/>
      <c r="L70" s="971"/>
      <c r="M70" s="971"/>
      <c r="N70" s="971"/>
      <c r="O70" s="971"/>
      <c r="P70" s="972"/>
      <c r="Q70" s="973">
        <v>5</v>
      </c>
      <c r="R70" s="967"/>
      <c r="S70" s="967"/>
      <c r="T70" s="967"/>
      <c r="U70" s="967"/>
      <c r="V70" s="967">
        <v>3</v>
      </c>
      <c r="W70" s="967"/>
      <c r="X70" s="967"/>
      <c r="Y70" s="967"/>
      <c r="Z70" s="967"/>
      <c r="AA70" s="977">
        <v>2</v>
      </c>
      <c r="AB70" s="975"/>
      <c r="AC70" s="975"/>
      <c r="AD70" s="975"/>
      <c r="AE70" s="976"/>
      <c r="AF70" s="967">
        <v>2</v>
      </c>
      <c r="AG70" s="967"/>
      <c r="AH70" s="967"/>
      <c r="AI70" s="967"/>
      <c r="AJ70" s="967"/>
      <c r="AK70" s="967" t="s">
        <v>567</v>
      </c>
      <c r="AL70" s="967"/>
      <c r="AM70" s="967"/>
      <c r="AN70" s="967"/>
      <c r="AO70" s="967"/>
      <c r="AP70" s="967" t="s">
        <v>567</v>
      </c>
      <c r="AQ70" s="967"/>
      <c r="AR70" s="967"/>
      <c r="AS70" s="967"/>
      <c r="AT70" s="967"/>
      <c r="AU70" s="977" t="s">
        <v>567</v>
      </c>
      <c r="AV70" s="975"/>
      <c r="AW70" s="975"/>
      <c r="AX70" s="975"/>
      <c r="AY70" s="976"/>
      <c r="AZ70" s="968"/>
      <c r="BA70" s="968"/>
      <c r="BB70" s="968"/>
      <c r="BC70" s="968"/>
      <c r="BD70" s="969"/>
      <c r="BE70" s="218"/>
      <c r="BF70" s="218"/>
      <c r="BG70" s="218"/>
      <c r="BH70" s="218"/>
      <c r="BI70" s="218"/>
      <c r="BJ70" s="218"/>
      <c r="BK70" s="218"/>
      <c r="BL70" s="218"/>
      <c r="BM70" s="218"/>
      <c r="BN70" s="218"/>
      <c r="BO70" s="218"/>
      <c r="BP70" s="218"/>
      <c r="BQ70" s="215">
        <v>64</v>
      </c>
      <c r="BR70" s="220"/>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0"/>
      <c r="DW70" s="941"/>
      <c r="DX70" s="941"/>
      <c r="DY70" s="941"/>
      <c r="DZ70" s="942"/>
      <c r="EA70" s="199"/>
    </row>
    <row r="71" spans="1:131" s="200" customFormat="1" ht="26.25" customHeight="1" x14ac:dyDescent="0.15">
      <c r="A71" s="214">
        <v>4</v>
      </c>
      <c r="B71" s="970" t="s">
        <v>564</v>
      </c>
      <c r="C71" s="971"/>
      <c r="D71" s="971"/>
      <c r="E71" s="971"/>
      <c r="F71" s="971"/>
      <c r="G71" s="971"/>
      <c r="H71" s="971"/>
      <c r="I71" s="971"/>
      <c r="J71" s="971"/>
      <c r="K71" s="971"/>
      <c r="L71" s="971"/>
      <c r="M71" s="971"/>
      <c r="N71" s="971"/>
      <c r="O71" s="971"/>
      <c r="P71" s="972"/>
      <c r="Q71" s="973">
        <v>1</v>
      </c>
      <c r="R71" s="967"/>
      <c r="S71" s="967"/>
      <c r="T71" s="967"/>
      <c r="U71" s="967"/>
      <c r="V71" s="967">
        <v>0</v>
      </c>
      <c r="W71" s="967"/>
      <c r="X71" s="967"/>
      <c r="Y71" s="967"/>
      <c r="Z71" s="967"/>
      <c r="AA71" s="977">
        <v>1</v>
      </c>
      <c r="AB71" s="975"/>
      <c r="AC71" s="975"/>
      <c r="AD71" s="975"/>
      <c r="AE71" s="976"/>
      <c r="AF71" s="967">
        <v>1</v>
      </c>
      <c r="AG71" s="967"/>
      <c r="AH71" s="967"/>
      <c r="AI71" s="967"/>
      <c r="AJ71" s="967"/>
      <c r="AK71" s="967" t="s">
        <v>568</v>
      </c>
      <c r="AL71" s="967"/>
      <c r="AM71" s="967"/>
      <c r="AN71" s="967"/>
      <c r="AO71" s="967"/>
      <c r="AP71" s="967" t="s">
        <v>567</v>
      </c>
      <c r="AQ71" s="967"/>
      <c r="AR71" s="967"/>
      <c r="AS71" s="967"/>
      <c r="AT71" s="967"/>
      <c r="AU71" s="977" t="s">
        <v>567</v>
      </c>
      <c r="AV71" s="975"/>
      <c r="AW71" s="975"/>
      <c r="AX71" s="975"/>
      <c r="AY71" s="976"/>
      <c r="AZ71" s="968"/>
      <c r="BA71" s="968"/>
      <c r="BB71" s="968"/>
      <c r="BC71" s="968"/>
      <c r="BD71" s="969"/>
      <c r="BE71" s="218"/>
      <c r="BF71" s="218"/>
      <c r="BG71" s="218"/>
      <c r="BH71" s="218"/>
      <c r="BI71" s="218"/>
      <c r="BJ71" s="218"/>
      <c r="BK71" s="218"/>
      <c r="BL71" s="218"/>
      <c r="BM71" s="218"/>
      <c r="BN71" s="218"/>
      <c r="BO71" s="218"/>
      <c r="BP71" s="218"/>
      <c r="BQ71" s="215">
        <v>65</v>
      </c>
      <c r="BR71" s="220"/>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0"/>
      <c r="DW71" s="941"/>
      <c r="DX71" s="941"/>
      <c r="DY71" s="941"/>
      <c r="DZ71" s="942"/>
      <c r="EA71" s="199"/>
    </row>
    <row r="72" spans="1:131" s="200" customFormat="1" ht="26.25" customHeight="1" x14ac:dyDescent="0.15">
      <c r="A72" s="214">
        <v>5</v>
      </c>
      <c r="B72" s="970" t="s">
        <v>565</v>
      </c>
      <c r="C72" s="971"/>
      <c r="D72" s="971"/>
      <c r="E72" s="971"/>
      <c r="F72" s="971"/>
      <c r="G72" s="971"/>
      <c r="H72" s="971"/>
      <c r="I72" s="971"/>
      <c r="J72" s="971"/>
      <c r="K72" s="971"/>
      <c r="L72" s="971"/>
      <c r="M72" s="971"/>
      <c r="N72" s="971"/>
      <c r="O72" s="971"/>
      <c r="P72" s="972"/>
      <c r="Q72" s="973">
        <v>141</v>
      </c>
      <c r="R72" s="967"/>
      <c r="S72" s="967"/>
      <c r="T72" s="967"/>
      <c r="U72" s="967"/>
      <c r="V72" s="967">
        <v>138</v>
      </c>
      <c r="W72" s="967"/>
      <c r="X72" s="967"/>
      <c r="Y72" s="967"/>
      <c r="Z72" s="967"/>
      <c r="AA72" s="967">
        <v>3</v>
      </c>
      <c r="AB72" s="967"/>
      <c r="AC72" s="967"/>
      <c r="AD72" s="967"/>
      <c r="AE72" s="967"/>
      <c r="AF72" s="967">
        <v>3</v>
      </c>
      <c r="AG72" s="967"/>
      <c r="AH72" s="967"/>
      <c r="AI72" s="967"/>
      <c r="AJ72" s="967"/>
      <c r="AK72" s="967" t="s">
        <v>567</v>
      </c>
      <c r="AL72" s="967"/>
      <c r="AM72" s="967"/>
      <c r="AN72" s="967"/>
      <c r="AO72" s="967"/>
      <c r="AP72" s="967" t="s">
        <v>567</v>
      </c>
      <c r="AQ72" s="967"/>
      <c r="AR72" s="967"/>
      <c r="AS72" s="967"/>
      <c r="AT72" s="967"/>
      <c r="AU72" s="977" t="s">
        <v>567</v>
      </c>
      <c r="AV72" s="975"/>
      <c r="AW72" s="975"/>
      <c r="AX72" s="975"/>
      <c r="AY72" s="976"/>
      <c r="AZ72" s="968"/>
      <c r="BA72" s="968"/>
      <c r="BB72" s="968"/>
      <c r="BC72" s="968"/>
      <c r="BD72" s="969"/>
      <c r="BE72" s="218"/>
      <c r="BF72" s="218"/>
      <c r="BG72" s="218"/>
      <c r="BH72" s="218"/>
      <c r="BI72" s="218"/>
      <c r="BJ72" s="218"/>
      <c r="BK72" s="218"/>
      <c r="BL72" s="218"/>
      <c r="BM72" s="218"/>
      <c r="BN72" s="218"/>
      <c r="BO72" s="218"/>
      <c r="BP72" s="218"/>
      <c r="BQ72" s="215">
        <v>66</v>
      </c>
      <c r="BR72" s="220"/>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0"/>
      <c r="DW72" s="941"/>
      <c r="DX72" s="941"/>
      <c r="DY72" s="941"/>
      <c r="DZ72" s="942"/>
      <c r="EA72" s="199"/>
    </row>
    <row r="73" spans="1:131" s="200" customFormat="1" ht="26.25" customHeight="1" x14ac:dyDescent="0.15">
      <c r="A73" s="214">
        <v>6</v>
      </c>
      <c r="B73" s="970" t="s">
        <v>566</v>
      </c>
      <c r="C73" s="971"/>
      <c r="D73" s="971"/>
      <c r="E73" s="971"/>
      <c r="F73" s="971"/>
      <c r="G73" s="971"/>
      <c r="H73" s="971"/>
      <c r="I73" s="971"/>
      <c r="J73" s="971"/>
      <c r="K73" s="971"/>
      <c r="L73" s="971"/>
      <c r="M73" s="971"/>
      <c r="N73" s="971"/>
      <c r="O73" s="971"/>
      <c r="P73" s="972"/>
      <c r="Q73" s="973">
        <v>146048</v>
      </c>
      <c r="R73" s="967"/>
      <c r="S73" s="967"/>
      <c r="T73" s="967"/>
      <c r="U73" s="967"/>
      <c r="V73" s="967">
        <v>144307</v>
      </c>
      <c r="W73" s="967"/>
      <c r="X73" s="967"/>
      <c r="Y73" s="967"/>
      <c r="Z73" s="967"/>
      <c r="AA73" s="967">
        <v>1741</v>
      </c>
      <c r="AB73" s="967"/>
      <c r="AC73" s="967"/>
      <c r="AD73" s="967"/>
      <c r="AE73" s="967"/>
      <c r="AF73" s="967">
        <v>1741</v>
      </c>
      <c r="AG73" s="967"/>
      <c r="AH73" s="967"/>
      <c r="AI73" s="967"/>
      <c r="AJ73" s="967"/>
      <c r="AK73" s="967" t="s">
        <v>567</v>
      </c>
      <c r="AL73" s="967"/>
      <c r="AM73" s="967"/>
      <c r="AN73" s="967"/>
      <c r="AO73" s="967"/>
      <c r="AP73" s="967" t="s">
        <v>569</v>
      </c>
      <c r="AQ73" s="967"/>
      <c r="AR73" s="967"/>
      <c r="AS73" s="967"/>
      <c r="AT73" s="967"/>
      <c r="AU73" s="977" t="s">
        <v>567</v>
      </c>
      <c r="AV73" s="975"/>
      <c r="AW73" s="975"/>
      <c r="AX73" s="975"/>
      <c r="AY73" s="976"/>
      <c r="AZ73" s="968"/>
      <c r="BA73" s="968"/>
      <c r="BB73" s="968"/>
      <c r="BC73" s="968"/>
      <c r="BD73" s="969"/>
      <c r="BE73" s="218"/>
      <c r="BF73" s="218"/>
      <c r="BG73" s="218"/>
      <c r="BH73" s="218"/>
      <c r="BI73" s="218"/>
      <c r="BJ73" s="218"/>
      <c r="BK73" s="218"/>
      <c r="BL73" s="218"/>
      <c r="BM73" s="218"/>
      <c r="BN73" s="218"/>
      <c r="BO73" s="218"/>
      <c r="BP73" s="218"/>
      <c r="BQ73" s="215">
        <v>67</v>
      </c>
      <c r="BR73" s="220"/>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0"/>
      <c r="DW73" s="941"/>
      <c r="DX73" s="941"/>
      <c r="DY73" s="941"/>
      <c r="DZ73" s="942"/>
      <c r="EA73" s="199"/>
    </row>
    <row r="74" spans="1:131" s="200" customFormat="1" ht="26.25" customHeight="1" x14ac:dyDescent="0.15">
      <c r="A74" s="214">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8"/>
      <c r="BF74" s="218"/>
      <c r="BG74" s="218"/>
      <c r="BH74" s="218"/>
      <c r="BI74" s="218"/>
      <c r="BJ74" s="218"/>
      <c r="BK74" s="218"/>
      <c r="BL74" s="218"/>
      <c r="BM74" s="218"/>
      <c r="BN74" s="218"/>
      <c r="BO74" s="218"/>
      <c r="BP74" s="218"/>
      <c r="BQ74" s="215">
        <v>68</v>
      </c>
      <c r="BR74" s="220"/>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0"/>
      <c r="DW74" s="941"/>
      <c r="DX74" s="941"/>
      <c r="DY74" s="941"/>
      <c r="DZ74" s="942"/>
      <c r="EA74" s="199"/>
    </row>
    <row r="75" spans="1:131" s="200" customFormat="1" ht="26.25" customHeight="1" x14ac:dyDescent="0.15">
      <c r="A75" s="214">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8"/>
      <c r="BF75" s="218"/>
      <c r="BG75" s="218"/>
      <c r="BH75" s="218"/>
      <c r="BI75" s="218"/>
      <c r="BJ75" s="218"/>
      <c r="BK75" s="218"/>
      <c r="BL75" s="218"/>
      <c r="BM75" s="218"/>
      <c r="BN75" s="218"/>
      <c r="BO75" s="218"/>
      <c r="BP75" s="218"/>
      <c r="BQ75" s="215">
        <v>69</v>
      </c>
      <c r="BR75" s="220"/>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0"/>
      <c r="DW75" s="941"/>
      <c r="DX75" s="941"/>
      <c r="DY75" s="941"/>
      <c r="DZ75" s="942"/>
      <c r="EA75" s="199"/>
    </row>
    <row r="76" spans="1:131" s="200" customFormat="1" ht="26.25" customHeight="1" x14ac:dyDescent="0.15">
      <c r="A76" s="214">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8"/>
      <c r="BF76" s="218"/>
      <c r="BG76" s="218"/>
      <c r="BH76" s="218"/>
      <c r="BI76" s="218"/>
      <c r="BJ76" s="218"/>
      <c r="BK76" s="218"/>
      <c r="BL76" s="218"/>
      <c r="BM76" s="218"/>
      <c r="BN76" s="218"/>
      <c r="BO76" s="218"/>
      <c r="BP76" s="218"/>
      <c r="BQ76" s="215">
        <v>70</v>
      </c>
      <c r="BR76" s="220"/>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0"/>
      <c r="DW76" s="941"/>
      <c r="DX76" s="941"/>
      <c r="DY76" s="941"/>
      <c r="DZ76" s="942"/>
      <c r="EA76" s="199"/>
    </row>
    <row r="77" spans="1:131" s="200" customFormat="1" ht="26.25" customHeight="1" x14ac:dyDescent="0.15">
      <c r="A77" s="214">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8"/>
      <c r="BF77" s="218"/>
      <c r="BG77" s="218"/>
      <c r="BH77" s="218"/>
      <c r="BI77" s="218"/>
      <c r="BJ77" s="218"/>
      <c r="BK77" s="218"/>
      <c r="BL77" s="218"/>
      <c r="BM77" s="218"/>
      <c r="BN77" s="218"/>
      <c r="BO77" s="218"/>
      <c r="BP77" s="218"/>
      <c r="BQ77" s="215">
        <v>71</v>
      </c>
      <c r="BR77" s="220"/>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0"/>
      <c r="DW77" s="941"/>
      <c r="DX77" s="941"/>
      <c r="DY77" s="941"/>
      <c r="DZ77" s="942"/>
      <c r="EA77" s="199"/>
    </row>
    <row r="78" spans="1:131" s="200" customFormat="1" ht="26.25" customHeight="1" x14ac:dyDescent="0.15">
      <c r="A78" s="214">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8"/>
      <c r="BF78" s="218"/>
      <c r="BG78" s="218"/>
      <c r="BH78" s="218"/>
      <c r="BI78" s="218"/>
      <c r="BJ78" s="221"/>
      <c r="BK78" s="221"/>
      <c r="BL78" s="221"/>
      <c r="BM78" s="221"/>
      <c r="BN78" s="221"/>
      <c r="BO78" s="218"/>
      <c r="BP78" s="218"/>
      <c r="BQ78" s="215">
        <v>72</v>
      </c>
      <c r="BR78" s="220"/>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0"/>
      <c r="DW78" s="941"/>
      <c r="DX78" s="941"/>
      <c r="DY78" s="941"/>
      <c r="DZ78" s="942"/>
      <c r="EA78" s="199"/>
    </row>
    <row r="79" spans="1:131" s="200" customFormat="1" ht="26.25" customHeight="1" x14ac:dyDescent="0.15">
      <c r="A79" s="214">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8"/>
      <c r="BF79" s="218"/>
      <c r="BG79" s="218"/>
      <c r="BH79" s="218"/>
      <c r="BI79" s="218"/>
      <c r="BJ79" s="221"/>
      <c r="BK79" s="221"/>
      <c r="BL79" s="221"/>
      <c r="BM79" s="221"/>
      <c r="BN79" s="221"/>
      <c r="BO79" s="218"/>
      <c r="BP79" s="218"/>
      <c r="BQ79" s="215">
        <v>73</v>
      </c>
      <c r="BR79" s="220"/>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0"/>
      <c r="DW79" s="941"/>
      <c r="DX79" s="941"/>
      <c r="DY79" s="941"/>
      <c r="DZ79" s="942"/>
      <c r="EA79" s="199"/>
    </row>
    <row r="80" spans="1:131" s="200" customFormat="1" ht="26.25" customHeight="1" x14ac:dyDescent="0.15">
      <c r="A80" s="214">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8"/>
      <c r="BF80" s="218"/>
      <c r="BG80" s="218"/>
      <c r="BH80" s="218"/>
      <c r="BI80" s="218"/>
      <c r="BJ80" s="218"/>
      <c r="BK80" s="218"/>
      <c r="BL80" s="218"/>
      <c r="BM80" s="218"/>
      <c r="BN80" s="218"/>
      <c r="BO80" s="218"/>
      <c r="BP80" s="218"/>
      <c r="BQ80" s="215">
        <v>74</v>
      </c>
      <c r="BR80" s="220"/>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0"/>
      <c r="DW80" s="941"/>
      <c r="DX80" s="941"/>
      <c r="DY80" s="941"/>
      <c r="DZ80" s="942"/>
      <c r="EA80" s="199"/>
    </row>
    <row r="81" spans="1:131" s="200" customFormat="1" ht="26.25" customHeight="1" x14ac:dyDescent="0.15">
      <c r="A81" s="214">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8"/>
      <c r="BF81" s="218"/>
      <c r="BG81" s="218"/>
      <c r="BH81" s="218"/>
      <c r="BI81" s="218"/>
      <c r="BJ81" s="218"/>
      <c r="BK81" s="218"/>
      <c r="BL81" s="218"/>
      <c r="BM81" s="218"/>
      <c r="BN81" s="218"/>
      <c r="BO81" s="218"/>
      <c r="BP81" s="218"/>
      <c r="BQ81" s="215">
        <v>75</v>
      </c>
      <c r="BR81" s="220"/>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0"/>
      <c r="DW81" s="941"/>
      <c r="DX81" s="941"/>
      <c r="DY81" s="941"/>
      <c r="DZ81" s="942"/>
      <c r="EA81" s="199"/>
    </row>
    <row r="82" spans="1:131" s="200" customFormat="1" ht="26.25" customHeight="1" x14ac:dyDescent="0.15">
      <c r="A82" s="214">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8"/>
      <c r="BF82" s="218"/>
      <c r="BG82" s="218"/>
      <c r="BH82" s="218"/>
      <c r="BI82" s="218"/>
      <c r="BJ82" s="218"/>
      <c r="BK82" s="218"/>
      <c r="BL82" s="218"/>
      <c r="BM82" s="218"/>
      <c r="BN82" s="218"/>
      <c r="BO82" s="218"/>
      <c r="BP82" s="218"/>
      <c r="BQ82" s="215">
        <v>76</v>
      </c>
      <c r="BR82" s="220"/>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0"/>
      <c r="DW82" s="941"/>
      <c r="DX82" s="941"/>
      <c r="DY82" s="941"/>
      <c r="DZ82" s="942"/>
      <c r="EA82" s="199"/>
    </row>
    <row r="83" spans="1:131" s="200" customFormat="1" ht="26.25" customHeight="1" x14ac:dyDescent="0.15">
      <c r="A83" s="214">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8"/>
      <c r="BF83" s="218"/>
      <c r="BG83" s="218"/>
      <c r="BH83" s="218"/>
      <c r="BI83" s="218"/>
      <c r="BJ83" s="218"/>
      <c r="BK83" s="218"/>
      <c r="BL83" s="218"/>
      <c r="BM83" s="218"/>
      <c r="BN83" s="218"/>
      <c r="BO83" s="218"/>
      <c r="BP83" s="218"/>
      <c r="BQ83" s="215">
        <v>77</v>
      </c>
      <c r="BR83" s="220"/>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0"/>
      <c r="DW83" s="941"/>
      <c r="DX83" s="941"/>
      <c r="DY83" s="941"/>
      <c r="DZ83" s="942"/>
      <c r="EA83" s="199"/>
    </row>
    <row r="84" spans="1:131" s="200" customFormat="1" ht="26.25" customHeight="1" x14ac:dyDescent="0.15">
      <c r="A84" s="214">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8"/>
      <c r="BF84" s="218"/>
      <c r="BG84" s="218"/>
      <c r="BH84" s="218"/>
      <c r="BI84" s="218"/>
      <c r="BJ84" s="218"/>
      <c r="BK84" s="218"/>
      <c r="BL84" s="218"/>
      <c r="BM84" s="218"/>
      <c r="BN84" s="218"/>
      <c r="BO84" s="218"/>
      <c r="BP84" s="218"/>
      <c r="BQ84" s="215">
        <v>78</v>
      </c>
      <c r="BR84" s="220"/>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0"/>
      <c r="DW84" s="941"/>
      <c r="DX84" s="941"/>
      <c r="DY84" s="941"/>
      <c r="DZ84" s="942"/>
      <c r="EA84" s="199"/>
    </row>
    <row r="85" spans="1:131" s="200" customFormat="1" ht="26.25" customHeight="1" x14ac:dyDescent="0.15">
      <c r="A85" s="214">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8"/>
      <c r="BF85" s="218"/>
      <c r="BG85" s="218"/>
      <c r="BH85" s="218"/>
      <c r="BI85" s="218"/>
      <c r="BJ85" s="218"/>
      <c r="BK85" s="218"/>
      <c r="BL85" s="218"/>
      <c r="BM85" s="218"/>
      <c r="BN85" s="218"/>
      <c r="BO85" s="218"/>
      <c r="BP85" s="218"/>
      <c r="BQ85" s="215">
        <v>79</v>
      </c>
      <c r="BR85" s="220"/>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0"/>
      <c r="DW85" s="941"/>
      <c r="DX85" s="941"/>
      <c r="DY85" s="941"/>
      <c r="DZ85" s="942"/>
      <c r="EA85" s="199"/>
    </row>
    <row r="86" spans="1:131" s="200" customFormat="1" ht="26.25" customHeight="1" x14ac:dyDescent="0.15">
      <c r="A86" s="214">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8"/>
      <c r="BF86" s="218"/>
      <c r="BG86" s="218"/>
      <c r="BH86" s="218"/>
      <c r="BI86" s="218"/>
      <c r="BJ86" s="218"/>
      <c r="BK86" s="218"/>
      <c r="BL86" s="218"/>
      <c r="BM86" s="218"/>
      <c r="BN86" s="218"/>
      <c r="BO86" s="218"/>
      <c r="BP86" s="218"/>
      <c r="BQ86" s="215">
        <v>80</v>
      </c>
      <c r="BR86" s="220"/>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0"/>
      <c r="DW86" s="941"/>
      <c r="DX86" s="941"/>
      <c r="DY86" s="941"/>
      <c r="DZ86" s="942"/>
      <c r="EA86" s="199"/>
    </row>
    <row r="87" spans="1:131" s="200" customFormat="1" ht="26.25" customHeight="1" x14ac:dyDescent="0.15">
      <c r="A87" s="222">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8"/>
      <c r="BF87" s="218"/>
      <c r="BG87" s="218"/>
      <c r="BH87" s="218"/>
      <c r="BI87" s="218"/>
      <c r="BJ87" s="218"/>
      <c r="BK87" s="218"/>
      <c r="BL87" s="218"/>
      <c r="BM87" s="218"/>
      <c r="BN87" s="218"/>
      <c r="BO87" s="218"/>
      <c r="BP87" s="218"/>
      <c r="BQ87" s="215">
        <v>81</v>
      </c>
      <c r="BR87" s="220"/>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0"/>
      <c r="DW87" s="941"/>
      <c r="DX87" s="941"/>
      <c r="DY87" s="941"/>
      <c r="DZ87" s="942"/>
      <c r="EA87" s="199"/>
    </row>
    <row r="88" spans="1:131" s="200" customFormat="1" ht="26.25" customHeight="1" thickBot="1" x14ac:dyDescent="0.2">
      <c r="A88" s="217" t="s">
        <v>374</v>
      </c>
      <c r="B88" s="943" t="s">
        <v>414</v>
      </c>
      <c r="C88" s="944"/>
      <c r="D88" s="944"/>
      <c r="E88" s="944"/>
      <c r="F88" s="944"/>
      <c r="G88" s="944"/>
      <c r="H88" s="944"/>
      <c r="I88" s="944"/>
      <c r="J88" s="944"/>
      <c r="K88" s="944"/>
      <c r="L88" s="944"/>
      <c r="M88" s="944"/>
      <c r="N88" s="944"/>
      <c r="O88" s="944"/>
      <c r="P88" s="945"/>
      <c r="Q88" s="958"/>
      <c r="R88" s="959"/>
      <c r="S88" s="959"/>
      <c r="T88" s="959"/>
      <c r="U88" s="959"/>
      <c r="V88" s="959"/>
      <c r="W88" s="959"/>
      <c r="X88" s="959"/>
      <c r="Y88" s="959"/>
      <c r="Z88" s="959"/>
      <c r="AA88" s="959"/>
      <c r="AB88" s="959"/>
      <c r="AC88" s="959"/>
      <c r="AD88" s="959"/>
      <c r="AE88" s="959"/>
      <c r="AF88" s="955">
        <v>2279</v>
      </c>
      <c r="AG88" s="955"/>
      <c r="AH88" s="955"/>
      <c r="AI88" s="955"/>
      <c r="AJ88" s="955"/>
      <c r="AK88" s="959"/>
      <c r="AL88" s="959"/>
      <c r="AM88" s="959"/>
      <c r="AN88" s="959"/>
      <c r="AO88" s="959"/>
      <c r="AP88" s="955">
        <v>2261</v>
      </c>
      <c r="AQ88" s="955"/>
      <c r="AR88" s="955"/>
      <c r="AS88" s="955"/>
      <c r="AT88" s="955"/>
      <c r="AU88" s="955">
        <v>1490</v>
      </c>
      <c r="AV88" s="955"/>
      <c r="AW88" s="955"/>
      <c r="AX88" s="955"/>
      <c r="AY88" s="955"/>
      <c r="AZ88" s="956"/>
      <c r="BA88" s="956"/>
      <c r="BB88" s="956"/>
      <c r="BC88" s="956"/>
      <c r="BD88" s="957"/>
      <c r="BE88" s="218"/>
      <c r="BF88" s="218"/>
      <c r="BG88" s="218"/>
      <c r="BH88" s="218"/>
      <c r="BI88" s="218"/>
      <c r="BJ88" s="218"/>
      <c r="BK88" s="218"/>
      <c r="BL88" s="218"/>
      <c r="BM88" s="218"/>
      <c r="BN88" s="218"/>
      <c r="BO88" s="218"/>
      <c r="BP88" s="218"/>
      <c r="BQ88" s="215">
        <v>82</v>
      </c>
      <c r="BR88" s="220"/>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374</v>
      </c>
      <c r="BR102" s="943" t="s">
        <v>415</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32">
        <v>3534</v>
      </c>
      <c r="CS102" s="933"/>
      <c r="CT102" s="933"/>
      <c r="CU102" s="933"/>
      <c r="CV102" s="934"/>
      <c r="CW102" s="932">
        <v>1834</v>
      </c>
      <c r="CX102" s="933"/>
      <c r="CY102" s="933"/>
      <c r="CZ102" s="933"/>
      <c r="DA102" s="934"/>
      <c r="DB102" s="932">
        <v>722</v>
      </c>
      <c r="DC102" s="933"/>
      <c r="DD102" s="933"/>
      <c r="DE102" s="933"/>
      <c r="DF102" s="934"/>
      <c r="DG102" s="932">
        <v>6905</v>
      </c>
      <c r="DH102" s="933"/>
      <c r="DI102" s="933"/>
      <c r="DJ102" s="933"/>
      <c r="DK102" s="934"/>
      <c r="DL102" s="932"/>
      <c r="DM102" s="933"/>
      <c r="DN102" s="933"/>
      <c r="DO102" s="933"/>
      <c r="DP102" s="934"/>
      <c r="DQ102" s="932"/>
      <c r="DR102" s="933"/>
      <c r="DS102" s="933"/>
      <c r="DT102" s="933"/>
      <c r="DU102" s="934"/>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416</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417</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418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420</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421</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422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423</v>
      </c>
      <c r="AB109" s="893"/>
      <c r="AC109" s="893"/>
      <c r="AD109" s="893"/>
      <c r="AE109" s="894"/>
      <c r="AF109" s="895" t="s">
        <v>289</v>
      </c>
      <c r="AG109" s="893"/>
      <c r="AH109" s="893"/>
      <c r="AI109" s="893"/>
      <c r="AJ109" s="894"/>
      <c r="AK109" s="895" t="s">
        <v>288</v>
      </c>
      <c r="AL109" s="893"/>
      <c r="AM109" s="893"/>
      <c r="AN109" s="893"/>
      <c r="AO109" s="894"/>
      <c r="AP109" s="895" t="s">
        <v>424</v>
      </c>
      <c r="AQ109" s="893"/>
      <c r="AR109" s="893"/>
      <c r="AS109" s="893"/>
      <c r="AT109" s="924"/>
      <c r="AU109" s="892" t="s">
        <v>422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423</v>
      </c>
      <c r="BR109" s="893"/>
      <c r="BS109" s="893"/>
      <c r="BT109" s="893"/>
      <c r="BU109" s="894"/>
      <c r="BV109" s="895" t="s">
        <v>289</v>
      </c>
      <c r="BW109" s="893"/>
      <c r="BX109" s="893"/>
      <c r="BY109" s="893"/>
      <c r="BZ109" s="894"/>
      <c r="CA109" s="895" t="s">
        <v>288</v>
      </c>
      <c r="CB109" s="893"/>
      <c r="CC109" s="893"/>
      <c r="CD109" s="893"/>
      <c r="CE109" s="894"/>
      <c r="CF109" s="931" t="s">
        <v>424</v>
      </c>
      <c r="CG109" s="931"/>
      <c r="CH109" s="931"/>
      <c r="CI109" s="931"/>
      <c r="CJ109" s="931"/>
      <c r="CK109" s="895" t="s">
        <v>425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423</v>
      </c>
      <c r="DH109" s="893"/>
      <c r="DI109" s="893"/>
      <c r="DJ109" s="893"/>
      <c r="DK109" s="894"/>
      <c r="DL109" s="895" t="s">
        <v>289</v>
      </c>
      <c r="DM109" s="893"/>
      <c r="DN109" s="893"/>
      <c r="DO109" s="893"/>
      <c r="DP109" s="894"/>
      <c r="DQ109" s="895" t="s">
        <v>288</v>
      </c>
      <c r="DR109" s="893"/>
      <c r="DS109" s="893"/>
      <c r="DT109" s="893"/>
      <c r="DU109" s="894"/>
      <c r="DV109" s="895" t="s">
        <v>424</v>
      </c>
      <c r="DW109" s="893"/>
      <c r="DX109" s="893"/>
      <c r="DY109" s="893"/>
      <c r="DZ109" s="924"/>
    </row>
    <row r="110" spans="1:131" s="199" customFormat="1" ht="26.25" customHeight="1" x14ac:dyDescent="0.15">
      <c r="A110" s="795" t="s">
        <v>426</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25053568</v>
      </c>
      <c r="AB110" s="886"/>
      <c r="AC110" s="886"/>
      <c r="AD110" s="886"/>
      <c r="AE110" s="887"/>
      <c r="AF110" s="888">
        <v>26117896</v>
      </c>
      <c r="AG110" s="886"/>
      <c r="AH110" s="886"/>
      <c r="AI110" s="886"/>
      <c r="AJ110" s="887"/>
      <c r="AK110" s="888">
        <v>23070421</v>
      </c>
      <c r="AL110" s="886"/>
      <c r="AM110" s="886"/>
      <c r="AN110" s="886"/>
      <c r="AO110" s="887"/>
      <c r="AP110" s="889">
        <v>28.6</v>
      </c>
      <c r="AQ110" s="890"/>
      <c r="AR110" s="890"/>
      <c r="AS110" s="890"/>
      <c r="AT110" s="891"/>
      <c r="AU110" s="925" t="s">
        <v>62</v>
      </c>
      <c r="AV110" s="926"/>
      <c r="AW110" s="926"/>
      <c r="AX110" s="926"/>
      <c r="AY110" s="926"/>
      <c r="AZ110" s="851" t="s">
        <v>427</v>
      </c>
      <c r="BA110" s="796"/>
      <c r="BB110" s="796"/>
      <c r="BC110" s="796"/>
      <c r="BD110" s="796"/>
      <c r="BE110" s="796"/>
      <c r="BF110" s="796"/>
      <c r="BG110" s="796"/>
      <c r="BH110" s="796"/>
      <c r="BI110" s="796"/>
      <c r="BJ110" s="796"/>
      <c r="BK110" s="796"/>
      <c r="BL110" s="796"/>
      <c r="BM110" s="796"/>
      <c r="BN110" s="796"/>
      <c r="BO110" s="796"/>
      <c r="BP110" s="797"/>
      <c r="BQ110" s="852">
        <v>245481809</v>
      </c>
      <c r="BR110" s="833"/>
      <c r="BS110" s="833"/>
      <c r="BT110" s="833"/>
      <c r="BU110" s="833"/>
      <c r="BV110" s="833">
        <v>245897479</v>
      </c>
      <c r="BW110" s="833"/>
      <c r="BX110" s="833"/>
      <c r="BY110" s="833"/>
      <c r="BZ110" s="833"/>
      <c r="CA110" s="833">
        <v>242256839</v>
      </c>
      <c r="CB110" s="833"/>
      <c r="CC110" s="833"/>
      <c r="CD110" s="833"/>
      <c r="CE110" s="833"/>
      <c r="CF110" s="857">
        <v>299.89999999999998</v>
      </c>
      <c r="CG110" s="858"/>
      <c r="CH110" s="858"/>
      <c r="CI110" s="858"/>
      <c r="CJ110" s="858"/>
      <c r="CK110" s="921" t="s">
        <v>428</v>
      </c>
      <c r="CL110" s="807"/>
      <c r="CM110" s="882" t="s">
        <v>429</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v>2565780</v>
      </c>
      <c r="DH110" s="833"/>
      <c r="DI110" s="833"/>
      <c r="DJ110" s="833"/>
      <c r="DK110" s="833"/>
      <c r="DL110" s="833">
        <v>2275672</v>
      </c>
      <c r="DM110" s="833"/>
      <c r="DN110" s="833"/>
      <c r="DO110" s="833"/>
      <c r="DP110" s="833"/>
      <c r="DQ110" s="833">
        <v>1979270</v>
      </c>
      <c r="DR110" s="833"/>
      <c r="DS110" s="833"/>
      <c r="DT110" s="833"/>
      <c r="DU110" s="833"/>
      <c r="DV110" s="834">
        <v>2.4</v>
      </c>
      <c r="DW110" s="834"/>
      <c r="DX110" s="834"/>
      <c r="DY110" s="834"/>
      <c r="DZ110" s="835"/>
    </row>
    <row r="111" spans="1:131" s="199" customFormat="1" ht="26.25" customHeight="1" x14ac:dyDescent="0.15">
      <c r="A111" s="762" t="s">
        <v>430</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113</v>
      </c>
      <c r="AB111" s="914"/>
      <c r="AC111" s="914"/>
      <c r="AD111" s="914"/>
      <c r="AE111" s="915"/>
      <c r="AF111" s="916" t="s">
        <v>113</v>
      </c>
      <c r="AG111" s="914"/>
      <c r="AH111" s="914"/>
      <c r="AI111" s="914"/>
      <c r="AJ111" s="915"/>
      <c r="AK111" s="916" t="s">
        <v>113</v>
      </c>
      <c r="AL111" s="914"/>
      <c r="AM111" s="914"/>
      <c r="AN111" s="914"/>
      <c r="AO111" s="915"/>
      <c r="AP111" s="917" t="s">
        <v>113</v>
      </c>
      <c r="AQ111" s="918"/>
      <c r="AR111" s="918"/>
      <c r="AS111" s="918"/>
      <c r="AT111" s="919"/>
      <c r="AU111" s="927"/>
      <c r="AV111" s="928"/>
      <c r="AW111" s="928"/>
      <c r="AX111" s="928"/>
      <c r="AY111" s="928"/>
      <c r="AZ111" s="803" t="s">
        <v>431</v>
      </c>
      <c r="BA111" s="738"/>
      <c r="BB111" s="738"/>
      <c r="BC111" s="738"/>
      <c r="BD111" s="738"/>
      <c r="BE111" s="738"/>
      <c r="BF111" s="738"/>
      <c r="BG111" s="738"/>
      <c r="BH111" s="738"/>
      <c r="BI111" s="738"/>
      <c r="BJ111" s="738"/>
      <c r="BK111" s="738"/>
      <c r="BL111" s="738"/>
      <c r="BM111" s="738"/>
      <c r="BN111" s="738"/>
      <c r="BO111" s="738"/>
      <c r="BP111" s="739"/>
      <c r="BQ111" s="804">
        <v>11547180</v>
      </c>
      <c r="BR111" s="805"/>
      <c r="BS111" s="805"/>
      <c r="BT111" s="805"/>
      <c r="BU111" s="805"/>
      <c r="BV111" s="805">
        <v>10043867</v>
      </c>
      <c r="BW111" s="805"/>
      <c r="BX111" s="805"/>
      <c r="BY111" s="805"/>
      <c r="BZ111" s="805"/>
      <c r="CA111" s="805">
        <v>9611628</v>
      </c>
      <c r="CB111" s="805"/>
      <c r="CC111" s="805"/>
      <c r="CD111" s="805"/>
      <c r="CE111" s="805"/>
      <c r="CF111" s="866">
        <v>11.9</v>
      </c>
      <c r="CG111" s="867"/>
      <c r="CH111" s="867"/>
      <c r="CI111" s="867"/>
      <c r="CJ111" s="867"/>
      <c r="CK111" s="922"/>
      <c r="CL111" s="809"/>
      <c r="CM111" s="812" t="s">
        <v>432</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113</v>
      </c>
      <c r="DH111" s="805"/>
      <c r="DI111" s="805"/>
      <c r="DJ111" s="805"/>
      <c r="DK111" s="805"/>
      <c r="DL111" s="805" t="s">
        <v>113</v>
      </c>
      <c r="DM111" s="805"/>
      <c r="DN111" s="805"/>
      <c r="DO111" s="805"/>
      <c r="DP111" s="805"/>
      <c r="DQ111" s="805" t="s">
        <v>113</v>
      </c>
      <c r="DR111" s="805"/>
      <c r="DS111" s="805"/>
      <c r="DT111" s="805"/>
      <c r="DU111" s="805"/>
      <c r="DV111" s="782" t="s">
        <v>113</v>
      </c>
      <c r="DW111" s="782"/>
      <c r="DX111" s="782"/>
      <c r="DY111" s="782"/>
      <c r="DZ111" s="783"/>
    </row>
    <row r="112" spans="1:131" s="199" customFormat="1" ht="26.25" customHeight="1" x14ac:dyDescent="0.15">
      <c r="A112" s="907" t="s">
        <v>433</v>
      </c>
      <c r="B112" s="908"/>
      <c r="C112" s="738" t="s">
        <v>434</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113</v>
      </c>
      <c r="AB112" s="768"/>
      <c r="AC112" s="768"/>
      <c r="AD112" s="768"/>
      <c r="AE112" s="769"/>
      <c r="AF112" s="770" t="s">
        <v>113</v>
      </c>
      <c r="AG112" s="768"/>
      <c r="AH112" s="768"/>
      <c r="AI112" s="768"/>
      <c r="AJ112" s="769"/>
      <c r="AK112" s="770" t="s">
        <v>113</v>
      </c>
      <c r="AL112" s="768"/>
      <c r="AM112" s="768"/>
      <c r="AN112" s="768"/>
      <c r="AO112" s="769"/>
      <c r="AP112" s="815" t="s">
        <v>113</v>
      </c>
      <c r="AQ112" s="816"/>
      <c r="AR112" s="816"/>
      <c r="AS112" s="816"/>
      <c r="AT112" s="817"/>
      <c r="AU112" s="927"/>
      <c r="AV112" s="928"/>
      <c r="AW112" s="928"/>
      <c r="AX112" s="928"/>
      <c r="AY112" s="928"/>
      <c r="AZ112" s="803" t="s">
        <v>435</v>
      </c>
      <c r="BA112" s="738"/>
      <c r="BB112" s="738"/>
      <c r="BC112" s="738"/>
      <c r="BD112" s="738"/>
      <c r="BE112" s="738"/>
      <c r="BF112" s="738"/>
      <c r="BG112" s="738"/>
      <c r="BH112" s="738"/>
      <c r="BI112" s="738"/>
      <c r="BJ112" s="738"/>
      <c r="BK112" s="738"/>
      <c r="BL112" s="738"/>
      <c r="BM112" s="738"/>
      <c r="BN112" s="738"/>
      <c r="BO112" s="738"/>
      <c r="BP112" s="739"/>
      <c r="BQ112" s="804">
        <v>88696326</v>
      </c>
      <c r="BR112" s="805"/>
      <c r="BS112" s="805"/>
      <c r="BT112" s="805"/>
      <c r="BU112" s="805"/>
      <c r="BV112" s="805">
        <v>86780919</v>
      </c>
      <c r="BW112" s="805"/>
      <c r="BX112" s="805"/>
      <c r="BY112" s="805"/>
      <c r="BZ112" s="805"/>
      <c r="CA112" s="805">
        <v>84300422</v>
      </c>
      <c r="CB112" s="805"/>
      <c r="CC112" s="805"/>
      <c r="CD112" s="805"/>
      <c r="CE112" s="805"/>
      <c r="CF112" s="866">
        <v>104.3</v>
      </c>
      <c r="CG112" s="867"/>
      <c r="CH112" s="867"/>
      <c r="CI112" s="867"/>
      <c r="CJ112" s="867"/>
      <c r="CK112" s="922"/>
      <c r="CL112" s="809"/>
      <c r="CM112" s="812" t="s">
        <v>436</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v>39381</v>
      </c>
      <c r="DH112" s="805"/>
      <c r="DI112" s="805"/>
      <c r="DJ112" s="805"/>
      <c r="DK112" s="805"/>
      <c r="DL112" s="805">
        <v>36609</v>
      </c>
      <c r="DM112" s="805"/>
      <c r="DN112" s="805"/>
      <c r="DO112" s="805"/>
      <c r="DP112" s="805"/>
      <c r="DQ112" s="805">
        <v>33698</v>
      </c>
      <c r="DR112" s="805"/>
      <c r="DS112" s="805"/>
      <c r="DT112" s="805"/>
      <c r="DU112" s="805"/>
      <c r="DV112" s="782">
        <v>0</v>
      </c>
      <c r="DW112" s="782"/>
      <c r="DX112" s="782"/>
      <c r="DY112" s="782"/>
      <c r="DZ112" s="783"/>
    </row>
    <row r="113" spans="1:130" s="199" customFormat="1" ht="26.25" customHeight="1" x14ac:dyDescent="0.15">
      <c r="A113" s="909"/>
      <c r="B113" s="910"/>
      <c r="C113" s="738" t="s">
        <v>437</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8120595</v>
      </c>
      <c r="AB113" s="914"/>
      <c r="AC113" s="914"/>
      <c r="AD113" s="914"/>
      <c r="AE113" s="915"/>
      <c r="AF113" s="916">
        <v>9317172</v>
      </c>
      <c r="AG113" s="914"/>
      <c r="AH113" s="914"/>
      <c r="AI113" s="914"/>
      <c r="AJ113" s="915"/>
      <c r="AK113" s="916">
        <v>8342255</v>
      </c>
      <c r="AL113" s="914"/>
      <c r="AM113" s="914"/>
      <c r="AN113" s="914"/>
      <c r="AO113" s="915"/>
      <c r="AP113" s="917">
        <v>10.3</v>
      </c>
      <c r="AQ113" s="918"/>
      <c r="AR113" s="918"/>
      <c r="AS113" s="918"/>
      <c r="AT113" s="919"/>
      <c r="AU113" s="927"/>
      <c r="AV113" s="928"/>
      <c r="AW113" s="928"/>
      <c r="AX113" s="928"/>
      <c r="AY113" s="928"/>
      <c r="AZ113" s="803" t="s">
        <v>438</v>
      </c>
      <c r="BA113" s="738"/>
      <c r="BB113" s="738"/>
      <c r="BC113" s="738"/>
      <c r="BD113" s="738"/>
      <c r="BE113" s="738"/>
      <c r="BF113" s="738"/>
      <c r="BG113" s="738"/>
      <c r="BH113" s="738"/>
      <c r="BI113" s="738"/>
      <c r="BJ113" s="738"/>
      <c r="BK113" s="738"/>
      <c r="BL113" s="738"/>
      <c r="BM113" s="738"/>
      <c r="BN113" s="738"/>
      <c r="BO113" s="738"/>
      <c r="BP113" s="739"/>
      <c r="BQ113" s="804">
        <v>4644413</v>
      </c>
      <c r="BR113" s="805"/>
      <c r="BS113" s="805"/>
      <c r="BT113" s="805"/>
      <c r="BU113" s="805"/>
      <c r="BV113" s="805">
        <v>2618015</v>
      </c>
      <c r="BW113" s="805"/>
      <c r="BX113" s="805"/>
      <c r="BY113" s="805"/>
      <c r="BZ113" s="805"/>
      <c r="CA113" s="805">
        <v>1489569</v>
      </c>
      <c r="CB113" s="805"/>
      <c r="CC113" s="805"/>
      <c r="CD113" s="805"/>
      <c r="CE113" s="805"/>
      <c r="CF113" s="866">
        <v>1.8</v>
      </c>
      <c r="CG113" s="867"/>
      <c r="CH113" s="867"/>
      <c r="CI113" s="867"/>
      <c r="CJ113" s="867"/>
      <c r="CK113" s="922"/>
      <c r="CL113" s="809"/>
      <c r="CM113" s="812" t="s">
        <v>439</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v>534260</v>
      </c>
      <c r="DH113" s="768"/>
      <c r="DI113" s="768"/>
      <c r="DJ113" s="768"/>
      <c r="DK113" s="769"/>
      <c r="DL113" s="770">
        <v>480732</v>
      </c>
      <c r="DM113" s="768"/>
      <c r="DN113" s="768"/>
      <c r="DO113" s="768"/>
      <c r="DP113" s="769"/>
      <c r="DQ113" s="770">
        <v>427443</v>
      </c>
      <c r="DR113" s="768"/>
      <c r="DS113" s="768"/>
      <c r="DT113" s="768"/>
      <c r="DU113" s="769"/>
      <c r="DV113" s="815">
        <v>0.5</v>
      </c>
      <c r="DW113" s="816"/>
      <c r="DX113" s="816"/>
      <c r="DY113" s="816"/>
      <c r="DZ113" s="817"/>
    </row>
    <row r="114" spans="1:130" s="199" customFormat="1" ht="26.25" customHeight="1" x14ac:dyDescent="0.15">
      <c r="A114" s="909"/>
      <c r="B114" s="910"/>
      <c r="C114" s="738" t="s">
        <v>440</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2072296</v>
      </c>
      <c r="AB114" s="768"/>
      <c r="AC114" s="768"/>
      <c r="AD114" s="768"/>
      <c r="AE114" s="769"/>
      <c r="AF114" s="770">
        <v>2069516</v>
      </c>
      <c r="AG114" s="768"/>
      <c r="AH114" s="768"/>
      <c r="AI114" s="768"/>
      <c r="AJ114" s="769"/>
      <c r="AK114" s="770">
        <v>1150534</v>
      </c>
      <c r="AL114" s="768"/>
      <c r="AM114" s="768"/>
      <c r="AN114" s="768"/>
      <c r="AO114" s="769"/>
      <c r="AP114" s="815">
        <v>1.4</v>
      </c>
      <c r="AQ114" s="816"/>
      <c r="AR114" s="816"/>
      <c r="AS114" s="816"/>
      <c r="AT114" s="817"/>
      <c r="AU114" s="927"/>
      <c r="AV114" s="928"/>
      <c r="AW114" s="928"/>
      <c r="AX114" s="928"/>
      <c r="AY114" s="928"/>
      <c r="AZ114" s="803" t="s">
        <v>441</v>
      </c>
      <c r="BA114" s="738"/>
      <c r="BB114" s="738"/>
      <c r="BC114" s="738"/>
      <c r="BD114" s="738"/>
      <c r="BE114" s="738"/>
      <c r="BF114" s="738"/>
      <c r="BG114" s="738"/>
      <c r="BH114" s="738"/>
      <c r="BI114" s="738"/>
      <c r="BJ114" s="738"/>
      <c r="BK114" s="738"/>
      <c r="BL114" s="738"/>
      <c r="BM114" s="738"/>
      <c r="BN114" s="738"/>
      <c r="BO114" s="738"/>
      <c r="BP114" s="739"/>
      <c r="BQ114" s="804">
        <v>22325513</v>
      </c>
      <c r="BR114" s="805"/>
      <c r="BS114" s="805"/>
      <c r="BT114" s="805"/>
      <c r="BU114" s="805"/>
      <c r="BV114" s="805">
        <v>20815321</v>
      </c>
      <c r="BW114" s="805"/>
      <c r="BX114" s="805"/>
      <c r="BY114" s="805"/>
      <c r="BZ114" s="805"/>
      <c r="CA114" s="805">
        <v>20069619</v>
      </c>
      <c r="CB114" s="805"/>
      <c r="CC114" s="805"/>
      <c r="CD114" s="805"/>
      <c r="CE114" s="805"/>
      <c r="CF114" s="866">
        <v>24.8</v>
      </c>
      <c r="CG114" s="867"/>
      <c r="CH114" s="867"/>
      <c r="CI114" s="867"/>
      <c r="CJ114" s="867"/>
      <c r="CK114" s="922"/>
      <c r="CL114" s="809"/>
      <c r="CM114" s="812" t="s">
        <v>442</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113</v>
      </c>
      <c r="DH114" s="768"/>
      <c r="DI114" s="768"/>
      <c r="DJ114" s="768"/>
      <c r="DK114" s="769"/>
      <c r="DL114" s="770" t="s">
        <v>113</v>
      </c>
      <c r="DM114" s="768"/>
      <c r="DN114" s="768"/>
      <c r="DO114" s="768"/>
      <c r="DP114" s="769"/>
      <c r="DQ114" s="770" t="s">
        <v>113</v>
      </c>
      <c r="DR114" s="768"/>
      <c r="DS114" s="768"/>
      <c r="DT114" s="768"/>
      <c r="DU114" s="769"/>
      <c r="DV114" s="815" t="s">
        <v>113</v>
      </c>
      <c r="DW114" s="816"/>
      <c r="DX114" s="816"/>
      <c r="DY114" s="816"/>
      <c r="DZ114" s="817"/>
    </row>
    <row r="115" spans="1:130" s="199" customFormat="1" ht="26.25" customHeight="1" x14ac:dyDescent="0.15">
      <c r="A115" s="909"/>
      <c r="B115" s="910"/>
      <c r="C115" s="738" t="s">
        <v>443</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404367</v>
      </c>
      <c r="AB115" s="914"/>
      <c r="AC115" s="914"/>
      <c r="AD115" s="914"/>
      <c r="AE115" s="915"/>
      <c r="AF115" s="916">
        <v>328394</v>
      </c>
      <c r="AG115" s="914"/>
      <c r="AH115" s="914"/>
      <c r="AI115" s="914"/>
      <c r="AJ115" s="915"/>
      <c r="AK115" s="916">
        <v>284125</v>
      </c>
      <c r="AL115" s="914"/>
      <c r="AM115" s="914"/>
      <c r="AN115" s="914"/>
      <c r="AO115" s="915"/>
      <c r="AP115" s="917">
        <v>0.4</v>
      </c>
      <c r="AQ115" s="918"/>
      <c r="AR115" s="918"/>
      <c r="AS115" s="918"/>
      <c r="AT115" s="919"/>
      <c r="AU115" s="927"/>
      <c r="AV115" s="928"/>
      <c r="AW115" s="928"/>
      <c r="AX115" s="928"/>
      <c r="AY115" s="928"/>
      <c r="AZ115" s="803" t="s">
        <v>444</v>
      </c>
      <c r="BA115" s="738"/>
      <c r="BB115" s="738"/>
      <c r="BC115" s="738"/>
      <c r="BD115" s="738"/>
      <c r="BE115" s="738"/>
      <c r="BF115" s="738"/>
      <c r="BG115" s="738"/>
      <c r="BH115" s="738"/>
      <c r="BI115" s="738"/>
      <c r="BJ115" s="738"/>
      <c r="BK115" s="738"/>
      <c r="BL115" s="738"/>
      <c r="BM115" s="738"/>
      <c r="BN115" s="738"/>
      <c r="BO115" s="738"/>
      <c r="BP115" s="739"/>
      <c r="BQ115" s="804" t="s">
        <v>113</v>
      </c>
      <c r="BR115" s="805"/>
      <c r="BS115" s="805"/>
      <c r="BT115" s="805"/>
      <c r="BU115" s="805"/>
      <c r="BV115" s="805" t="s">
        <v>113</v>
      </c>
      <c r="BW115" s="805"/>
      <c r="BX115" s="805"/>
      <c r="BY115" s="805"/>
      <c r="BZ115" s="805"/>
      <c r="CA115" s="805">
        <v>451700</v>
      </c>
      <c r="CB115" s="805"/>
      <c r="CC115" s="805"/>
      <c r="CD115" s="805"/>
      <c r="CE115" s="805"/>
      <c r="CF115" s="866">
        <v>0.6</v>
      </c>
      <c r="CG115" s="867"/>
      <c r="CH115" s="867"/>
      <c r="CI115" s="867"/>
      <c r="CJ115" s="867"/>
      <c r="CK115" s="922"/>
      <c r="CL115" s="809"/>
      <c r="CM115" s="803" t="s">
        <v>445</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7865832</v>
      </c>
      <c r="DH115" s="768"/>
      <c r="DI115" s="768"/>
      <c r="DJ115" s="768"/>
      <c r="DK115" s="769"/>
      <c r="DL115" s="770">
        <v>6870091</v>
      </c>
      <c r="DM115" s="768"/>
      <c r="DN115" s="768"/>
      <c r="DO115" s="768"/>
      <c r="DP115" s="769"/>
      <c r="DQ115" s="770">
        <v>6904732</v>
      </c>
      <c r="DR115" s="768"/>
      <c r="DS115" s="768"/>
      <c r="DT115" s="768"/>
      <c r="DU115" s="769"/>
      <c r="DV115" s="815">
        <v>8.5</v>
      </c>
      <c r="DW115" s="816"/>
      <c r="DX115" s="816"/>
      <c r="DY115" s="816"/>
      <c r="DZ115" s="817"/>
    </row>
    <row r="116" spans="1:130" s="199" customFormat="1" ht="26.25" customHeight="1" x14ac:dyDescent="0.15">
      <c r="A116" s="911"/>
      <c r="B116" s="912"/>
      <c r="C116" s="871" t="s">
        <v>446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13929</v>
      </c>
      <c r="AB116" s="768"/>
      <c r="AC116" s="768"/>
      <c r="AD116" s="768"/>
      <c r="AE116" s="769"/>
      <c r="AF116" s="770">
        <v>15135</v>
      </c>
      <c r="AG116" s="768"/>
      <c r="AH116" s="768"/>
      <c r="AI116" s="768"/>
      <c r="AJ116" s="769"/>
      <c r="AK116" s="770">
        <v>2482</v>
      </c>
      <c r="AL116" s="768"/>
      <c r="AM116" s="768"/>
      <c r="AN116" s="768"/>
      <c r="AO116" s="769"/>
      <c r="AP116" s="815">
        <v>0</v>
      </c>
      <c r="AQ116" s="816"/>
      <c r="AR116" s="816"/>
      <c r="AS116" s="816"/>
      <c r="AT116" s="817"/>
      <c r="AU116" s="927"/>
      <c r="AV116" s="928"/>
      <c r="AW116" s="928"/>
      <c r="AX116" s="928"/>
      <c r="AY116" s="928"/>
      <c r="AZ116" s="854" t="s">
        <v>447</v>
      </c>
      <c r="BA116" s="855"/>
      <c r="BB116" s="855"/>
      <c r="BC116" s="855"/>
      <c r="BD116" s="855"/>
      <c r="BE116" s="855"/>
      <c r="BF116" s="855"/>
      <c r="BG116" s="855"/>
      <c r="BH116" s="855"/>
      <c r="BI116" s="855"/>
      <c r="BJ116" s="855"/>
      <c r="BK116" s="855"/>
      <c r="BL116" s="855"/>
      <c r="BM116" s="855"/>
      <c r="BN116" s="855"/>
      <c r="BO116" s="855"/>
      <c r="BP116" s="856"/>
      <c r="BQ116" s="804" t="s">
        <v>113</v>
      </c>
      <c r="BR116" s="805"/>
      <c r="BS116" s="805"/>
      <c r="BT116" s="805"/>
      <c r="BU116" s="805"/>
      <c r="BV116" s="805" t="s">
        <v>113</v>
      </c>
      <c r="BW116" s="805"/>
      <c r="BX116" s="805"/>
      <c r="BY116" s="805"/>
      <c r="BZ116" s="805"/>
      <c r="CA116" s="805" t="s">
        <v>113</v>
      </c>
      <c r="CB116" s="805"/>
      <c r="CC116" s="805"/>
      <c r="CD116" s="805"/>
      <c r="CE116" s="805"/>
      <c r="CF116" s="866" t="s">
        <v>113</v>
      </c>
      <c r="CG116" s="867"/>
      <c r="CH116" s="867"/>
      <c r="CI116" s="867"/>
      <c r="CJ116" s="867"/>
      <c r="CK116" s="922"/>
      <c r="CL116" s="809"/>
      <c r="CM116" s="812" t="s">
        <v>448</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200083</v>
      </c>
      <c r="DH116" s="768"/>
      <c r="DI116" s="768"/>
      <c r="DJ116" s="768"/>
      <c r="DK116" s="769"/>
      <c r="DL116" s="770">
        <v>162264</v>
      </c>
      <c r="DM116" s="768"/>
      <c r="DN116" s="768"/>
      <c r="DO116" s="768"/>
      <c r="DP116" s="769"/>
      <c r="DQ116" s="770">
        <v>131606</v>
      </c>
      <c r="DR116" s="768"/>
      <c r="DS116" s="768"/>
      <c r="DT116" s="768"/>
      <c r="DU116" s="769"/>
      <c r="DV116" s="815">
        <v>0.2</v>
      </c>
      <c r="DW116" s="816"/>
      <c r="DX116" s="816"/>
      <c r="DY116" s="816"/>
      <c r="DZ116" s="817"/>
    </row>
    <row r="117" spans="1:130" s="199" customFormat="1" ht="26.25" customHeight="1" x14ac:dyDescent="0.15">
      <c r="A117" s="892" t="s">
        <v>172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449</v>
      </c>
      <c r="Z117" s="894"/>
      <c r="AA117" s="899">
        <v>35664755</v>
      </c>
      <c r="AB117" s="900"/>
      <c r="AC117" s="900"/>
      <c r="AD117" s="900"/>
      <c r="AE117" s="901"/>
      <c r="AF117" s="902">
        <v>37848113</v>
      </c>
      <c r="AG117" s="900"/>
      <c r="AH117" s="900"/>
      <c r="AI117" s="900"/>
      <c r="AJ117" s="901"/>
      <c r="AK117" s="902">
        <v>32849817</v>
      </c>
      <c r="AL117" s="900"/>
      <c r="AM117" s="900"/>
      <c r="AN117" s="900"/>
      <c r="AO117" s="901"/>
      <c r="AP117" s="903"/>
      <c r="AQ117" s="904"/>
      <c r="AR117" s="904"/>
      <c r="AS117" s="904"/>
      <c r="AT117" s="905"/>
      <c r="AU117" s="927"/>
      <c r="AV117" s="928"/>
      <c r="AW117" s="928"/>
      <c r="AX117" s="928"/>
      <c r="AY117" s="928"/>
      <c r="AZ117" s="854" t="s">
        <v>450</v>
      </c>
      <c r="BA117" s="855"/>
      <c r="BB117" s="855"/>
      <c r="BC117" s="855"/>
      <c r="BD117" s="855"/>
      <c r="BE117" s="855"/>
      <c r="BF117" s="855"/>
      <c r="BG117" s="855"/>
      <c r="BH117" s="855"/>
      <c r="BI117" s="855"/>
      <c r="BJ117" s="855"/>
      <c r="BK117" s="855"/>
      <c r="BL117" s="855"/>
      <c r="BM117" s="855"/>
      <c r="BN117" s="855"/>
      <c r="BO117" s="855"/>
      <c r="BP117" s="856"/>
      <c r="BQ117" s="804" t="s">
        <v>113</v>
      </c>
      <c r="BR117" s="805"/>
      <c r="BS117" s="805"/>
      <c r="BT117" s="805"/>
      <c r="BU117" s="805"/>
      <c r="BV117" s="805" t="s">
        <v>113</v>
      </c>
      <c r="BW117" s="805"/>
      <c r="BX117" s="805"/>
      <c r="BY117" s="805"/>
      <c r="BZ117" s="805"/>
      <c r="CA117" s="805" t="s">
        <v>113</v>
      </c>
      <c r="CB117" s="805"/>
      <c r="CC117" s="805"/>
      <c r="CD117" s="805"/>
      <c r="CE117" s="805"/>
      <c r="CF117" s="866" t="s">
        <v>113</v>
      </c>
      <c r="CG117" s="867"/>
      <c r="CH117" s="867"/>
      <c r="CI117" s="867"/>
      <c r="CJ117" s="867"/>
      <c r="CK117" s="922"/>
      <c r="CL117" s="809"/>
      <c r="CM117" s="812" t="s">
        <v>451</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113</v>
      </c>
      <c r="DH117" s="768"/>
      <c r="DI117" s="768"/>
      <c r="DJ117" s="768"/>
      <c r="DK117" s="769"/>
      <c r="DL117" s="770" t="s">
        <v>113</v>
      </c>
      <c r="DM117" s="768"/>
      <c r="DN117" s="768"/>
      <c r="DO117" s="768"/>
      <c r="DP117" s="769"/>
      <c r="DQ117" s="770" t="s">
        <v>113</v>
      </c>
      <c r="DR117" s="768"/>
      <c r="DS117" s="768"/>
      <c r="DT117" s="768"/>
      <c r="DU117" s="769"/>
      <c r="DV117" s="815" t="s">
        <v>113</v>
      </c>
      <c r="DW117" s="816"/>
      <c r="DX117" s="816"/>
      <c r="DY117" s="816"/>
      <c r="DZ117" s="817"/>
    </row>
    <row r="118" spans="1:130" s="199" customFormat="1" ht="26.25" customHeight="1" x14ac:dyDescent="0.15">
      <c r="A118" s="892" t="s">
        <v>425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423</v>
      </c>
      <c r="AB118" s="893"/>
      <c r="AC118" s="893"/>
      <c r="AD118" s="893"/>
      <c r="AE118" s="894"/>
      <c r="AF118" s="895" t="s">
        <v>289</v>
      </c>
      <c r="AG118" s="893"/>
      <c r="AH118" s="893"/>
      <c r="AI118" s="893"/>
      <c r="AJ118" s="894"/>
      <c r="AK118" s="895" t="s">
        <v>288</v>
      </c>
      <c r="AL118" s="893"/>
      <c r="AM118" s="893"/>
      <c r="AN118" s="893"/>
      <c r="AO118" s="894"/>
      <c r="AP118" s="896" t="s">
        <v>424</v>
      </c>
      <c r="AQ118" s="897"/>
      <c r="AR118" s="897"/>
      <c r="AS118" s="897"/>
      <c r="AT118" s="898"/>
      <c r="AU118" s="927"/>
      <c r="AV118" s="928"/>
      <c r="AW118" s="928"/>
      <c r="AX118" s="928"/>
      <c r="AY118" s="928"/>
      <c r="AZ118" s="870" t="s">
        <v>452</v>
      </c>
      <c r="BA118" s="871"/>
      <c r="BB118" s="871"/>
      <c r="BC118" s="871"/>
      <c r="BD118" s="871"/>
      <c r="BE118" s="871"/>
      <c r="BF118" s="871"/>
      <c r="BG118" s="871"/>
      <c r="BH118" s="871"/>
      <c r="BI118" s="871"/>
      <c r="BJ118" s="871"/>
      <c r="BK118" s="871"/>
      <c r="BL118" s="871"/>
      <c r="BM118" s="871"/>
      <c r="BN118" s="871"/>
      <c r="BO118" s="871"/>
      <c r="BP118" s="872"/>
      <c r="BQ118" s="873" t="s">
        <v>113</v>
      </c>
      <c r="BR118" s="836"/>
      <c r="BS118" s="836"/>
      <c r="BT118" s="836"/>
      <c r="BU118" s="836"/>
      <c r="BV118" s="836" t="s">
        <v>113</v>
      </c>
      <c r="BW118" s="836"/>
      <c r="BX118" s="836"/>
      <c r="BY118" s="836"/>
      <c r="BZ118" s="836"/>
      <c r="CA118" s="836" t="s">
        <v>113</v>
      </c>
      <c r="CB118" s="836"/>
      <c r="CC118" s="836"/>
      <c r="CD118" s="836"/>
      <c r="CE118" s="836"/>
      <c r="CF118" s="866" t="s">
        <v>113</v>
      </c>
      <c r="CG118" s="867"/>
      <c r="CH118" s="867"/>
      <c r="CI118" s="867"/>
      <c r="CJ118" s="867"/>
      <c r="CK118" s="922"/>
      <c r="CL118" s="809"/>
      <c r="CM118" s="812" t="s">
        <v>453</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113</v>
      </c>
      <c r="DH118" s="768"/>
      <c r="DI118" s="768"/>
      <c r="DJ118" s="768"/>
      <c r="DK118" s="769"/>
      <c r="DL118" s="770" t="s">
        <v>113</v>
      </c>
      <c r="DM118" s="768"/>
      <c r="DN118" s="768"/>
      <c r="DO118" s="768"/>
      <c r="DP118" s="769"/>
      <c r="DQ118" s="770" t="s">
        <v>113</v>
      </c>
      <c r="DR118" s="768"/>
      <c r="DS118" s="768"/>
      <c r="DT118" s="768"/>
      <c r="DU118" s="769"/>
      <c r="DV118" s="815" t="s">
        <v>113</v>
      </c>
      <c r="DW118" s="816"/>
      <c r="DX118" s="816"/>
      <c r="DY118" s="816"/>
      <c r="DZ118" s="817"/>
    </row>
    <row r="119" spans="1:130" s="199" customFormat="1" ht="26.25" customHeight="1" x14ac:dyDescent="0.15">
      <c r="A119" s="806" t="s">
        <v>428</v>
      </c>
      <c r="B119" s="807"/>
      <c r="C119" s="882" t="s">
        <v>429</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v>155192</v>
      </c>
      <c r="AB119" s="886"/>
      <c r="AC119" s="886"/>
      <c r="AD119" s="886"/>
      <c r="AE119" s="887"/>
      <c r="AF119" s="888">
        <v>93587</v>
      </c>
      <c r="AG119" s="886"/>
      <c r="AH119" s="886"/>
      <c r="AI119" s="886"/>
      <c r="AJ119" s="887"/>
      <c r="AK119" s="888">
        <v>93587</v>
      </c>
      <c r="AL119" s="886"/>
      <c r="AM119" s="886"/>
      <c r="AN119" s="886"/>
      <c r="AO119" s="887"/>
      <c r="AP119" s="889">
        <v>0.1</v>
      </c>
      <c r="AQ119" s="890"/>
      <c r="AR119" s="890"/>
      <c r="AS119" s="890"/>
      <c r="AT119" s="891"/>
      <c r="AU119" s="929"/>
      <c r="AV119" s="930"/>
      <c r="AW119" s="930"/>
      <c r="AX119" s="930"/>
      <c r="AY119" s="930"/>
      <c r="AZ119" s="230" t="s">
        <v>172</v>
      </c>
      <c r="BA119" s="230"/>
      <c r="BB119" s="230"/>
      <c r="BC119" s="230"/>
      <c r="BD119" s="230"/>
      <c r="BE119" s="230"/>
      <c r="BF119" s="230"/>
      <c r="BG119" s="230"/>
      <c r="BH119" s="230"/>
      <c r="BI119" s="230"/>
      <c r="BJ119" s="230"/>
      <c r="BK119" s="230"/>
      <c r="BL119" s="230"/>
      <c r="BM119" s="230"/>
      <c r="BN119" s="230"/>
      <c r="BO119" s="868" t="s">
        <v>454</v>
      </c>
      <c r="BP119" s="869"/>
      <c r="BQ119" s="873">
        <v>372695241</v>
      </c>
      <c r="BR119" s="836"/>
      <c r="BS119" s="836"/>
      <c r="BT119" s="836"/>
      <c r="BU119" s="836"/>
      <c r="BV119" s="836">
        <v>366155601</v>
      </c>
      <c r="BW119" s="836"/>
      <c r="BX119" s="836"/>
      <c r="BY119" s="836"/>
      <c r="BZ119" s="836"/>
      <c r="CA119" s="836">
        <v>358179777</v>
      </c>
      <c r="CB119" s="836"/>
      <c r="CC119" s="836"/>
      <c r="CD119" s="836"/>
      <c r="CE119" s="836"/>
      <c r="CF119" s="734"/>
      <c r="CG119" s="735"/>
      <c r="CH119" s="735"/>
      <c r="CI119" s="735"/>
      <c r="CJ119" s="825"/>
      <c r="CK119" s="923"/>
      <c r="CL119" s="811"/>
      <c r="CM119" s="829" t="s">
        <v>455</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341844</v>
      </c>
      <c r="DH119" s="751"/>
      <c r="DI119" s="751"/>
      <c r="DJ119" s="751"/>
      <c r="DK119" s="752"/>
      <c r="DL119" s="753">
        <v>218499</v>
      </c>
      <c r="DM119" s="751"/>
      <c r="DN119" s="751"/>
      <c r="DO119" s="751"/>
      <c r="DP119" s="752"/>
      <c r="DQ119" s="753">
        <v>134879</v>
      </c>
      <c r="DR119" s="751"/>
      <c r="DS119" s="751"/>
      <c r="DT119" s="751"/>
      <c r="DU119" s="752"/>
      <c r="DV119" s="839">
        <v>0.2</v>
      </c>
      <c r="DW119" s="840"/>
      <c r="DX119" s="840"/>
      <c r="DY119" s="840"/>
      <c r="DZ119" s="841"/>
    </row>
    <row r="120" spans="1:130" s="199" customFormat="1" ht="26.25" customHeight="1" x14ac:dyDescent="0.15">
      <c r="A120" s="808"/>
      <c r="B120" s="809"/>
      <c r="C120" s="812" t="s">
        <v>432</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113</v>
      </c>
      <c r="AB120" s="768"/>
      <c r="AC120" s="768"/>
      <c r="AD120" s="768"/>
      <c r="AE120" s="769"/>
      <c r="AF120" s="770" t="s">
        <v>113</v>
      </c>
      <c r="AG120" s="768"/>
      <c r="AH120" s="768"/>
      <c r="AI120" s="768"/>
      <c r="AJ120" s="769"/>
      <c r="AK120" s="770" t="s">
        <v>113</v>
      </c>
      <c r="AL120" s="768"/>
      <c r="AM120" s="768"/>
      <c r="AN120" s="768"/>
      <c r="AO120" s="769"/>
      <c r="AP120" s="815" t="s">
        <v>113</v>
      </c>
      <c r="AQ120" s="816"/>
      <c r="AR120" s="816"/>
      <c r="AS120" s="816"/>
      <c r="AT120" s="817"/>
      <c r="AU120" s="874" t="s">
        <v>456</v>
      </c>
      <c r="AV120" s="875"/>
      <c r="AW120" s="875"/>
      <c r="AX120" s="875"/>
      <c r="AY120" s="876"/>
      <c r="AZ120" s="851" t="s">
        <v>457</v>
      </c>
      <c r="BA120" s="796"/>
      <c r="BB120" s="796"/>
      <c r="BC120" s="796"/>
      <c r="BD120" s="796"/>
      <c r="BE120" s="796"/>
      <c r="BF120" s="796"/>
      <c r="BG120" s="796"/>
      <c r="BH120" s="796"/>
      <c r="BI120" s="796"/>
      <c r="BJ120" s="796"/>
      <c r="BK120" s="796"/>
      <c r="BL120" s="796"/>
      <c r="BM120" s="796"/>
      <c r="BN120" s="796"/>
      <c r="BO120" s="796"/>
      <c r="BP120" s="797"/>
      <c r="BQ120" s="852">
        <v>20396887</v>
      </c>
      <c r="BR120" s="833"/>
      <c r="BS120" s="833"/>
      <c r="BT120" s="833"/>
      <c r="BU120" s="833"/>
      <c r="BV120" s="833">
        <v>20549532</v>
      </c>
      <c r="BW120" s="833"/>
      <c r="BX120" s="833"/>
      <c r="BY120" s="833"/>
      <c r="BZ120" s="833"/>
      <c r="CA120" s="833">
        <v>21513473</v>
      </c>
      <c r="CB120" s="833"/>
      <c r="CC120" s="833"/>
      <c r="CD120" s="833"/>
      <c r="CE120" s="833"/>
      <c r="CF120" s="857">
        <v>26.6</v>
      </c>
      <c r="CG120" s="858"/>
      <c r="CH120" s="858"/>
      <c r="CI120" s="858"/>
      <c r="CJ120" s="858"/>
      <c r="CK120" s="859" t="s">
        <v>458</v>
      </c>
      <c r="CL120" s="843"/>
      <c r="CM120" s="843"/>
      <c r="CN120" s="843"/>
      <c r="CO120" s="844"/>
      <c r="CP120" s="863" t="s">
        <v>394</v>
      </c>
      <c r="CQ120" s="864"/>
      <c r="CR120" s="864"/>
      <c r="CS120" s="864"/>
      <c r="CT120" s="864"/>
      <c r="CU120" s="864"/>
      <c r="CV120" s="864"/>
      <c r="CW120" s="864"/>
      <c r="CX120" s="864"/>
      <c r="CY120" s="864"/>
      <c r="CZ120" s="864"/>
      <c r="DA120" s="864"/>
      <c r="DB120" s="864"/>
      <c r="DC120" s="864"/>
      <c r="DD120" s="864"/>
      <c r="DE120" s="864"/>
      <c r="DF120" s="865"/>
      <c r="DG120" s="852">
        <v>72066033</v>
      </c>
      <c r="DH120" s="833"/>
      <c r="DI120" s="833"/>
      <c r="DJ120" s="833"/>
      <c r="DK120" s="833"/>
      <c r="DL120" s="833">
        <v>70576218</v>
      </c>
      <c r="DM120" s="833"/>
      <c r="DN120" s="833"/>
      <c r="DO120" s="833"/>
      <c r="DP120" s="833"/>
      <c r="DQ120" s="833">
        <v>69215185</v>
      </c>
      <c r="DR120" s="833"/>
      <c r="DS120" s="833"/>
      <c r="DT120" s="833"/>
      <c r="DU120" s="833"/>
      <c r="DV120" s="834">
        <v>85.7</v>
      </c>
      <c r="DW120" s="834"/>
      <c r="DX120" s="834"/>
      <c r="DY120" s="834"/>
      <c r="DZ120" s="835"/>
    </row>
    <row r="121" spans="1:130" s="199" customFormat="1" ht="26.25" customHeight="1" x14ac:dyDescent="0.15">
      <c r="A121" s="808"/>
      <c r="B121" s="809"/>
      <c r="C121" s="854" t="s">
        <v>459</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v>67529</v>
      </c>
      <c r="AB121" s="768"/>
      <c r="AC121" s="768"/>
      <c r="AD121" s="768"/>
      <c r="AE121" s="769"/>
      <c r="AF121" s="770">
        <v>66502</v>
      </c>
      <c r="AG121" s="768"/>
      <c r="AH121" s="768"/>
      <c r="AI121" s="768"/>
      <c r="AJ121" s="769"/>
      <c r="AK121" s="770">
        <v>60668</v>
      </c>
      <c r="AL121" s="768"/>
      <c r="AM121" s="768"/>
      <c r="AN121" s="768"/>
      <c r="AO121" s="769"/>
      <c r="AP121" s="815">
        <v>0.1</v>
      </c>
      <c r="AQ121" s="816"/>
      <c r="AR121" s="816"/>
      <c r="AS121" s="816"/>
      <c r="AT121" s="817"/>
      <c r="AU121" s="877"/>
      <c r="AV121" s="878"/>
      <c r="AW121" s="878"/>
      <c r="AX121" s="878"/>
      <c r="AY121" s="879"/>
      <c r="AZ121" s="803" t="s">
        <v>460</v>
      </c>
      <c r="BA121" s="738"/>
      <c r="BB121" s="738"/>
      <c r="BC121" s="738"/>
      <c r="BD121" s="738"/>
      <c r="BE121" s="738"/>
      <c r="BF121" s="738"/>
      <c r="BG121" s="738"/>
      <c r="BH121" s="738"/>
      <c r="BI121" s="738"/>
      <c r="BJ121" s="738"/>
      <c r="BK121" s="738"/>
      <c r="BL121" s="738"/>
      <c r="BM121" s="738"/>
      <c r="BN121" s="738"/>
      <c r="BO121" s="738"/>
      <c r="BP121" s="739"/>
      <c r="BQ121" s="804">
        <v>28093963</v>
      </c>
      <c r="BR121" s="805"/>
      <c r="BS121" s="805"/>
      <c r="BT121" s="805"/>
      <c r="BU121" s="805"/>
      <c r="BV121" s="805">
        <v>26608244</v>
      </c>
      <c r="BW121" s="805"/>
      <c r="BX121" s="805"/>
      <c r="BY121" s="805"/>
      <c r="BZ121" s="805"/>
      <c r="CA121" s="805">
        <v>27235131</v>
      </c>
      <c r="CB121" s="805"/>
      <c r="CC121" s="805"/>
      <c r="CD121" s="805"/>
      <c r="CE121" s="805"/>
      <c r="CF121" s="866">
        <v>33.700000000000003</v>
      </c>
      <c r="CG121" s="867"/>
      <c r="CH121" s="867"/>
      <c r="CI121" s="867"/>
      <c r="CJ121" s="867"/>
      <c r="CK121" s="860"/>
      <c r="CL121" s="846"/>
      <c r="CM121" s="846"/>
      <c r="CN121" s="846"/>
      <c r="CO121" s="847"/>
      <c r="CP121" s="826" t="s">
        <v>399</v>
      </c>
      <c r="CQ121" s="827"/>
      <c r="CR121" s="827"/>
      <c r="CS121" s="827"/>
      <c r="CT121" s="827"/>
      <c r="CU121" s="827"/>
      <c r="CV121" s="827"/>
      <c r="CW121" s="827"/>
      <c r="CX121" s="827"/>
      <c r="CY121" s="827"/>
      <c r="CZ121" s="827"/>
      <c r="DA121" s="827"/>
      <c r="DB121" s="827"/>
      <c r="DC121" s="827"/>
      <c r="DD121" s="827"/>
      <c r="DE121" s="827"/>
      <c r="DF121" s="828"/>
      <c r="DG121" s="804">
        <v>11278792</v>
      </c>
      <c r="DH121" s="805"/>
      <c r="DI121" s="805"/>
      <c r="DJ121" s="805"/>
      <c r="DK121" s="805"/>
      <c r="DL121" s="805">
        <v>10577075</v>
      </c>
      <c r="DM121" s="805"/>
      <c r="DN121" s="805"/>
      <c r="DO121" s="805"/>
      <c r="DP121" s="805"/>
      <c r="DQ121" s="805">
        <v>9868362</v>
      </c>
      <c r="DR121" s="805"/>
      <c r="DS121" s="805"/>
      <c r="DT121" s="805"/>
      <c r="DU121" s="805"/>
      <c r="DV121" s="782">
        <v>12.2</v>
      </c>
      <c r="DW121" s="782"/>
      <c r="DX121" s="782"/>
      <c r="DY121" s="782"/>
      <c r="DZ121" s="783"/>
    </row>
    <row r="122" spans="1:130" s="199" customFormat="1" ht="26.25" customHeight="1" x14ac:dyDescent="0.15">
      <c r="A122" s="808"/>
      <c r="B122" s="809"/>
      <c r="C122" s="812" t="s">
        <v>442</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113</v>
      </c>
      <c r="AB122" s="768"/>
      <c r="AC122" s="768"/>
      <c r="AD122" s="768"/>
      <c r="AE122" s="769"/>
      <c r="AF122" s="770" t="s">
        <v>113</v>
      </c>
      <c r="AG122" s="768"/>
      <c r="AH122" s="768"/>
      <c r="AI122" s="768"/>
      <c r="AJ122" s="769"/>
      <c r="AK122" s="770" t="s">
        <v>113</v>
      </c>
      <c r="AL122" s="768"/>
      <c r="AM122" s="768"/>
      <c r="AN122" s="768"/>
      <c r="AO122" s="769"/>
      <c r="AP122" s="815" t="s">
        <v>113</v>
      </c>
      <c r="AQ122" s="816"/>
      <c r="AR122" s="816"/>
      <c r="AS122" s="816"/>
      <c r="AT122" s="817"/>
      <c r="AU122" s="877"/>
      <c r="AV122" s="878"/>
      <c r="AW122" s="878"/>
      <c r="AX122" s="878"/>
      <c r="AY122" s="879"/>
      <c r="AZ122" s="870" t="s">
        <v>461</v>
      </c>
      <c r="BA122" s="871"/>
      <c r="BB122" s="871"/>
      <c r="BC122" s="871"/>
      <c r="BD122" s="871"/>
      <c r="BE122" s="871"/>
      <c r="BF122" s="871"/>
      <c r="BG122" s="871"/>
      <c r="BH122" s="871"/>
      <c r="BI122" s="871"/>
      <c r="BJ122" s="871"/>
      <c r="BK122" s="871"/>
      <c r="BL122" s="871"/>
      <c r="BM122" s="871"/>
      <c r="BN122" s="871"/>
      <c r="BO122" s="871"/>
      <c r="BP122" s="872"/>
      <c r="BQ122" s="873">
        <v>218989373</v>
      </c>
      <c r="BR122" s="836"/>
      <c r="BS122" s="836"/>
      <c r="BT122" s="836"/>
      <c r="BU122" s="836"/>
      <c r="BV122" s="836">
        <v>216220110</v>
      </c>
      <c r="BW122" s="836"/>
      <c r="BX122" s="836"/>
      <c r="BY122" s="836"/>
      <c r="BZ122" s="836"/>
      <c r="CA122" s="836">
        <v>209858379</v>
      </c>
      <c r="CB122" s="836"/>
      <c r="CC122" s="836"/>
      <c r="CD122" s="836"/>
      <c r="CE122" s="836"/>
      <c r="CF122" s="837">
        <v>259.8</v>
      </c>
      <c r="CG122" s="838"/>
      <c r="CH122" s="838"/>
      <c r="CI122" s="838"/>
      <c r="CJ122" s="838"/>
      <c r="CK122" s="860"/>
      <c r="CL122" s="846"/>
      <c r="CM122" s="846"/>
      <c r="CN122" s="846"/>
      <c r="CO122" s="847"/>
      <c r="CP122" s="826" t="s">
        <v>391</v>
      </c>
      <c r="CQ122" s="827"/>
      <c r="CR122" s="827"/>
      <c r="CS122" s="827"/>
      <c r="CT122" s="827"/>
      <c r="CU122" s="827"/>
      <c r="CV122" s="827"/>
      <c r="CW122" s="827"/>
      <c r="CX122" s="827"/>
      <c r="CY122" s="827"/>
      <c r="CZ122" s="827"/>
      <c r="DA122" s="827"/>
      <c r="DB122" s="827"/>
      <c r="DC122" s="827"/>
      <c r="DD122" s="827"/>
      <c r="DE122" s="827"/>
      <c r="DF122" s="828"/>
      <c r="DG122" s="804">
        <v>2695374</v>
      </c>
      <c r="DH122" s="805"/>
      <c r="DI122" s="805"/>
      <c r="DJ122" s="805"/>
      <c r="DK122" s="805"/>
      <c r="DL122" s="805">
        <v>2656622</v>
      </c>
      <c r="DM122" s="805"/>
      <c r="DN122" s="805"/>
      <c r="DO122" s="805"/>
      <c r="DP122" s="805"/>
      <c r="DQ122" s="805">
        <v>2434619</v>
      </c>
      <c r="DR122" s="805"/>
      <c r="DS122" s="805"/>
      <c r="DT122" s="805"/>
      <c r="DU122" s="805"/>
      <c r="DV122" s="782">
        <v>3</v>
      </c>
      <c r="DW122" s="782"/>
      <c r="DX122" s="782"/>
      <c r="DY122" s="782"/>
      <c r="DZ122" s="783"/>
    </row>
    <row r="123" spans="1:130" s="199" customFormat="1" ht="26.25" customHeight="1" x14ac:dyDescent="0.15">
      <c r="A123" s="808"/>
      <c r="B123" s="809"/>
      <c r="C123" s="812" t="s">
        <v>448</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40701</v>
      </c>
      <c r="AB123" s="768"/>
      <c r="AC123" s="768"/>
      <c r="AD123" s="768"/>
      <c r="AE123" s="769"/>
      <c r="AF123" s="770">
        <v>40457</v>
      </c>
      <c r="AG123" s="768"/>
      <c r="AH123" s="768"/>
      <c r="AI123" s="768"/>
      <c r="AJ123" s="769"/>
      <c r="AK123" s="770">
        <v>33052</v>
      </c>
      <c r="AL123" s="768"/>
      <c r="AM123" s="768"/>
      <c r="AN123" s="768"/>
      <c r="AO123" s="769"/>
      <c r="AP123" s="815">
        <v>0</v>
      </c>
      <c r="AQ123" s="816"/>
      <c r="AR123" s="816"/>
      <c r="AS123" s="816"/>
      <c r="AT123" s="817"/>
      <c r="AU123" s="880"/>
      <c r="AV123" s="881"/>
      <c r="AW123" s="881"/>
      <c r="AX123" s="881"/>
      <c r="AY123" s="881"/>
      <c r="AZ123" s="230" t="s">
        <v>172</v>
      </c>
      <c r="BA123" s="230"/>
      <c r="BB123" s="230"/>
      <c r="BC123" s="230"/>
      <c r="BD123" s="230"/>
      <c r="BE123" s="230"/>
      <c r="BF123" s="230"/>
      <c r="BG123" s="230"/>
      <c r="BH123" s="230"/>
      <c r="BI123" s="230"/>
      <c r="BJ123" s="230"/>
      <c r="BK123" s="230"/>
      <c r="BL123" s="230"/>
      <c r="BM123" s="230"/>
      <c r="BN123" s="230"/>
      <c r="BO123" s="868" t="s">
        <v>462</v>
      </c>
      <c r="BP123" s="869"/>
      <c r="BQ123" s="823">
        <v>267480223</v>
      </c>
      <c r="BR123" s="824"/>
      <c r="BS123" s="824"/>
      <c r="BT123" s="824"/>
      <c r="BU123" s="824"/>
      <c r="BV123" s="824">
        <v>263377886</v>
      </c>
      <c r="BW123" s="824"/>
      <c r="BX123" s="824"/>
      <c r="BY123" s="824"/>
      <c r="BZ123" s="824"/>
      <c r="CA123" s="824">
        <v>258606983</v>
      </c>
      <c r="CB123" s="824"/>
      <c r="CC123" s="824"/>
      <c r="CD123" s="824"/>
      <c r="CE123" s="824"/>
      <c r="CF123" s="734"/>
      <c r="CG123" s="735"/>
      <c r="CH123" s="735"/>
      <c r="CI123" s="735"/>
      <c r="CJ123" s="825"/>
      <c r="CK123" s="860"/>
      <c r="CL123" s="846"/>
      <c r="CM123" s="846"/>
      <c r="CN123" s="846"/>
      <c r="CO123" s="847"/>
      <c r="CP123" s="826" t="s">
        <v>395</v>
      </c>
      <c r="CQ123" s="827"/>
      <c r="CR123" s="827"/>
      <c r="CS123" s="827"/>
      <c r="CT123" s="827"/>
      <c r="CU123" s="827"/>
      <c r="CV123" s="827"/>
      <c r="CW123" s="827"/>
      <c r="CX123" s="827"/>
      <c r="CY123" s="827"/>
      <c r="CZ123" s="827"/>
      <c r="DA123" s="827"/>
      <c r="DB123" s="827"/>
      <c r="DC123" s="827"/>
      <c r="DD123" s="827"/>
      <c r="DE123" s="827"/>
      <c r="DF123" s="828"/>
      <c r="DG123" s="767">
        <v>2144476</v>
      </c>
      <c r="DH123" s="768"/>
      <c r="DI123" s="768"/>
      <c r="DJ123" s="768"/>
      <c r="DK123" s="769"/>
      <c r="DL123" s="770">
        <v>2244420</v>
      </c>
      <c r="DM123" s="768"/>
      <c r="DN123" s="768"/>
      <c r="DO123" s="768"/>
      <c r="DP123" s="769"/>
      <c r="DQ123" s="770">
        <v>2052859</v>
      </c>
      <c r="DR123" s="768"/>
      <c r="DS123" s="768"/>
      <c r="DT123" s="768"/>
      <c r="DU123" s="769"/>
      <c r="DV123" s="815">
        <v>2.5</v>
      </c>
      <c r="DW123" s="816"/>
      <c r="DX123" s="816"/>
      <c r="DY123" s="816"/>
      <c r="DZ123" s="817"/>
    </row>
    <row r="124" spans="1:130" s="199" customFormat="1" ht="26.25" customHeight="1" thickBot="1" x14ac:dyDescent="0.2">
      <c r="A124" s="808"/>
      <c r="B124" s="809"/>
      <c r="C124" s="812" t="s">
        <v>451</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113</v>
      </c>
      <c r="AB124" s="768"/>
      <c r="AC124" s="768"/>
      <c r="AD124" s="768"/>
      <c r="AE124" s="769"/>
      <c r="AF124" s="770" t="s">
        <v>113</v>
      </c>
      <c r="AG124" s="768"/>
      <c r="AH124" s="768"/>
      <c r="AI124" s="768"/>
      <c r="AJ124" s="769"/>
      <c r="AK124" s="770" t="s">
        <v>113</v>
      </c>
      <c r="AL124" s="768"/>
      <c r="AM124" s="768"/>
      <c r="AN124" s="768"/>
      <c r="AO124" s="769"/>
      <c r="AP124" s="815" t="s">
        <v>113</v>
      </c>
      <c r="AQ124" s="816"/>
      <c r="AR124" s="816"/>
      <c r="AS124" s="816"/>
      <c r="AT124" s="817"/>
      <c r="AU124" s="818" t="s">
        <v>463</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130.4</v>
      </c>
      <c r="BR124" s="822"/>
      <c r="BS124" s="822"/>
      <c r="BT124" s="822"/>
      <c r="BU124" s="822"/>
      <c r="BV124" s="822">
        <v>127</v>
      </c>
      <c r="BW124" s="822"/>
      <c r="BX124" s="822"/>
      <c r="BY124" s="822"/>
      <c r="BZ124" s="822"/>
      <c r="CA124" s="822">
        <v>123.2</v>
      </c>
      <c r="CB124" s="822"/>
      <c r="CC124" s="822"/>
      <c r="CD124" s="822"/>
      <c r="CE124" s="822"/>
      <c r="CF124" s="712"/>
      <c r="CG124" s="713"/>
      <c r="CH124" s="713"/>
      <c r="CI124" s="713"/>
      <c r="CJ124" s="853"/>
      <c r="CK124" s="861"/>
      <c r="CL124" s="861"/>
      <c r="CM124" s="861"/>
      <c r="CN124" s="861"/>
      <c r="CO124" s="862"/>
      <c r="CP124" s="826" t="s">
        <v>464</v>
      </c>
      <c r="CQ124" s="827"/>
      <c r="CR124" s="827"/>
      <c r="CS124" s="827"/>
      <c r="CT124" s="827"/>
      <c r="CU124" s="827"/>
      <c r="CV124" s="827"/>
      <c r="CW124" s="827"/>
      <c r="CX124" s="827"/>
      <c r="CY124" s="827"/>
      <c r="CZ124" s="827"/>
      <c r="DA124" s="827"/>
      <c r="DB124" s="827"/>
      <c r="DC124" s="827"/>
      <c r="DD124" s="827"/>
      <c r="DE124" s="827"/>
      <c r="DF124" s="828"/>
      <c r="DG124" s="750">
        <v>511651</v>
      </c>
      <c r="DH124" s="751"/>
      <c r="DI124" s="751"/>
      <c r="DJ124" s="751"/>
      <c r="DK124" s="752"/>
      <c r="DL124" s="753">
        <v>726584</v>
      </c>
      <c r="DM124" s="751"/>
      <c r="DN124" s="751"/>
      <c r="DO124" s="751"/>
      <c r="DP124" s="752"/>
      <c r="DQ124" s="753">
        <v>729397</v>
      </c>
      <c r="DR124" s="751"/>
      <c r="DS124" s="751"/>
      <c r="DT124" s="751"/>
      <c r="DU124" s="752"/>
      <c r="DV124" s="839">
        <v>0.9</v>
      </c>
      <c r="DW124" s="840"/>
      <c r="DX124" s="840"/>
      <c r="DY124" s="840"/>
      <c r="DZ124" s="841"/>
    </row>
    <row r="125" spans="1:130" s="199" customFormat="1" ht="26.25" customHeight="1" x14ac:dyDescent="0.15">
      <c r="A125" s="808"/>
      <c r="B125" s="809"/>
      <c r="C125" s="812" t="s">
        <v>453</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113</v>
      </c>
      <c r="AB125" s="768"/>
      <c r="AC125" s="768"/>
      <c r="AD125" s="768"/>
      <c r="AE125" s="769"/>
      <c r="AF125" s="770" t="s">
        <v>113</v>
      </c>
      <c r="AG125" s="768"/>
      <c r="AH125" s="768"/>
      <c r="AI125" s="768"/>
      <c r="AJ125" s="769"/>
      <c r="AK125" s="770" t="s">
        <v>113</v>
      </c>
      <c r="AL125" s="768"/>
      <c r="AM125" s="768"/>
      <c r="AN125" s="768"/>
      <c r="AO125" s="769"/>
      <c r="AP125" s="815" t="s">
        <v>113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465</v>
      </c>
      <c r="CL125" s="843"/>
      <c r="CM125" s="843"/>
      <c r="CN125" s="843"/>
      <c r="CO125" s="844"/>
      <c r="CP125" s="851" t="s">
        <v>466</v>
      </c>
      <c r="CQ125" s="796"/>
      <c r="CR125" s="796"/>
      <c r="CS125" s="796"/>
      <c r="CT125" s="796"/>
      <c r="CU125" s="796"/>
      <c r="CV125" s="796"/>
      <c r="CW125" s="796"/>
      <c r="CX125" s="796"/>
      <c r="CY125" s="796"/>
      <c r="CZ125" s="796"/>
      <c r="DA125" s="796"/>
      <c r="DB125" s="796"/>
      <c r="DC125" s="796"/>
      <c r="DD125" s="796"/>
      <c r="DE125" s="796"/>
      <c r="DF125" s="797"/>
      <c r="DG125" s="852" t="s">
        <v>113</v>
      </c>
      <c r="DH125" s="833"/>
      <c r="DI125" s="833"/>
      <c r="DJ125" s="833"/>
      <c r="DK125" s="833"/>
      <c r="DL125" s="833" t="s">
        <v>113</v>
      </c>
      <c r="DM125" s="833"/>
      <c r="DN125" s="833"/>
      <c r="DO125" s="833"/>
      <c r="DP125" s="833"/>
      <c r="DQ125" s="833" t="s">
        <v>113</v>
      </c>
      <c r="DR125" s="833"/>
      <c r="DS125" s="833"/>
      <c r="DT125" s="833"/>
      <c r="DU125" s="833"/>
      <c r="DV125" s="834" t="s">
        <v>113</v>
      </c>
      <c r="DW125" s="834"/>
      <c r="DX125" s="834"/>
      <c r="DY125" s="834"/>
      <c r="DZ125" s="835"/>
    </row>
    <row r="126" spans="1:130" s="199" customFormat="1" ht="26.25" customHeight="1" thickBot="1" x14ac:dyDescent="0.2">
      <c r="A126" s="808"/>
      <c r="B126" s="809"/>
      <c r="C126" s="812" t="s">
        <v>455</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140876</v>
      </c>
      <c r="AB126" s="768"/>
      <c r="AC126" s="768"/>
      <c r="AD126" s="768"/>
      <c r="AE126" s="769"/>
      <c r="AF126" s="770">
        <v>127796</v>
      </c>
      <c r="AG126" s="768"/>
      <c r="AH126" s="768"/>
      <c r="AI126" s="768"/>
      <c r="AJ126" s="769"/>
      <c r="AK126" s="770">
        <v>96783</v>
      </c>
      <c r="AL126" s="768"/>
      <c r="AM126" s="768"/>
      <c r="AN126" s="768"/>
      <c r="AO126" s="769"/>
      <c r="AP126" s="815">
        <v>0.1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467</v>
      </c>
      <c r="CQ126" s="738"/>
      <c r="CR126" s="738"/>
      <c r="CS126" s="738"/>
      <c r="CT126" s="738"/>
      <c r="CU126" s="738"/>
      <c r="CV126" s="738"/>
      <c r="CW126" s="738"/>
      <c r="CX126" s="738"/>
      <c r="CY126" s="738"/>
      <c r="CZ126" s="738"/>
      <c r="DA126" s="738"/>
      <c r="DB126" s="738"/>
      <c r="DC126" s="738"/>
      <c r="DD126" s="738"/>
      <c r="DE126" s="738"/>
      <c r="DF126" s="739"/>
      <c r="DG126" s="804" t="s">
        <v>113</v>
      </c>
      <c r="DH126" s="805"/>
      <c r="DI126" s="805"/>
      <c r="DJ126" s="805"/>
      <c r="DK126" s="805"/>
      <c r="DL126" s="805" t="s">
        <v>113</v>
      </c>
      <c r="DM126" s="805"/>
      <c r="DN126" s="805"/>
      <c r="DO126" s="805"/>
      <c r="DP126" s="805"/>
      <c r="DQ126" s="805" t="s">
        <v>113</v>
      </c>
      <c r="DR126" s="805"/>
      <c r="DS126" s="805"/>
      <c r="DT126" s="805"/>
      <c r="DU126" s="805"/>
      <c r="DV126" s="782" t="s">
        <v>113</v>
      </c>
      <c r="DW126" s="782"/>
      <c r="DX126" s="782"/>
      <c r="DY126" s="782"/>
      <c r="DZ126" s="783"/>
    </row>
    <row r="127" spans="1:130" s="199" customFormat="1" ht="26.25" customHeight="1" x14ac:dyDescent="0.15">
      <c r="A127" s="810"/>
      <c r="B127" s="811"/>
      <c r="C127" s="829" t="s">
        <v>468</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69</v>
      </c>
      <c r="AB127" s="768"/>
      <c r="AC127" s="768"/>
      <c r="AD127" s="768"/>
      <c r="AE127" s="769"/>
      <c r="AF127" s="770">
        <v>52</v>
      </c>
      <c r="AG127" s="768"/>
      <c r="AH127" s="768"/>
      <c r="AI127" s="768"/>
      <c r="AJ127" s="769"/>
      <c r="AK127" s="770">
        <v>35</v>
      </c>
      <c r="AL127" s="768"/>
      <c r="AM127" s="768"/>
      <c r="AN127" s="768"/>
      <c r="AO127" s="769"/>
      <c r="AP127" s="815">
        <v>0</v>
      </c>
      <c r="AQ127" s="816"/>
      <c r="AR127" s="816"/>
      <c r="AS127" s="816"/>
      <c r="AT127" s="817"/>
      <c r="AU127" s="235"/>
      <c r="AV127" s="235"/>
      <c r="AW127" s="235"/>
      <c r="AX127" s="832" t="s">
        <v>469</v>
      </c>
      <c r="AY127" s="800"/>
      <c r="AZ127" s="800"/>
      <c r="BA127" s="800"/>
      <c r="BB127" s="800"/>
      <c r="BC127" s="800"/>
      <c r="BD127" s="800"/>
      <c r="BE127" s="801"/>
      <c r="BF127" s="799" t="s">
        <v>470</v>
      </c>
      <c r="BG127" s="800"/>
      <c r="BH127" s="800"/>
      <c r="BI127" s="800"/>
      <c r="BJ127" s="800"/>
      <c r="BK127" s="800"/>
      <c r="BL127" s="801"/>
      <c r="BM127" s="799" t="s">
        <v>471</v>
      </c>
      <c r="BN127" s="800"/>
      <c r="BO127" s="800"/>
      <c r="BP127" s="800"/>
      <c r="BQ127" s="800"/>
      <c r="BR127" s="800"/>
      <c r="BS127" s="801"/>
      <c r="BT127" s="799" t="s">
        <v>472</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473</v>
      </c>
      <c r="CQ127" s="738"/>
      <c r="CR127" s="738"/>
      <c r="CS127" s="738"/>
      <c r="CT127" s="738"/>
      <c r="CU127" s="738"/>
      <c r="CV127" s="738"/>
      <c r="CW127" s="738"/>
      <c r="CX127" s="738"/>
      <c r="CY127" s="738"/>
      <c r="CZ127" s="738"/>
      <c r="DA127" s="738"/>
      <c r="DB127" s="738"/>
      <c r="DC127" s="738"/>
      <c r="DD127" s="738"/>
      <c r="DE127" s="738"/>
      <c r="DF127" s="739"/>
      <c r="DG127" s="804" t="s">
        <v>113</v>
      </c>
      <c r="DH127" s="805"/>
      <c r="DI127" s="805"/>
      <c r="DJ127" s="805"/>
      <c r="DK127" s="805"/>
      <c r="DL127" s="805" t="s">
        <v>113</v>
      </c>
      <c r="DM127" s="805"/>
      <c r="DN127" s="805"/>
      <c r="DO127" s="805"/>
      <c r="DP127" s="805"/>
      <c r="DQ127" s="805" t="s">
        <v>113</v>
      </c>
      <c r="DR127" s="805"/>
      <c r="DS127" s="805"/>
      <c r="DT127" s="805"/>
      <c r="DU127" s="805"/>
      <c r="DV127" s="782" t="s">
        <v>113</v>
      </c>
      <c r="DW127" s="782"/>
      <c r="DX127" s="782"/>
      <c r="DY127" s="782"/>
      <c r="DZ127" s="783"/>
    </row>
    <row r="128" spans="1:130" s="199" customFormat="1" ht="26.25" customHeight="1" thickBot="1" x14ac:dyDescent="0.2">
      <c r="A128" s="784" t="s">
        <v>474</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475</v>
      </c>
      <c r="X128" s="786"/>
      <c r="Y128" s="786"/>
      <c r="Z128" s="787"/>
      <c r="AA128" s="788">
        <v>4054364</v>
      </c>
      <c r="AB128" s="789"/>
      <c r="AC128" s="789"/>
      <c r="AD128" s="789"/>
      <c r="AE128" s="790"/>
      <c r="AF128" s="791">
        <v>4112848</v>
      </c>
      <c r="AG128" s="789"/>
      <c r="AH128" s="789"/>
      <c r="AI128" s="789"/>
      <c r="AJ128" s="790"/>
      <c r="AK128" s="791">
        <v>4745045</v>
      </c>
      <c r="AL128" s="789"/>
      <c r="AM128" s="789"/>
      <c r="AN128" s="789"/>
      <c r="AO128" s="790"/>
      <c r="AP128" s="792"/>
      <c r="AQ128" s="793"/>
      <c r="AR128" s="793"/>
      <c r="AS128" s="793"/>
      <c r="AT128" s="794"/>
      <c r="AU128" s="235"/>
      <c r="AV128" s="235"/>
      <c r="AW128" s="235"/>
      <c r="AX128" s="795" t="s">
        <v>476</v>
      </c>
      <c r="AY128" s="796"/>
      <c r="AZ128" s="796"/>
      <c r="BA128" s="796"/>
      <c r="BB128" s="796"/>
      <c r="BC128" s="796"/>
      <c r="BD128" s="796"/>
      <c r="BE128" s="797"/>
      <c r="BF128" s="774" t="s">
        <v>113</v>
      </c>
      <c r="BG128" s="775"/>
      <c r="BH128" s="775"/>
      <c r="BI128" s="775"/>
      <c r="BJ128" s="775"/>
      <c r="BK128" s="775"/>
      <c r="BL128" s="798"/>
      <c r="BM128" s="774">
        <v>11.25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477</v>
      </c>
      <c r="CQ128" s="716"/>
      <c r="CR128" s="716"/>
      <c r="CS128" s="716"/>
      <c r="CT128" s="716"/>
      <c r="CU128" s="716"/>
      <c r="CV128" s="716"/>
      <c r="CW128" s="716"/>
      <c r="CX128" s="716"/>
      <c r="CY128" s="716"/>
      <c r="CZ128" s="716"/>
      <c r="DA128" s="716"/>
      <c r="DB128" s="716"/>
      <c r="DC128" s="716"/>
      <c r="DD128" s="716"/>
      <c r="DE128" s="716"/>
      <c r="DF128" s="717"/>
      <c r="DG128" s="778" t="s">
        <v>113</v>
      </c>
      <c r="DH128" s="779"/>
      <c r="DI128" s="779"/>
      <c r="DJ128" s="779"/>
      <c r="DK128" s="779"/>
      <c r="DL128" s="779" t="s">
        <v>113</v>
      </c>
      <c r="DM128" s="779"/>
      <c r="DN128" s="779"/>
      <c r="DO128" s="779"/>
      <c r="DP128" s="779"/>
      <c r="DQ128" s="779">
        <v>451700</v>
      </c>
      <c r="DR128" s="779"/>
      <c r="DS128" s="779"/>
      <c r="DT128" s="779"/>
      <c r="DU128" s="779"/>
      <c r="DV128" s="780">
        <v>0.6</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478</v>
      </c>
      <c r="X129" s="765"/>
      <c r="Y129" s="765"/>
      <c r="Z129" s="766"/>
      <c r="AA129" s="767">
        <v>101541580</v>
      </c>
      <c r="AB129" s="768"/>
      <c r="AC129" s="768"/>
      <c r="AD129" s="768"/>
      <c r="AE129" s="769"/>
      <c r="AF129" s="770">
        <v>102789040</v>
      </c>
      <c r="AG129" s="768"/>
      <c r="AH129" s="768"/>
      <c r="AI129" s="768"/>
      <c r="AJ129" s="769"/>
      <c r="AK129" s="770">
        <v>100067948</v>
      </c>
      <c r="AL129" s="768"/>
      <c r="AM129" s="768"/>
      <c r="AN129" s="768"/>
      <c r="AO129" s="769"/>
      <c r="AP129" s="771"/>
      <c r="AQ129" s="772"/>
      <c r="AR129" s="772"/>
      <c r="AS129" s="772"/>
      <c r="AT129" s="773"/>
      <c r="AU129" s="237"/>
      <c r="AV129" s="237"/>
      <c r="AW129" s="237"/>
      <c r="AX129" s="737" t="s">
        <v>479</v>
      </c>
      <c r="AY129" s="738"/>
      <c r="AZ129" s="738"/>
      <c r="BA129" s="738"/>
      <c r="BB129" s="738"/>
      <c r="BC129" s="738"/>
      <c r="BD129" s="738"/>
      <c r="BE129" s="739"/>
      <c r="BF129" s="757" t="s">
        <v>113</v>
      </c>
      <c r="BG129" s="758"/>
      <c r="BH129" s="758"/>
      <c r="BI129" s="758"/>
      <c r="BJ129" s="758"/>
      <c r="BK129" s="758"/>
      <c r="BL129" s="759"/>
      <c r="BM129" s="757">
        <v>16.25</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480</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481</v>
      </c>
      <c r="X130" s="765"/>
      <c r="Y130" s="765"/>
      <c r="Z130" s="766"/>
      <c r="AA130" s="767">
        <v>20874712</v>
      </c>
      <c r="AB130" s="768"/>
      <c r="AC130" s="768"/>
      <c r="AD130" s="768"/>
      <c r="AE130" s="769"/>
      <c r="AF130" s="770">
        <v>21903892</v>
      </c>
      <c r="AG130" s="768"/>
      <c r="AH130" s="768"/>
      <c r="AI130" s="768"/>
      <c r="AJ130" s="769"/>
      <c r="AK130" s="770">
        <v>19275978</v>
      </c>
      <c r="AL130" s="768"/>
      <c r="AM130" s="768"/>
      <c r="AN130" s="768"/>
      <c r="AO130" s="769"/>
      <c r="AP130" s="771"/>
      <c r="AQ130" s="772"/>
      <c r="AR130" s="772"/>
      <c r="AS130" s="772"/>
      <c r="AT130" s="773"/>
      <c r="AU130" s="237"/>
      <c r="AV130" s="237"/>
      <c r="AW130" s="237"/>
      <c r="AX130" s="737" t="s">
        <v>482</v>
      </c>
      <c r="AY130" s="738"/>
      <c r="AZ130" s="738"/>
      <c r="BA130" s="738"/>
      <c r="BB130" s="738"/>
      <c r="BC130" s="738"/>
      <c r="BD130" s="738"/>
      <c r="BE130" s="739"/>
      <c r="BF130" s="740">
        <v>12.9</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483</v>
      </c>
      <c r="X131" s="748"/>
      <c r="Y131" s="748"/>
      <c r="Z131" s="749"/>
      <c r="AA131" s="750">
        <v>80666868</v>
      </c>
      <c r="AB131" s="751"/>
      <c r="AC131" s="751"/>
      <c r="AD131" s="751"/>
      <c r="AE131" s="752"/>
      <c r="AF131" s="753">
        <v>80885148</v>
      </c>
      <c r="AG131" s="751"/>
      <c r="AH131" s="751"/>
      <c r="AI131" s="751"/>
      <c r="AJ131" s="752"/>
      <c r="AK131" s="753">
        <v>80791970</v>
      </c>
      <c r="AL131" s="751"/>
      <c r="AM131" s="751"/>
      <c r="AN131" s="751"/>
      <c r="AO131" s="752"/>
      <c r="AP131" s="754"/>
      <c r="AQ131" s="755"/>
      <c r="AR131" s="755"/>
      <c r="AS131" s="755"/>
      <c r="AT131" s="756"/>
      <c r="AU131" s="237"/>
      <c r="AV131" s="237"/>
      <c r="AW131" s="237"/>
      <c r="AX131" s="715" t="s">
        <v>484</v>
      </c>
      <c r="AY131" s="716"/>
      <c r="AZ131" s="716"/>
      <c r="BA131" s="716"/>
      <c r="BB131" s="716"/>
      <c r="BC131" s="716"/>
      <c r="BD131" s="716"/>
      <c r="BE131" s="717"/>
      <c r="BF131" s="718">
        <v>123.2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485</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486</v>
      </c>
      <c r="W132" s="728"/>
      <c r="X132" s="728"/>
      <c r="Y132" s="728"/>
      <c r="Z132" s="729"/>
      <c r="AA132" s="730">
        <v>13.308659759999999</v>
      </c>
      <c r="AB132" s="731"/>
      <c r="AC132" s="731"/>
      <c r="AD132" s="731"/>
      <c r="AE132" s="732"/>
      <c r="AF132" s="733">
        <v>14.62737469</v>
      </c>
      <c r="AG132" s="731"/>
      <c r="AH132" s="731"/>
      <c r="AI132" s="731"/>
      <c r="AJ132" s="732"/>
      <c r="AK132" s="733">
        <v>10.92781117</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487</v>
      </c>
      <c r="W133" s="707"/>
      <c r="X133" s="707"/>
      <c r="Y133" s="707"/>
      <c r="Z133" s="708"/>
      <c r="AA133" s="709">
        <v>13.5</v>
      </c>
      <c r="AB133" s="710"/>
      <c r="AC133" s="710"/>
      <c r="AD133" s="710"/>
      <c r="AE133" s="711"/>
      <c r="AF133" s="709">
        <v>13.8</v>
      </c>
      <c r="AG133" s="710"/>
      <c r="AH133" s="710"/>
      <c r="AI133" s="710"/>
      <c r="AJ133" s="711"/>
      <c r="AK133" s="709">
        <v>12.9</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488</v>
      </c>
      <c r="B5" s="248"/>
      <c r="C5" s="248"/>
      <c r="D5" s="248"/>
      <c r="E5" s="248"/>
      <c r="F5" s="248"/>
      <c r="G5" s="248"/>
      <c r="H5" s="248"/>
      <c r="I5" s="248"/>
      <c r="J5" s="248"/>
      <c r="K5" s="248"/>
      <c r="L5" s="248"/>
      <c r="M5" s="248"/>
      <c r="N5" s="248"/>
      <c r="O5" s="249"/>
    </row>
    <row r="6" spans="1:16" x14ac:dyDescent="0.15">
      <c r="A6" s="250"/>
      <c r="B6" s="246"/>
      <c r="C6" s="246"/>
      <c r="D6" s="246"/>
      <c r="E6" s="246"/>
      <c r="F6" s="246"/>
      <c r="G6" s="251" t="s">
        <v>489</v>
      </c>
      <c r="H6" s="251"/>
      <c r="I6" s="251"/>
      <c r="J6" s="251"/>
      <c r="K6" s="246"/>
      <c r="L6" s="246"/>
      <c r="M6" s="246"/>
      <c r="N6" s="246"/>
    </row>
    <row r="7" spans="1:16" x14ac:dyDescent="0.15">
      <c r="A7" s="250"/>
      <c r="B7" s="246"/>
      <c r="C7" s="246"/>
      <c r="D7" s="246"/>
      <c r="E7" s="246"/>
      <c r="F7" s="246"/>
      <c r="G7" s="253"/>
      <c r="H7" s="254"/>
      <c r="I7" s="254"/>
      <c r="J7" s="255"/>
      <c r="K7" s="1124" t="s">
        <v>490</v>
      </c>
      <c r="L7" s="256"/>
      <c r="M7" s="257" t="s">
        <v>491</v>
      </c>
      <c r="N7" s="258"/>
    </row>
    <row r="8" spans="1:16" x14ac:dyDescent="0.15">
      <c r="A8" s="250"/>
      <c r="B8" s="246"/>
      <c r="C8" s="246"/>
      <c r="D8" s="246"/>
      <c r="E8" s="246"/>
      <c r="F8" s="246"/>
      <c r="G8" s="259"/>
      <c r="H8" s="260"/>
      <c r="I8" s="260"/>
      <c r="J8" s="261"/>
      <c r="K8" s="1125"/>
      <c r="L8" s="262" t="s">
        <v>492</v>
      </c>
      <c r="M8" s="263" t="s">
        <v>493</v>
      </c>
      <c r="N8" s="264" t="s">
        <v>494</v>
      </c>
    </row>
    <row r="9" spans="1:16" x14ac:dyDescent="0.15">
      <c r="A9" s="250"/>
      <c r="B9" s="246"/>
      <c r="C9" s="246"/>
      <c r="D9" s="246"/>
      <c r="E9" s="246"/>
      <c r="F9" s="246"/>
      <c r="G9" s="1138" t="s">
        <v>495</v>
      </c>
      <c r="H9" s="1139"/>
      <c r="I9" s="1139"/>
      <c r="J9" s="1140"/>
      <c r="K9" s="265">
        <v>23713873</v>
      </c>
      <c r="L9" s="266">
        <v>56691</v>
      </c>
      <c r="M9" s="267">
        <v>57606</v>
      </c>
      <c r="N9" s="268">
        <v>-1.6</v>
      </c>
    </row>
    <row r="10" spans="1:16" x14ac:dyDescent="0.15">
      <c r="A10" s="250"/>
      <c r="B10" s="246"/>
      <c r="C10" s="246"/>
      <c r="D10" s="246"/>
      <c r="E10" s="246"/>
      <c r="F10" s="246"/>
      <c r="G10" s="1138" t="s">
        <v>496</v>
      </c>
      <c r="H10" s="1139"/>
      <c r="I10" s="1139"/>
      <c r="J10" s="1140"/>
      <c r="K10" s="269">
        <v>2199987</v>
      </c>
      <c r="L10" s="270">
        <v>5259</v>
      </c>
      <c r="M10" s="271">
        <v>2562</v>
      </c>
      <c r="N10" s="272">
        <v>105.3</v>
      </c>
    </row>
    <row r="11" spans="1:16" ht="13.5" customHeight="1" x14ac:dyDescent="0.15">
      <c r="A11" s="250"/>
      <c r="B11" s="246"/>
      <c r="C11" s="246"/>
      <c r="D11" s="246"/>
      <c r="E11" s="246"/>
      <c r="F11" s="246"/>
      <c r="G11" s="1138" t="s">
        <v>497</v>
      </c>
      <c r="H11" s="1139"/>
      <c r="I11" s="1139"/>
      <c r="J11" s="1140"/>
      <c r="K11" s="269">
        <v>111198</v>
      </c>
      <c r="L11" s="270">
        <v>266</v>
      </c>
      <c r="M11" s="271">
        <v>1597</v>
      </c>
      <c r="N11" s="272">
        <v>-83.3</v>
      </c>
    </row>
    <row r="12" spans="1:16" ht="13.5" customHeight="1" x14ac:dyDescent="0.15">
      <c r="A12" s="250"/>
      <c r="B12" s="246"/>
      <c r="C12" s="246"/>
      <c r="D12" s="246"/>
      <c r="E12" s="246"/>
      <c r="F12" s="246"/>
      <c r="G12" s="1138" t="s">
        <v>498</v>
      </c>
      <c r="H12" s="1139"/>
      <c r="I12" s="1139"/>
      <c r="J12" s="1140"/>
      <c r="K12" s="269" t="s">
        <v>499</v>
      </c>
      <c r="L12" s="270" t="s">
        <v>499</v>
      </c>
      <c r="M12" s="271">
        <v>583</v>
      </c>
      <c r="N12" s="272" t="s">
        <v>499</v>
      </c>
    </row>
    <row r="13" spans="1:16" ht="13.5" customHeight="1" x14ac:dyDescent="0.15">
      <c r="A13" s="250"/>
      <c r="B13" s="246"/>
      <c r="C13" s="246"/>
      <c r="D13" s="246"/>
      <c r="E13" s="246"/>
      <c r="F13" s="246"/>
      <c r="G13" s="1138" t="s">
        <v>500</v>
      </c>
      <c r="H13" s="1139"/>
      <c r="I13" s="1139"/>
      <c r="J13" s="1140"/>
      <c r="K13" s="269" t="s">
        <v>499</v>
      </c>
      <c r="L13" s="270" t="s">
        <v>499</v>
      </c>
      <c r="M13" s="271">
        <v>23</v>
      </c>
      <c r="N13" s="272" t="s">
        <v>499</v>
      </c>
    </row>
    <row r="14" spans="1:16" ht="13.5" customHeight="1" x14ac:dyDescent="0.15">
      <c r="A14" s="250"/>
      <c r="B14" s="246"/>
      <c r="C14" s="246"/>
      <c r="D14" s="246"/>
      <c r="E14" s="246"/>
      <c r="F14" s="246"/>
      <c r="G14" s="1138" t="s">
        <v>501</v>
      </c>
      <c r="H14" s="1139"/>
      <c r="I14" s="1139"/>
      <c r="J14" s="1140"/>
      <c r="K14" s="269" t="s">
        <v>499</v>
      </c>
      <c r="L14" s="270" t="s">
        <v>499</v>
      </c>
      <c r="M14" s="271">
        <v>1821</v>
      </c>
      <c r="N14" s="272" t="s">
        <v>499</v>
      </c>
    </row>
    <row r="15" spans="1:16" ht="13.5" customHeight="1" x14ac:dyDescent="0.15">
      <c r="A15" s="250"/>
      <c r="B15" s="246"/>
      <c r="C15" s="246"/>
      <c r="D15" s="246"/>
      <c r="E15" s="246"/>
      <c r="F15" s="246"/>
      <c r="G15" s="1138" t="s">
        <v>502</v>
      </c>
      <c r="H15" s="1139"/>
      <c r="I15" s="1139"/>
      <c r="J15" s="1140"/>
      <c r="K15" s="269">
        <v>317192</v>
      </c>
      <c r="L15" s="270">
        <v>758</v>
      </c>
      <c r="M15" s="271">
        <v>1288</v>
      </c>
      <c r="N15" s="272">
        <v>-41.1</v>
      </c>
    </row>
    <row r="16" spans="1:16" x14ac:dyDescent="0.15">
      <c r="A16" s="250"/>
      <c r="B16" s="246"/>
      <c r="C16" s="246"/>
      <c r="D16" s="246"/>
      <c r="E16" s="246"/>
      <c r="F16" s="246"/>
      <c r="G16" s="1141" t="s">
        <v>503</v>
      </c>
      <c r="H16" s="1142"/>
      <c r="I16" s="1142"/>
      <c r="J16" s="1143"/>
      <c r="K16" s="270">
        <v>-2596583</v>
      </c>
      <c r="L16" s="270">
        <v>-6207</v>
      </c>
      <c r="M16" s="271">
        <v>-4777</v>
      </c>
      <c r="N16" s="272">
        <v>29.9</v>
      </c>
    </row>
    <row r="17" spans="1:16" x14ac:dyDescent="0.15">
      <c r="A17" s="250"/>
      <c r="B17" s="246"/>
      <c r="C17" s="246"/>
      <c r="D17" s="246"/>
      <c r="E17" s="246"/>
      <c r="F17" s="246"/>
      <c r="G17" s="1141" t="s">
        <v>172</v>
      </c>
      <c r="H17" s="1142"/>
      <c r="I17" s="1142"/>
      <c r="J17" s="1143"/>
      <c r="K17" s="270">
        <v>23745667</v>
      </c>
      <c r="L17" s="270">
        <v>56767</v>
      </c>
      <c r="M17" s="271">
        <v>60704</v>
      </c>
      <c r="N17" s="272">
        <v>-6.5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504</v>
      </c>
      <c r="H19" s="246"/>
      <c r="I19" s="246"/>
      <c r="J19" s="246"/>
      <c r="K19" s="246"/>
      <c r="L19" s="246"/>
      <c r="M19" s="246"/>
      <c r="N19" s="246"/>
    </row>
    <row r="20" spans="1:16" x14ac:dyDescent="0.15">
      <c r="A20" s="250"/>
      <c r="B20" s="246"/>
      <c r="C20" s="246"/>
      <c r="D20" s="246"/>
      <c r="E20" s="246"/>
      <c r="F20" s="246"/>
      <c r="G20" s="274"/>
      <c r="H20" s="275"/>
      <c r="I20" s="275"/>
      <c r="J20" s="276"/>
      <c r="K20" s="277" t="s">
        <v>505</v>
      </c>
      <c r="L20" s="278" t="s">
        <v>506</v>
      </c>
      <c r="M20" s="279" t="s">
        <v>507</v>
      </c>
      <c r="N20" s="280"/>
    </row>
    <row r="21" spans="1:16" s="286" customFormat="1" x14ac:dyDescent="0.15">
      <c r="A21" s="281"/>
      <c r="B21" s="251"/>
      <c r="C21" s="251"/>
      <c r="D21" s="251"/>
      <c r="E21" s="251"/>
      <c r="F21" s="251"/>
      <c r="G21" s="1135" t="s">
        <v>508</v>
      </c>
      <c r="H21" s="1136"/>
      <c r="I21" s="1136"/>
      <c r="J21" s="1137"/>
      <c r="K21" s="282">
        <v>6.92</v>
      </c>
      <c r="L21" s="283">
        <v>6.19</v>
      </c>
      <c r="M21" s="284">
        <v>0.73</v>
      </c>
      <c r="N21" s="251"/>
      <c r="O21" s="285"/>
      <c r="P21" s="281"/>
    </row>
    <row r="22" spans="1:16" s="286" customFormat="1" x14ac:dyDescent="0.15">
      <c r="A22" s="281"/>
      <c r="B22" s="251"/>
      <c r="C22" s="251"/>
      <c r="D22" s="251"/>
      <c r="E22" s="251"/>
      <c r="F22" s="251"/>
      <c r="G22" s="1135" t="s">
        <v>509</v>
      </c>
      <c r="H22" s="1136"/>
      <c r="I22" s="1136"/>
      <c r="J22" s="1137"/>
      <c r="K22" s="287">
        <v>100.9</v>
      </c>
      <c r="L22" s="288">
        <v>100.2</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510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511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512</v>
      </c>
      <c r="H29" s="251"/>
      <c r="I29" s="251"/>
      <c r="J29" s="251"/>
      <c r="K29" s="246"/>
      <c r="L29" s="246"/>
      <c r="M29" s="246"/>
      <c r="N29" s="246"/>
      <c r="O29" s="295"/>
    </row>
    <row r="30" spans="1:16" x14ac:dyDescent="0.15">
      <c r="A30" s="250"/>
      <c r="B30" s="246"/>
      <c r="C30" s="246"/>
      <c r="D30" s="246"/>
      <c r="E30" s="246"/>
      <c r="F30" s="246"/>
      <c r="G30" s="253"/>
      <c r="H30" s="254"/>
      <c r="I30" s="254"/>
      <c r="J30" s="255"/>
      <c r="K30" s="1124" t="s">
        <v>490</v>
      </c>
      <c r="L30" s="256"/>
      <c r="M30" s="257" t="s">
        <v>491</v>
      </c>
      <c r="N30" s="258"/>
    </row>
    <row r="31" spans="1:16" x14ac:dyDescent="0.15">
      <c r="A31" s="250"/>
      <c r="B31" s="246"/>
      <c r="C31" s="246"/>
      <c r="D31" s="246"/>
      <c r="E31" s="246"/>
      <c r="F31" s="246"/>
      <c r="G31" s="259"/>
      <c r="H31" s="260"/>
      <c r="I31" s="260"/>
      <c r="J31" s="261"/>
      <c r="K31" s="1125"/>
      <c r="L31" s="262" t="s">
        <v>492</v>
      </c>
      <c r="M31" s="263" t="s">
        <v>493</v>
      </c>
      <c r="N31" s="264" t="s">
        <v>494</v>
      </c>
    </row>
    <row r="32" spans="1:16" ht="27" customHeight="1" x14ac:dyDescent="0.15">
      <c r="A32" s="250"/>
      <c r="B32" s="246"/>
      <c r="C32" s="246"/>
      <c r="D32" s="246"/>
      <c r="E32" s="246"/>
      <c r="F32" s="246"/>
      <c r="G32" s="1126" t="s">
        <v>513</v>
      </c>
      <c r="H32" s="1127"/>
      <c r="I32" s="1127"/>
      <c r="J32" s="1128"/>
      <c r="K32" s="296">
        <v>23070421</v>
      </c>
      <c r="L32" s="296">
        <v>55152</v>
      </c>
      <c r="M32" s="297">
        <v>38230</v>
      </c>
      <c r="N32" s="298">
        <v>44.3</v>
      </c>
    </row>
    <row r="33" spans="1:16" ht="13.5" customHeight="1" x14ac:dyDescent="0.15">
      <c r="A33" s="250"/>
      <c r="B33" s="246"/>
      <c r="C33" s="246"/>
      <c r="D33" s="246"/>
      <c r="E33" s="246"/>
      <c r="F33" s="246"/>
      <c r="G33" s="1126" t="s">
        <v>514</v>
      </c>
      <c r="H33" s="1127"/>
      <c r="I33" s="1127"/>
      <c r="J33" s="1128"/>
      <c r="K33" s="296" t="s">
        <v>499</v>
      </c>
      <c r="L33" s="296" t="s">
        <v>499</v>
      </c>
      <c r="M33" s="297" t="s">
        <v>499</v>
      </c>
      <c r="N33" s="298" t="s">
        <v>499</v>
      </c>
    </row>
    <row r="34" spans="1:16" ht="27" customHeight="1" x14ac:dyDescent="0.15">
      <c r="A34" s="250"/>
      <c r="B34" s="246"/>
      <c r="C34" s="246"/>
      <c r="D34" s="246"/>
      <c r="E34" s="246"/>
      <c r="F34" s="246"/>
      <c r="G34" s="1126" t="s">
        <v>515</v>
      </c>
      <c r="H34" s="1127"/>
      <c r="I34" s="1127"/>
      <c r="J34" s="1128"/>
      <c r="K34" s="296" t="s">
        <v>499</v>
      </c>
      <c r="L34" s="296" t="s">
        <v>499</v>
      </c>
      <c r="M34" s="297">
        <v>109</v>
      </c>
      <c r="N34" s="298" t="s">
        <v>499</v>
      </c>
    </row>
    <row r="35" spans="1:16" ht="27" customHeight="1" x14ac:dyDescent="0.15">
      <c r="A35" s="250"/>
      <c r="B35" s="246"/>
      <c r="C35" s="246"/>
      <c r="D35" s="246"/>
      <c r="E35" s="246"/>
      <c r="F35" s="246"/>
      <c r="G35" s="1126" t="s">
        <v>516</v>
      </c>
      <c r="H35" s="1127"/>
      <c r="I35" s="1127"/>
      <c r="J35" s="1128"/>
      <c r="K35" s="296">
        <v>8342255</v>
      </c>
      <c r="L35" s="296">
        <v>19943</v>
      </c>
      <c r="M35" s="297">
        <v>9521</v>
      </c>
      <c r="N35" s="298">
        <v>109.5</v>
      </c>
    </row>
    <row r="36" spans="1:16" ht="27" customHeight="1" x14ac:dyDescent="0.15">
      <c r="A36" s="250"/>
      <c r="B36" s="246"/>
      <c r="C36" s="246"/>
      <c r="D36" s="246"/>
      <c r="E36" s="246"/>
      <c r="F36" s="246"/>
      <c r="G36" s="1126" t="s">
        <v>517</v>
      </c>
      <c r="H36" s="1127"/>
      <c r="I36" s="1127"/>
      <c r="J36" s="1128"/>
      <c r="K36" s="296">
        <v>1150534</v>
      </c>
      <c r="L36" s="296">
        <v>2750</v>
      </c>
      <c r="M36" s="297">
        <v>386</v>
      </c>
      <c r="N36" s="298">
        <v>612.4</v>
      </c>
    </row>
    <row r="37" spans="1:16" ht="13.5" customHeight="1" x14ac:dyDescent="0.15">
      <c r="A37" s="250"/>
      <c r="B37" s="246"/>
      <c r="C37" s="246"/>
      <c r="D37" s="246"/>
      <c r="E37" s="246"/>
      <c r="F37" s="246"/>
      <c r="G37" s="1126" t="s">
        <v>518</v>
      </c>
      <c r="H37" s="1127"/>
      <c r="I37" s="1127"/>
      <c r="J37" s="1128"/>
      <c r="K37" s="296">
        <v>284125</v>
      </c>
      <c r="L37" s="296">
        <v>679</v>
      </c>
      <c r="M37" s="297">
        <v>876</v>
      </c>
      <c r="N37" s="298">
        <v>-22.5</v>
      </c>
    </row>
    <row r="38" spans="1:16" ht="27" customHeight="1" x14ac:dyDescent="0.15">
      <c r="A38" s="250"/>
      <c r="B38" s="246"/>
      <c r="C38" s="246"/>
      <c r="D38" s="246"/>
      <c r="E38" s="246"/>
      <c r="F38" s="246"/>
      <c r="G38" s="1129" t="s">
        <v>519</v>
      </c>
      <c r="H38" s="1130"/>
      <c r="I38" s="1130"/>
      <c r="J38" s="1131"/>
      <c r="K38" s="299">
        <v>2482</v>
      </c>
      <c r="L38" s="299">
        <v>6</v>
      </c>
      <c r="M38" s="300">
        <v>2</v>
      </c>
      <c r="N38" s="301">
        <v>200</v>
      </c>
      <c r="O38" s="295"/>
    </row>
    <row r="39" spans="1:16" x14ac:dyDescent="0.15">
      <c r="A39" s="250"/>
      <c r="B39" s="246"/>
      <c r="C39" s="246"/>
      <c r="D39" s="246"/>
      <c r="E39" s="246"/>
      <c r="F39" s="246"/>
      <c r="G39" s="1129" t="s">
        <v>520</v>
      </c>
      <c r="H39" s="1130"/>
      <c r="I39" s="1130"/>
      <c r="J39" s="1131"/>
      <c r="K39" s="302">
        <v>-4745045</v>
      </c>
      <c r="L39" s="302">
        <v>-11344</v>
      </c>
      <c r="M39" s="303">
        <v>-8387</v>
      </c>
      <c r="N39" s="304">
        <v>35.299999999999997</v>
      </c>
      <c r="O39" s="295"/>
    </row>
    <row r="40" spans="1:16" ht="27" customHeight="1" x14ac:dyDescent="0.15">
      <c r="A40" s="250"/>
      <c r="B40" s="246"/>
      <c r="C40" s="246"/>
      <c r="D40" s="246"/>
      <c r="E40" s="246"/>
      <c r="F40" s="246"/>
      <c r="G40" s="1126" t="s">
        <v>521</v>
      </c>
      <c r="H40" s="1127"/>
      <c r="I40" s="1127"/>
      <c r="J40" s="1128"/>
      <c r="K40" s="302">
        <v>-19275978</v>
      </c>
      <c r="L40" s="302">
        <v>-46081</v>
      </c>
      <c r="M40" s="303">
        <v>-29253</v>
      </c>
      <c r="N40" s="304">
        <v>57.5</v>
      </c>
      <c r="O40" s="295"/>
    </row>
    <row r="41" spans="1:16" x14ac:dyDescent="0.15">
      <c r="A41" s="250"/>
      <c r="B41" s="246"/>
      <c r="C41" s="246"/>
      <c r="D41" s="246"/>
      <c r="E41" s="246"/>
      <c r="F41" s="246"/>
      <c r="G41" s="1132" t="s">
        <v>283</v>
      </c>
      <c r="H41" s="1133"/>
      <c r="I41" s="1133"/>
      <c r="J41" s="1134"/>
      <c r="K41" s="296">
        <v>8828794</v>
      </c>
      <c r="L41" s="302">
        <v>21106</v>
      </c>
      <c r="M41" s="303">
        <v>11483</v>
      </c>
      <c r="N41" s="304">
        <v>83.8</v>
      </c>
      <c r="O41" s="295"/>
    </row>
    <row r="42" spans="1:16" x14ac:dyDescent="0.15">
      <c r="A42" s="250"/>
      <c r="B42" s="246"/>
      <c r="C42" s="246"/>
      <c r="D42" s="246"/>
      <c r="E42" s="246"/>
      <c r="F42" s="246"/>
      <c r="G42" s="305" t="s">
        <v>522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523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524</v>
      </c>
      <c r="H48" s="310"/>
      <c r="I48" s="310"/>
      <c r="J48" s="310"/>
      <c r="K48" s="310"/>
      <c r="L48" s="310"/>
      <c r="M48" s="311"/>
      <c r="N48" s="310"/>
    </row>
    <row r="49" spans="1:14" ht="13.5" customHeight="1" x14ac:dyDescent="0.15">
      <c r="A49" s="250"/>
      <c r="B49" s="246"/>
      <c r="C49" s="246"/>
      <c r="D49" s="246"/>
      <c r="E49" s="246"/>
      <c r="F49" s="246"/>
      <c r="G49" s="312"/>
      <c r="H49" s="313"/>
      <c r="I49" s="1119" t="s">
        <v>490</v>
      </c>
      <c r="J49" s="1121" t="s">
        <v>525</v>
      </c>
      <c r="K49" s="1122"/>
      <c r="L49" s="1122"/>
      <c r="M49" s="1122"/>
      <c r="N49" s="1123"/>
    </row>
    <row r="50" spans="1:14" x14ac:dyDescent="0.15">
      <c r="A50" s="250"/>
      <c r="B50" s="246"/>
      <c r="C50" s="246"/>
      <c r="D50" s="246"/>
      <c r="E50" s="246"/>
      <c r="F50" s="246"/>
      <c r="G50" s="314"/>
      <c r="H50" s="315"/>
      <c r="I50" s="1120"/>
      <c r="J50" s="316" t="s">
        <v>526</v>
      </c>
      <c r="K50" s="317" t="s">
        <v>527</v>
      </c>
      <c r="L50" s="318" t="s">
        <v>528</v>
      </c>
      <c r="M50" s="319" t="s">
        <v>529</v>
      </c>
      <c r="N50" s="320" t="s">
        <v>530</v>
      </c>
    </row>
    <row r="51" spans="1:14" x14ac:dyDescent="0.15">
      <c r="A51" s="250"/>
      <c r="B51" s="246"/>
      <c r="C51" s="246"/>
      <c r="D51" s="246"/>
      <c r="E51" s="246"/>
      <c r="F51" s="246"/>
      <c r="G51" s="312" t="s">
        <v>531</v>
      </c>
      <c r="H51" s="313"/>
      <c r="I51" s="321">
        <v>21885014</v>
      </c>
      <c r="J51" s="322">
        <v>52046</v>
      </c>
      <c r="K51" s="323">
        <v>-18.3</v>
      </c>
      <c r="L51" s="324">
        <v>41705</v>
      </c>
      <c r="M51" s="325">
        <v>-4.9000000000000004</v>
      </c>
      <c r="N51" s="326">
        <v>-13.4</v>
      </c>
    </row>
    <row r="52" spans="1:14" x14ac:dyDescent="0.15">
      <c r="A52" s="250"/>
      <c r="B52" s="246"/>
      <c r="C52" s="246"/>
      <c r="D52" s="246"/>
      <c r="E52" s="246"/>
      <c r="F52" s="246"/>
      <c r="G52" s="327"/>
      <c r="H52" s="328" t="s">
        <v>532</v>
      </c>
      <c r="I52" s="329">
        <v>9484875</v>
      </c>
      <c r="J52" s="330">
        <v>22556</v>
      </c>
      <c r="K52" s="331">
        <v>-16.8</v>
      </c>
      <c r="L52" s="332">
        <v>22742</v>
      </c>
      <c r="M52" s="333">
        <v>-4.0999999999999996</v>
      </c>
      <c r="N52" s="334">
        <v>-12.7</v>
      </c>
    </row>
    <row r="53" spans="1:14" x14ac:dyDescent="0.15">
      <c r="A53" s="250"/>
      <c r="B53" s="246"/>
      <c r="C53" s="246"/>
      <c r="D53" s="246"/>
      <c r="E53" s="246"/>
      <c r="F53" s="246"/>
      <c r="G53" s="312" t="s">
        <v>533</v>
      </c>
      <c r="H53" s="313"/>
      <c r="I53" s="321">
        <v>25338870</v>
      </c>
      <c r="J53" s="322">
        <v>60268</v>
      </c>
      <c r="K53" s="323">
        <v>15.8</v>
      </c>
      <c r="L53" s="324">
        <v>47677</v>
      </c>
      <c r="M53" s="325">
        <v>14.3</v>
      </c>
      <c r="N53" s="326">
        <v>1.5</v>
      </c>
    </row>
    <row r="54" spans="1:14" x14ac:dyDescent="0.15">
      <c r="A54" s="250"/>
      <c r="B54" s="246"/>
      <c r="C54" s="246"/>
      <c r="D54" s="246"/>
      <c r="E54" s="246"/>
      <c r="F54" s="246"/>
      <c r="G54" s="327"/>
      <c r="H54" s="328" t="s">
        <v>532</v>
      </c>
      <c r="I54" s="329">
        <v>10019568</v>
      </c>
      <c r="J54" s="330">
        <v>23831</v>
      </c>
      <c r="K54" s="331">
        <v>5.7</v>
      </c>
      <c r="L54" s="332">
        <v>23360</v>
      </c>
      <c r="M54" s="333">
        <v>2.7</v>
      </c>
      <c r="N54" s="334">
        <v>3</v>
      </c>
    </row>
    <row r="55" spans="1:14" x14ac:dyDescent="0.15">
      <c r="A55" s="250"/>
      <c r="B55" s="246"/>
      <c r="C55" s="246"/>
      <c r="D55" s="246"/>
      <c r="E55" s="246"/>
      <c r="F55" s="246"/>
      <c r="G55" s="312" t="s">
        <v>534</v>
      </c>
      <c r="H55" s="313"/>
      <c r="I55" s="321">
        <v>27987097</v>
      </c>
      <c r="J55" s="322">
        <v>66660</v>
      </c>
      <c r="K55" s="323">
        <v>10.6</v>
      </c>
      <c r="L55" s="324">
        <v>51613</v>
      </c>
      <c r="M55" s="325">
        <v>8.3000000000000007</v>
      </c>
      <c r="N55" s="326">
        <v>2.2999999999999998</v>
      </c>
    </row>
    <row r="56" spans="1:14" x14ac:dyDescent="0.15">
      <c r="A56" s="250"/>
      <c r="B56" s="246"/>
      <c r="C56" s="246"/>
      <c r="D56" s="246"/>
      <c r="E56" s="246"/>
      <c r="F56" s="246"/>
      <c r="G56" s="327"/>
      <c r="H56" s="328" t="s">
        <v>532</v>
      </c>
      <c r="I56" s="329">
        <v>10566657</v>
      </c>
      <c r="J56" s="330">
        <v>25168</v>
      </c>
      <c r="K56" s="331">
        <v>5.6</v>
      </c>
      <c r="L56" s="332">
        <v>25872</v>
      </c>
      <c r="M56" s="333">
        <v>10.8</v>
      </c>
      <c r="N56" s="334">
        <v>-5.2</v>
      </c>
    </row>
    <row r="57" spans="1:14" x14ac:dyDescent="0.15">
      <c r="A57" s="250"/>
      <c r="B57" s="246"/>
      <c r="C57" s="246"/>
      <c r="D57" s="246"/>
      <c r="E57" s="246"/>
      <c r="F57" s="246"/>
      <c r="G57" s="312" t="s">
        <v>535</v>
      </c>
      <c r="H57" s="313"/>
      <c r="I57" s="321">
        <v>27863870</v>
      </c>
      <c r="J57" s="322">
        <v>66481</v>
      </c>
      <c r="K57" s="323">
        <v>-0.3</v>
      </c>
      <c r="L57" s="324">
        <v>50880</v>
      </c>
      <c r="M57" s="325">
        <v>-1.4</v>
      </c>
      <c r="N57" s="326">
        <v>1.1000000000000001</v>
      </c>
    </row>
    <row r="58" spans="1:14" x14ac:dyDescent="0.15">
      <c r="A58" s="250"/>
      <c r="B58" s="246"/>
      <c r="C58" s="246"/>
      <c r="D58" s="246"/>
      <c r="E58" s="246"/>
      <c r="F58" s="246"/>
      <c r="G58" s="327"/>
      <c r="H58" s="328" t="s">
        <v>532</v>
      </c>
      <c r="I58" s="329">
        <v>13445801</v>
      </c>
      <c r="J58" s="330">
        <v>32081</v>
      </c>
      <c r="K58" s="331">
        <v>27.5</v>
      </c>
      <c r="L58" s="332">
        <v>27819</v>
      </c>
      <c r="M58" s="333">
        <v>7.5</v>
      </c>
      <c r="N58" s="334">
        <v>20</v>
      </c>
    </row>
    <row r="59" spans="1:14" x14ac:dyDescent="0.15">
      <c r="A59" s="250"/>
      <c r="B59" s="246"/>
      <c r="C59" s="246"/>
      <c r="D59" s="246"/>
      <c r="E59" s="246"/>
      <c r="F59" s="246"/>
      <c r="G59" s="312" t="s">
        <v>536</v>
      </c>
      <c r="H59" s="313"/>
      <c r="I59" s="321">
        <v>20177059</v>
      </c>
      <c r="J59" s="322">
        <v>48235</v>
      </c>
      <c r="K59" s="323">
        <v>-27.4</v>
      </c>
      <c r="L59" s="324">
        <v>46395</v>
      </c>
      <c r="M59" s="325">
        <v>-8.8000000000000007</v>
      </c>
      <c r="N59" s="326">
        <v>-18.600000000000001</v>
      </c>
    </row>
    <row r="60" spans="1:14" x14ac:dyDescent="0.15">
      <c r="A60" s="250"/>
      <c r="B60" s="246"/>
      <c r="C60" s="246"/>
      <c r="D60" s="246"/>
      <c r="E60" s="246"/>
      <c r="F60" s="246"/>
      <c r="G60" s="327"/>
      <c r="H60" s="328" t="s">
        <v>532</v>
      </c>
      <c r="I60" s="335">
        <v>8781639</v>
      </c>
      <c r="J60" s="330">
        <v>20993</v>
      </c>
      <c r="K60" s="331">
        <v>-34.6</v>
      </c>
      <c r="L60" s="332">
        <v>26304</v>
      </c>
      <c r="M60" s="333">
        <v>-5.4</v>
      </c>
      <c r="N60" s="334">
        <v>-29.2</v>
      </c>
    </row>
    <row r="61" spans="1:14" x14ac:dyDescent="0.15">
      <c r="A61" s="250"/>
      <c r="B61" s="246"/>
      <c r="C61" s="246"/>
      <c r="D61" s="246"/>
      <c r="E61" s="246"/>
      <c r="F61" s="246"/>
      <c r="G61" s="312" t="s">
        <v>537</v>
      </c>
      <c r="H61" s="336"/>
      <c r="I61" s="337">
        <v>24650382</v>
      </c>
      <c r="J61" s="338">
        <v>58738</v>
      </c>
      <c r="K61" s="339">
        <v>-3.9</v>
      </c>
      <c r="L61" s="340">
        <v>47654</v>
      </c>
      <c r="M61" s="341">
        <v>1.5</v>
      </c>
      <c r="N61" s="326">
        <v>-5.4</v>
      </c>
    </row>
    <row r="62" spans="1:14" x14ac:dyDescent="0.15">
      <c r="A62" s="250"/>
      <c r="B62" s="246"/>
      <c r="C62" s="246"/>
      <c r="D62" s="246"/>
      <c r="E62" s="246"/>
      <c r="F62" s="246"/>
      <c r="G62" s="327"/>
      <c r="H62" s="328" t="s">
        <v>532</v>
      </c>
      <c r="I62" s="329">
        <v>10459708</v>
      </c>
      <c r="J62" s="330">
        <v>24926</v>
      </c>
      <c r="K62" s="331">
        <v>-2.5</v>
      </c>
      <c r="L62" s="332">
        <v>25219</v>
      </c>
      <c r="M62" s="333">
        <v>2.2999999999999998</v>
      </c>
      <c r="N62" s="334">
        <v>-4.8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144" t="s">
        <v>3</v>
      </c>
      <c r="D47" s="1144"/>
      <c r="E47" s="1145"/>
      <c r="F47" s="11">
        <v>4.4400000000000004</v>
      </c>
      <c r="G47" s="12">
        <v>5.79</v>
      </c>
      <c r="H47" s="12">
        <v>6.56</v>
      </c>
      <c r="I47" s="12">
        <v>6.49</v>
      </c>
      <c r="J47" s="13">
        <v>6.67</v>
      </c>
    </row>
    <row r="48" spans="2:10" ht="57.75" customHeight="1" x14ac:dyDescent="0.15">
      <c r="B48" s="14"/>
      <c r="C48" s="1146" t="s">
        <v>4</v>
      </c>
      <c r="D48" s="1146"/>
      <c r="E48" s="1147"/>
      <c r="F48" s="15">
        <v>1.21</v>
      </c>
      <c r="G48" s="16">
        <v>1.44</v>
      </c>
      <c r="H48" s="16">
        <v>1.31</v>
      </c>
      <c r="I48" s="16">
        <v>1.85</v>
      </c>
      <c r="J48" s="17">
        <v>2.36</v>
      </c>
    </row>
    <row r="49" spans="2:10" ht="57.75" customHeight="1" thickBot="1" x14ac:dyDescent="0.2">
      <c r="B49" s="18"/>
      <c r="C49" s="1148" t="s">
        <v>5</v>
      </c>
      <c r="D49" s="1148"/>
      <c r="E49" s="1149"/>
      <c r="F49" s="19" t="s">
        <v>544</v>
      </c>
      <c r="G49" s="20">
        <v>1.6</v>
      </c>
      <c r="H49" s="20">
        <v>0.66</v>
      </c>
      <c r="I49" s="20">
        <v>0.56999999999999995</v>
      </c>
      <c r="J49" s="21">
        <v>0.46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2018-03-02T01:47:06Z</cp:lastPrinted>
  <dcterms:created xsi:type="dcterms:W3CDTF">2018-01-24T04:43:31Z</dcterms:created>
  <dcterms:modified xsi:type="dcterms:W3CDTF">2018-11-28T08:51:44Z</dcterms:modified>
  <cp:category/>
</cp:coreProperties>
</file>