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yama-city.local\03財務部\0320財政課\s1\第３係共有\☆照会（決算統計・財務諸表担当者用）\平成28年度\01市町村支援課\290324財政状況資料集（2回目）\県への回答\"/>
    </mc:Choice>
  </mc:AlternateContent>
  <bookViews>
    <workbookView xWindow="240" yWindow="60" windowWidth="14940" windowHeight="7872" tabRatio="9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A72" i="11" l="1"/>
  <c r="AA73" i="11" l="1"/>
  <c r="AA71" i="11"/>
  <c r="AA70" i="11"/>
  <c r="AA69" i="11"/>
  <c r="AA68" i="11"/>
  <c r="AA29" i="11" l="1"/>
  <c r="AA30" i="11"/>
  <c r="AA31" i="11"/>
  <c r="AA32" i="11"/>
  <c r="AA33" i="11"/>
  <c r="AA34" i="11"/>
  <c r="AA35" i="11"/>
  <c r="AA36" i="11"/>
  <c r="AA28" i="11"/>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AM38" i="9"/>
  <c r="C34" i="9"/>
  <c r="C35" i="9" s="1"/>
  <c r="C36" i="9" l="1"/>
  <c r="C37" i="9" s="1"/>
  <c r="C38" i="9" s="1"/>
  <c r="C39" i="9" s="1"/>
  <c r="U34" i="9"/>
  <c r="U35" i="9"/>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AM37" i="9" s="1"/>
  <c r="BE34" i="9"/>
  <c r="BE35" i="9" s="1"/>
  <c r="BE36" i="9" s="1"/>
  <c r="BE37" i="9" s="1"/>
  <c r="BE38"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<sst xmlns="http://schemas.openxmlformats.org/spreadsheetml/2006/main" count="1100" uniqueCount="595">
  <si>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</si>
  <si>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</si>
  <si>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</si>
  <si>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</si>
  <si>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</si>
  <si>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</si>
  <si>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</si>
  <si>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</si>
  <si>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</si>
  <si>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</si>
  <si>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</si>
  <si>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</si>
  <si>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</si>
  <si>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</si>
  <si>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</si>
  <si>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</si>
  <si>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</si>
  <si>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</si>
  <si>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</si>
  <si>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</si>
  <si>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</si>
  <si>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</si>
  <si>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</si>
  <si>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</si>
  <si>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</si>
  <si>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</si>
  <si>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</si>
  <si>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</si>
  <si>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</si>
  <si>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</si>
  <si>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</si>
  <si>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</si>
  <si>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</si>
  <si>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</si>
  <si>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</si>
  <si>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</si>
  <si>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</si>
  <si>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</si>
  <si>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</si>
  <si>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</si>
  <si>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</si>
  <si>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</si>
  <si>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</si>
  <si>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</si>
  <si>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</si>
  <si>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</si>
  <si>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</si>
  <si>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</si>
  <si>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</si>
  <si>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</si>
  <si>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</si>
  <si>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</si>
  <si>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</si>
  <si>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</si>
  <si>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</si>
  <si>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</si>
  <si>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</si>
  <si>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</si>
  <si>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</si>
  <si>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</si>
  <si>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</si>
  <si>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</si>
  <si>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</si>
  <si>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</si>
  <si>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</si>
  <si>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</si>
  <si>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</si>
  <si>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</si>
  <si>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</si>
  <si>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</si>
  <si>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</si>
  <si>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</si>
  <si>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</si>
  <si>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</si>
  <si>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</si>
  <si>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</si>
  <si>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</si>
  <si>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</si>
  <si>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</si>
  <si>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</si>
  <si>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</si>
  <si>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</si>
  <si>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</si>
  <si>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</si>
  <si>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</si>
  <si>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</si>
  <si>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</si>
  <si>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</si>
  <si>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</si>
  <si>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</si>
  <si>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</si>
  <si>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</si>
  <si>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</si>
  <si>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</si>
  <si>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</si>
  <si>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</si>
  <si>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</si>
  <si>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</si>
  <si>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</si>
  <si>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</si>
  <si>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</si>
  <si>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</si>
  <si>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</si>
  <si>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</si>
  <si>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</si>
  <si>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</si>
  <si>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</si>
  <si>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</si>
  <si>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</si>
  <si>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</si>
  <si>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</si>
  <si>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</si>
  <si>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</si>
  <si>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</si>
  <si>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</si>
  <si>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</si>
  <si>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</si>
  <si>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</si>
  <si>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</si>
  <si>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</si>
  <si>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</si>
  <si>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</si>
  <si>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</si>
  <si>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</si>
  <si>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</si>
  <si>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</si>
  <si>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</si>
  <si>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</si>
  <si>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</si>
  <si>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</si>
  <si>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</si>
  <si>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</si>
  <si>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</si>
  <si>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</si>
  <si>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</si>
  <si>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</si>
  <si>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</si>
  <si>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</si>
  <si>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</si>
  <si>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</si>
  <si>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</si>
  <si>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</si>
  <si>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</si>
  <si>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</si>
  <si>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</si>
  <si>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</si>
  <si>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</si>
  <si>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</si>
  <si>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</si>
  <si>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</si>
  <si>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</si>
  <si>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</si>
  <si>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</si>
  <si>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</si>
  <si>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</si>
  <si>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</si>
  <si>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</si>
  <si>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</si>
  <si>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</si>
  <si>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</si>
  <si>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</si>
  <si>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</si>
  <si>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</si>
  <si>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</si>
  <si>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</si>
  <si>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</si>
  <si>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</si>
  <si>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</si>
  <si>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</si>
  <si>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</si>
  <si>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</si>
  <si>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</si>
  <si>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</si>
  <si>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</si>
  <si>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</si>
  <si>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</si>
  <si>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</si>
  <si>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</si>
  <si>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</si>
  <si>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</si>
  <si>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</si>
  <si>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</si>
  <si>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</si>
  <si>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</si>
  <si>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</si>
  <si>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</si>
  <si>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</si>
  <si>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</si>
  <si>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</si>
  <si>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</si>
  <si>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</si>
  <si>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富山県富山市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</si>
  <si>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</si>
  <si>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</si>
  <si>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</si>
  <si>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</si>
  <si>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</si>
  <si>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</si>
  <si>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</si>
  <si>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</si>
  <si>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</si>
  <si>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</si>
  <si>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</si>
  <si>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</si>
  <si>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</si>
  <si>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</si>
  <si>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</si>
  <si>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</si>
  <si>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</si>
  <si>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</si>
  <si>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</si>
  <si>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</si>
  <si>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</si>
  <si>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</si>
  <si>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</si>
  <si>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</si>
  <si>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</si>
  <si>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</si>
  <si>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</si>
  <si>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</si>
  <si>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</si>
  <si>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</si>
  <si>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</si>
  <si>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</si>
  <si>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</si>
  <si>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</si>
  <si>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</si>
  <si>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</si>
  <si>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</si>
  <si>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</si>
  <si>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</si>
  <si>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</si>
  <si>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</si>
  <si>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</si>
  <si>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</si>
  <si>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</si>
  <si>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</si>
  <si>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</si>
  <si>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</si>
  <si>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</si>
  <si>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</si>
  <si>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</si>
  <si>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</si>
  <si>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</si>
  <si>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</si>
  <si>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</si>
  <si>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</si>
  <si>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</si>
  <si>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</si>
  <si>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</si>
  <si>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</si>
  <si>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</si>
  <si>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</si>
  <si>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</si>
  <si>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</si>
  <si>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</si>
  <si>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</si>
  <si>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</si>
  <si>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</si>
  <si>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</si>
  <si>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</si>
  <si>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</si>
  <si>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</si>
  <si>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</si>
  <si>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</si>
  <si>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</si>
  <si>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</si>
  <si>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</si>
  <si>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</si>
  <si>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</si>
  <si>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</si>
  <si>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</si>
  <si>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</si>
  <si>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</si>
  <si>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</si>
  <si>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</si>
  <si>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</si>
  <si>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</si>
  <si>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</si>
  <si>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</si>
  <si>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</si>
  <si>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</si>
  <si>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</si>
  <si>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</si>
  <si>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</si>
  <si>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</si>
  <si>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</si>
  <si>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</si>
  <si>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</si>
  <si>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</si>
  <si>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</si>
  <si>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</si>
  <si>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</si>
  <si>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</si>
  <si>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</si>
  <si>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</si>
  <si>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</si>
  <si>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</si>
  <si>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</si>
  <si>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</si>
  <si>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</si>
  <si>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</si>
  <si>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</si>
  <si>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</si>
  <si>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</si>
  <si>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</si>
  <si>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</si>
  <si>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</si>
  <si>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</si>
  <si>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</si>
  <si>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</si>
  <si>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</si>
  <si>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</si>
  <si>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</si>
  <si>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</si>
  <si>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</si>
  <si>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</si>
  <si>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</si>
  <si>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</si>
  <si>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</si>
  <si>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</si>
  <si>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</si>
  <si>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</si>
  <si>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</si>
  <si>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</si>
  <si>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</si>
  <si>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</si>
  <si>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</si>
  <si>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</si>
  <si>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</si>
  <si>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</si>
  <si>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</si>
  <si>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</si>
  <si>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</si>
  <si>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</si>
  <si>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</si>
  <si>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</si>
  <si>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</si>
  <si>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</si>
  <si>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富山県富山市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</si>
  <si>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</si>
  <si>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</si>
  <si>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</si>
  <si>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</si>
  <si>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</si>
  <si>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</si>
  <si>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</si>
  <si>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</si>
  <si>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</si>
  <si>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</si>
  <si>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</si>
  <si>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</si>
  <si>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</si>
  <si>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</si>
  <si>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</si>
  <si>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</si>
  <si>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</si>
  <si>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</si>
  <si>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</si>
  <si>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</si>
  <si>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</si>
  <si>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富山市母子父子寡婦福祉資金貸付事業特別会計</t>
    <phoneticPr fontId="5"/>
  </si>
  <si>
    <t>富山市牛岳温泉健康センター事業特別会計</t>
    <phoneticPr fontId="5"/>
  </si>
  <si>
    <t>富山市軌道整備事業特別会計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</si>
  <si>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</si>
  <si>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</si>
  <si>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</si>
  <si>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</si>
  <si>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</si>
  <si>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</si>
  <si>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</si>
  <si>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</si>
  <si>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</si>
  <si>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</si>
  <si>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</si>
  <si>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</si>
  <si>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</si>
  <si>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</si>
  <si>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</si>
  <si>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</si>
  <si>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</si>
  <si>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富山市競輪事業特別会計</t>
    <phoneticPr fontId="5"/>
  </si>
  <si>
    <t>富山市水道事業会計</t>
    <phoneticPr fontId="5"/>
  </si>
  <si>
    <t>法適用企業</t>
    <phoneticPr fontId="5"/>
  </si>
  <si>
    <t>富山市工業用水道事業会計</t>
    <phoneticPr fontId="5"/>
  </si>
  <si>
    <t>富山市公共下水道事業会計</t>
    <phoneticPr fontId="5"/>
  </si>
  <si>
    <t>富山市病院事業会計</t>
    <phoneticPr fontId="5"/>
  </si>
  <si>
    <t>富山市白樺ハイツ事業特別会計</t>
    <phoneticPr fontId="5"/>
  </si>
  <si>
    <t>法非適用企業</t>
    <phoneticPr fontId="5"/>
  </si>
  <si>
    <t>富山市牛岳温泉スキー場事業特別会計</t>
    <phoneticPr fontId="5"/>
  </si>
  <si>
    <t>富山市農業集落排水事業特別会計</t>
    <phoneticPr fontId="5"/>
  </si>
  <si>
    <t>富山市公設地方卸売市場事業特別会計</t>
    <phoneticPr fontId="5"/>
  </si>
  <si>
    <t>富山市企業団地造成事業特別会計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</si>
  <si>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</si>
  <si>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</si>
  <si>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</si>
  <si>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</si>
  <si>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</si>
  <si>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</si>
  <si>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</si>
  <si>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</si>
  <si>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</si>
  <si>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</si>
  <si>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</si>
  <si>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</si>
  <si>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</si>
  <si>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</si>
  <si>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</si>
  <si>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</si>
  <si>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</si>
  <si>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</si>
  <si>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</si>
  <si>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</si>
  <si>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</si>
  <si>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</si>
  <si>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</si>
  <si>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</si>
  <si>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</si>
  <si>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</si>
  <si>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</si>
  <si>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</si>
  <si>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</si>
  <si>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</si>
  <si>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</si>
  <si>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</si>
  <si>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</si>
  <si>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</si>
  <si>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</si>
  <si>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</si>
  <si>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</si>
  <si>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</si>
  <si>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</si>
  <si>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</si>
  <si>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</si>
  <si>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</si>
  <si>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</si>
  <si>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</si>
  <si>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</si>
  <si>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</si>
  <si>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</si>
  <si>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</si>
  <si>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</si>
  <si>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</si>
  <si>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</si>
  <si>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</si>
  <si>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</si>
  <si>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</si>
  <si>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富山市病院事業会計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</si>
  <si>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</si>
  <si>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</si>
  <si>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</si>
  <si>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</si>
  <si>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</si>
  <si>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</si>
  <si>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</si>
  <si>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</si>
  <si>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</si>
  <si>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</si>
  <si>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</si>
  <si>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</si>
  <si>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</si>
  <si>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</si>
  <si>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</si>
  <si>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</si>
  <si>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</si>
  <si>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</si>
  <si>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</si>
  <si>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</si>
  <si>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</si>
  <si>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</si>
  <si>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</si>
  <si>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</si>
  <si>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</si>
  <si>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</si>
  <si>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</si>
  <si>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</si>
  <si>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</si>
  <si>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</si>
  <si>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</si>
  <si>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</si>
  <si>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</si>
  <si>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</si>
  <si>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</si>
  <si>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</si>
  <si>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</si>
  <si>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</si>
  <si>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</si>
  <si>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</si>
  <si>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</si>
  <si>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</si>
  <si>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</si>
  <si>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</si>
  <si>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</si>
  <si>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</si>
  <si>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</si>
  <si>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</si>
  <si>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</si>
  <si>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</si>
  <si>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</si>
  <si>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</si>
  <si>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</si>
  <si>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</si>
  <si>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</si>
  <si>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</si>
  <si>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</si>
  <si>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</si>
  <si>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</si>
  <si>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</si>
  <si>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</si>
  <si>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</si>
  <si>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</si>
  <si>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</si>
  <si>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</si>
  <si>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</si>
  <si>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</si>
  <si>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</si>
  <si>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</si>
  <si>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</si>
  <si>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</si>
  <si>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</si>
  <si>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</si>
  <si>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</si>
  <si>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</si>
  <si>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</si>
  <si>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</si>
  <si>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</si>
  <si>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</si>
  <si>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</si>
  <si>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</si>
  <si>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</si>
  <si>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0.46</t>
  </si>
  <si>
    <t>富山市水道事業会計</t>
  </si>
  <si>
    <t>富山市病院事業会計</t>
  </si>
  <si>
    <t>富山市企業団地造成事業特別会計</t>
  </si>
  <si>
    <t>富山市工業用水道事業会計</t>
  </si>
  <si>
    <t>一般会計</t>
  </si>
  <si>
    <t>富山市公共下水道事業会計</t>
  </si>
  <si>
    <t>富山市介護保険事業特別会計</t>
  </si>
  <si>
    <t>富山市国民健康保険事業特別会計</t>
  </si>
  <si>
    <t>▲ 0.92</t>
  </si>
  <si>
    <t>▲ 0.12</t>
  </si>
  <si>
    <t>その他会計（赤字）</t>
  </si>
  <si>
    <t>その他会計（黒字）</t>
  </si>
  <si>
    <t>-</t>
    <phoneticPr fontId="2"/>
  </si>
  <si>
    <t>-</t>
    <phoneticPr fontId="2"/>
  </si>
  <si>
    <t>富山市賃貸住宅・店舗事業特別会計</t>
    <phoneticPr fontId="5"/>
  </si>
  <si>
    <t>-</t>
    <phoneticPr fontId="2"/>
  </si>
  <si>
    <t>-</t>
    <phoneticPr fontId="2"/>
  </si>
  <si>
    <t>-</t>
    <phoneticPr fontId="2"/>
  </si>
  <si>
    <t>法適用企業</t>
    <phoneticPr fontId="5"/>
  </si>
  <si>
    <t>富山地区広域圏事務組合（一般会計）</t>
  </si>
  <si>
    <t>富山県市町村会館管理組合</t>
  </si>
  <si>
    <t>三郷利田用水市町村組合</t>
  </si>
  <si>
    <t>常願寺川右岸水防市町村組合</t>
  </si>
  <si>
    <t>富山県後期高齢者医療広域連合（一般会計）</t>
  </si>
  <si>
    <t>富山県後期高齢者医療広域連合（後期高齢者医療事業特別会計）</t>
  </si>
  <si>
    <t>富山市民プラザ</t>
    <phoneticPr fontId="2"/>
  </si>
  <si>
    <t>－</t>
    <phoneticPr fontId="2"/>
  </si>
  <si>
    <t>富山市民文化事業団</t>
    <phoneticPr fontId="2"/>
  </si>
  <si>
    <t>富山市シルバー人材センター</t>
    <phoneticPr fontId="2"/>
  </si>
  <si>
    <t>富山市生活環境サービス</t>
    <phoneticPr fontId="2"/>
  </si>
  <si>
    <t>富山市勤労者福祉サービスセンター</t>
    <phoneticPr fontId="2"/>
  </si>
  <si>
    <t>富山市ガラス工芸センター</t>
    <phoneticPr fontId="2"/>
  </si>
  <si>
    <t>岩瀬カナル会館</t>
    <phoneticPr fontId="2"/>
  </si>
  <si>
    <t>まちづくりとやま</t>
    <phoneticPr fontId="2"/>
  </si>
  <si>
    <t>富山市ファミリーパーク公社</t>
    <phoneticPr fontId="2"/>
  </si>
  <si>
    <t>富山市体育協会</t>
    <phoneticPr fontId="2"/>
  </si>
  <si>
    <t>富山市学校給食会</t>
    <phoneticPr fontId="2"/>
  </si>
  <si>
    <t>富山観光物産センター</t>
    <phoneticPr fontId="2"/>
  </si>
  <si>
    <t>富山大手町コンベンション</t>
    <phoneticPr fontId="2"/>
  </si>
  <si>
    <t>富山ウエスト開発</t>
    <phoneticPr fontId="2"/>
  </si>
  <si>
    <t>富山市土地開発公社</t>
    <phoneticPr fontId="2"/>
  </si>
  <si>
    <t>富山中央市場冷蔵</t>
    <phoneticPr fontId="2"/>
  </si>
  <si>
    <t>富山中央花き園芸</t>
    <rPh sb="4" eb="5">
      <t>カ</t>
    </rPh>
    <rPh sb="6" eb="8">
      <t>エンゲイ</t>
    </rPh>
    <phoneticPr fontId="2"/>
  </si>
  <si>
    <t>富山ライトレール</t>
    <phoneticPr fontId="2"/>
  </si>
  <si>
    <t>富山市大沢野健康文化推進財団</t>
    <phoneticPr fontId="2"/>
  </si>
  <si>
    <t>大山観光開発</t>
    <phoneticPr fontId="2"/>
  </si>
  <si>
    <t>八尾サービス</t>
    <phoneticPr fontId="2"/>
  </si>
  <si>
    <t>富山市婦中公園緑地管理公社</t>
    <phoneticPr fontId="2"/>
  </si>
  <si>
    <t>ほそいり</t>
    <phoneticPr fontId="2"/>
  </si>
  <si>
    <t>富山勤労総合福祉センター</t>
    <rPh sb="0" eb="2">
      <t>トヤマ</t>
    </rPh>
    <rPh sb="2" eb="4">
      <t>キンロウ</t>
    </rPh>
    <rPh sb="4" eb="6">
      <t>ソウゴウ</t>
    </rPh>
    <rPh sb="6" eb="8">
      <t>フクシ</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</si>
  <si>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</si>
  <si>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</si>
  <si>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</si>
  <si>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</si>
  <si>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</si>
  <si>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</si>
  <si>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ここに入力</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</si>
  <si>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</si>
  <si>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</si>
  <si>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</si>
  <si>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</si>
  <si>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</si>
  <si>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</si>
  <si>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将来負担比率、実質公債費比率とも、類似団体を上回っている。これは、近年、臨時財政対策債や合併特例債の借入が増大したしたことや、その償還額が増加していることなどが理由である。
将来負担比率については、広域圏事務組合の元利償還金の減など、将来負担を減らす要因も大きいことから、今後は緩やかに改善するものと考えているが、実質公債費比率については、経済対策として実施してきた事業に係る市債の償還が本格化していることや、富山駅周辺地区及び中心市街地の整備のほか、道路や施設の整備などに伴う起債が見込まれることから、大幅な改善は困難であると思われる。
今後については、市債の活用にあたっては、交付税措置のある市債を活用するとともに、事業の必要性等を十分に精査することで、市債の発行を極力抑えていく必要がある。
</t>
    <rPh sb="0" eb="2">
      <t>ショウライ</t>
    </rPh>
    <rPh sb="2" eb="4">
      <t>フタン</t>
    </rPh>
    <rPh sb="4" eb="6">
      <t>ヒリツ</t>
    </rPh>
    <rPh sb="7" eb="9">
      <t>ジッシツ</t>
    </rPh>
    <rPh sb="9" eb="12">
      <t>コウサイヒ</t>
    </rPh>
    <rPh sb="12" eb="14">
      <t>ヒリツ</t>
    </rPh>
    <rPh sb="17" eb="19">
      <t>ルイジ</t>
    </rPh>
    <rPh sb="19" eb="21">
      <t>ダンタイ</t>
    </rPh>
    <rPh sb="22" eb="24">
      <t>ウワマワ</t>
    </rPh>
    <rPh sb="50" eb="52">
      <t>カリイレ</t>
    </rPh>
    <rPh sb="53" eb="55">
      <t>ゾウダイ</t>
    </rPh>
    <rPh sb="80" eb="82">
      <t>リユウ</t>
    </rPh>
    <rPh sb="87" eb="91">
      <t>ショウライフタン</t>
    </rPh>
    <rPh sb="91" eb="93">
      <t>ヒリツ</t>
    </rPh>
    <rPh sb="136" eb="138">
      <t>コンゴ</t>
    </rPh>
    <rPh sb="157" eb="159">
      <t>ジッシツ</t>
    </rPh>
    <rPh sb="159" eb="162">
      <t>コウサイヒ</t>
    </rPh>
    <rPh sb="162" eb="164">
      <t>ヒリツ</t>
    </rPh>
    <rPh sb="270" eb="272">
      <t>コンゴ</t>
    </rPh>
    <rPh sb="298" eb="300">
      <t>シサイ</t>
    </rPh>
    <rPh sb="313" eb="317">
      <t>ヒツヨウセイナド</t>
    </rPh>
    <rPh sb="342" eb="3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</si>
</sst>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63672</c:v>
                </c:pt>
                <c:pt idx="1">
                  <c:v>52046</c:v>
                </c:pt>
                <c:pt idx="2">
                  <c:v>60268</c:v>
                </c:pt>
                <c:pt idx="3">
                  <c:v>66660</c:v>
                </c:pt>
                <c:pt idx="4">
                  <c:v>66481</c:v>
                </c:pt>
              </c:numCache>
            </c:numRef>
          </c:val>
          <c:smooth val="0"/>
        </c:ser>
        <c:dLbls>
          <c:showLegendKey val="0"/>
          <c:showVal val="0"/>
          <c:showCatName val="0"/>
          <c:showSerName val="0"/>
          <c:showPercent val="0"/>
          <c:showBubbleSize val="0"/>
        </c:dLbls>
        <c:marker val="1"/>
        <c:smooth val="0"/>
        <c:axId val="246948816"/>
        <c:axId val="246950384"/>
      </c:lineChart>
      <c:catAx>
        <c:axId val="24694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950384"/>
        <c:crosses val="autoZero"/>
        <c:auto val="1"/>
        <c:lblAlgn val="ctr"/>
        <c:lblOffset val="100"/>
        <c:tickLblSkip val="1"/>
        <c:tickMarkSkip val="1"/>
        <c:noMultiLvlLbl val="0"/>
      </c:catAx>
      <c:valAx>
        <c:axId val="246950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94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2.3199999999999998</c:v>
                </c:pt>
                <c:pt idx="1">
                  <c:v>1.21</c:v>
                </c:pt>
                <c:pt idx="2">
                  <c:v>1.44</c:v>
                </c:pt>
                <c:pt idx="3">
                  <c:v>1.31</c:v>
                </c:pt>
                <c:pt idx="4">
                  <c:v>1.85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3.91</c:v>
                </c:pt>
                <c:pt idx="1">
                  <c:v>4.4400000000000004</c:v>
                </c:pt>
                <c:pt idx="2">
                  <c:v>5.79</c:v>
                </c:pt>
                <c:pt idx="3">
                  <c:v>6.56</c:v>
                </c:pt>
                <c:pt idx="4">
                  <c:v>6.49</c:v>
                </c:pt>
              </c:numCache>
            </c:numRef>
          </c:val>
        </c:ser>
        <c:dLbls>
          <c:showLegendKey val="0"/>
          <c:showVal val="0"/>
          <c:showCatName val="0"/>
          <c:showSerName val="0"/>
          <c:showPercent val="0"/>
          <c:showBubbleSize val="0"/>
        </c:dLbls>
        <c:gapWidth val="250"/>
        <c:overlap val="100"/>
        <c:axId val="246951168"/>
        <c:axId val="246945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0.47</c:v>
                </c:pt>
                <c:pt idx="1">
                  <c:v>-0.46</c:v>
                </c:pt>
                <c:pt idx="2">
                  <c:v>1.6</c:v>
                </c:pt>
                <c:pt idx="3">
                  <c:v>0.66</c:v>
                </c:pt>
                <c:pt idx="4">
                  <c:v>0.56999999999999995</c:v>
                </c:pt>
              </c:numCache>
            </c:numRef>
          </c:val>
          <c:smooth val="0"/>
        </c:ser>
        <c:dLbls>
          <c:showLegendKey val="0"/>
          <c:showVal val="0"/>
          <c:showCatName val="0"/>
          <c:showSerName val="0"/>
          <c:showPercent val="0"/>
          <c:showBubbleSize val="0"/>
        </c:dLbls>
        <c:marker val="1"/>
        <c:smooth val="0"/>
        <c:axId val="246951168"/>
        <c:axId val="246945288"/>
      </c:lineChart>
      <c:catAx>
        <c:axId val="24695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945288"/>
        <c:crosses val="autoZero"/>
        <c:auto val="1"/>
        <c:lblAlgn val="ctr"/>
        <c:lblOffset val="100"/>
        <c:tickLblSkip val="1"/>
        <c:tickMarkSkip val="1"/>
        <c:noMultiLvlLbl val="0"/>
      </c:catAx>
      <c:valAx>
        <c:axId val="246945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95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0.22</c:v>
                </c:pt>
                <c:pt idx="2">
                  <c:v>#N/A</c:v>
                </c:pt>
                <c:pt idx="3">
                  <c:v>0.13</c:v>
                </c:pt>
                <c:pt idx="4">
                  <c:v>#N/A</c:v>
                </c:pt>
                <c:pt idx="5">
                  <c:v>0.13</c:v>
                </c:pt>
                <c:pt idx="6">
                  <c:v>#N/A</c:v>
                </c:pt>
                <c:pt idx="7">
                  <c:v>0.11</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富山市国民健康保険事業特別会計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0.92</c:v>
                </c:pt>
                <c:pt idx="1">
                  <c:v>#N/A</c:v>
                </c:pt>
                <c:pt idx="2">
                  <c:v>0.12</c:v>
                </c:pt>
                <c:pt idx="3">
                  <c:v>#N/A</c:v>
                </c:pt>
                <c:pt idx="4">
                  <c:v>#N/A</c:v>
                </c:pt>
                <c:pt idx="5">
                  <c:v>0.89</c:v>
                </c:pt>
                <c:pt idx="6">
                  <c:v>#N/A</c:v>
                </c:pt>
                <c:pt idx="7">
                  <c:v>0.36</c:v>
                </c:pt>
                <c:pt idx="8">
                  <c:v>#N/A</c:v>
                </c:pt>
                <c:pt idx="9">
                  <c:v>0.26</c:v>
                </c:pt>
              </c:numCache>
            </c:numRef>
          </c:val>
        </c:ser>
        <c:ser>
          <c:idx val="3"/>
          <c:order val="3"/>
          <c:tx>
            <c:strRef>
              <c:f>データシート!$A$30</c:f>
              <c:strCache>
                <c:ptCount val="1"/>
                <c:pt idx="0">
                  <c:v>富山市介護保険事業特別会計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c:v>
                </c:pt>
                <c:pt idx="2">
                  <c:v>#N/A</c:v>
                </c:pt>
                <c:pt idx="3">
                  <c:v>0.23</c:v>
                </c:pt>
                <c:pt idx="4">
                  <c:v>#N/A</c:v>
                </c:pt>
                <c:pt idx="5">
                  <c:v>0.48</c:v>
                </c:pt>
                <c:pt idx="6">
                  <c:v>#N/A</c:v>
                </c:pt>
                <c:pt idx="7">
                  <c:v>0.56999999999999995</c:v>
                </c:pt>
                <c:pt idx="8">
                  <c:v>#N/A</c:v>
                </c:pt>
                <c:pt idx="9">
                  <c:v>0.7</c:v>
                </c:pt>
              </c:numCache>
            </c:numRef>
          </c:val>
        </c:ser>
        <c:ser>
          <c:idx val="4"/>
          <c:order val="4"/>
          <c:tx>
            <c:strRef>
              <c:f>データシート!$A$31</c:f>
              <c:strCache>
                <c:ptCount val="1"/>
                <c:pt idx="0">
                  <c:v>富山市公共下水道事業会計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c:v>
                </c:pt>
                <c:pt idx="2">
                  <c:v>#N/A</c:v>
                </c:pt>
                <c:pt idx="3">
                  <c:v>2.72</c:v>
                </c:pt>
                <c:pt idx="4">
                  <c:v>#N/A</c:v>
                </c:pt>
                <c:pt idx="5">
                  <c:v>2.27</c:v>
                </c:pt>
                <c:pt idx="6">
                  <c:v>#N/A</c:v>
                </c:pt>
                <c:pt idx="7">
                  <c:v>1.45</c:v>
                </c:pt>
                <c:pt idx="8">
                  <c:v>#N/A</c:v>
                </c:pt>
                <c:pt idx="9">
                  <c:v>1.61</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2.2999999999999998</c:v>
                </c:pt>
                <c:pt idx="2">
                  <c:v>#N/A</c:v>
                </c:pt>
                <c:pt idx="3">
                  <c:v>1.2</c:v>
                </c:pt>
                <c:pt idx="4">
                  <c:v>#N/A</c:v>
                </c:pt>
                <c:pt idx="5">
                  <c:v>1.43</c:v>
                </c:pt>
                <c:pt idx="6">
                  <c:v>#N/A</c:v>
                </c:pt>
                <c:pt idx="7">
                  <c:v>1.29</c:v>
                </c:pt>
                <c:pt idx="8">
                  <c:v>#N/A</c:v>
                </c:pt>
                <c:pt idx="9">
                  <c:v>1.83</c:v>
                </c:pt>
              </c:numCache>
            </c:numRef>
          </c:val>
        </c:ser>
        <c:ser>
          <c:idx val="6"/>
          <c:order val="6"/>
          <c:tx>
            <c:strRef>
              <c:f>データシート!$A$33</c:f>
              <c:strCache>
                <c:ptCount val="1"/>
                <c:pt idx="0">
                  <c:v>富山市工業用水道事業会計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1.78</c:v>
                </c:pt>
                <c:pt idx="2">
                  <c:v>#N/A</c:v>
                </c:pt>
                <c:pt idx="3">
                  <c:v>1.75</c:v>
                </c:pt>
                <c:pt idx="4">
                  <c:v>#N/A</c:v>
                </c:pt>
                <c:pt idx="5">
                  <c:v>1.77</c:v>
                </c:pt>
                <c:pt idx="6">
                  <c:v>#N/A</c:v>
                </c:pt>
                <c:pt idx="7">
                  <c:v>1.88</c:v>
                </c:pt>
                <c:pt idx="8">
                  <c:v>#N/A</c:v>
                </c:pt>
                <c:pt idx="9">
                  <c:v>2.0099999999999998</c:v>
                </c:pt>
              </c:numCache>
            </c:numRef>
          </c:val>
        </c:ser>
        <c:ser>
          <c:idx val="7"/>
          <c:order val="7"/>
          <c:tx>
            <c:strRef>
              <c:f>データシート!$A$34</c:f>
              <c:strCache>
                <c:ptCount val="1"/>
                <c:pt idx="0">
                  <c:v>富山市企業団地造成事業特別会計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2.0699999999999998</c:v>
                </c:pt>
                <c:pt idx="2">
                  <c:v>#N/A</c:v>
                </c:pt>
                <c:pt idx="3">
                  <c:v>1.35</c:v>
                </c:pt>
                <c:pt idx="4">
                  <c:v>#N/A</c:v>
                </c:pt>
                <c:pt idx="5">
                  <c:v>1.63</c:v>
                </c:pt>
                <c:pt idx="6">
                  <c:v>#N/A</c:v>
                </c:pt>
                <c:pt idx="7">
                  <c:v>3.36</c:v>
                </c:pt>
                <c:pt idx="8">
                  <c:v>#N/A</c:v>
                </c:pt>
                <c:pt idx="9">
                  <c:v>2.0299999999999998</c:v>
                </c:pt>
              </c:numCache>
            </c:numRef>
          </c:val>
        </c:ser>
        <c:ser>
          <c:idx val="8"/>
          <c:order val="8"/>
          <c:tx>
            <c:strRef>
              <c:f>データシート!$A$35</c:f>
              <c:strCache>
                <c:ptCount val="1"/>
                <c:pt idx="0">
                  <c:v>富山市病院事業会計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1.35</c:v>
                </c:pt>
                <c:pt idx="2">
                  <c:v>#N/A</c:v>
                </c:pt>
                <c:pt idx="3">
                  <c:v>1.68</c:v>
                </c:pt>
                <c:pt idx="4">
                  <c:v>#N/A</c:v>
                </c:pt>
                <c:pt idx="5">
                  <c:v>2.4500000000000002</c:v>
                </c:pt>
                <c:pt idx="6">
                  <c:v>#N/A</c:v>
                </c:pt>
                <c:pt idx="7">
                  <c:v>2.5</c:v>
                </c:pt>
                <c:pt idx="8">
                  <c:v>#N/A</c:v>
                </c:pt>
                <c:pt idx="9">
                  <c:v>2.5099999999999998</c:v>
                </c:pt>
              </c:numCache>
            </c:numRef>
          </c:val>
        </c:ser>
        <c:ser>
          <c:idx val="9"/>
          <c:order val="9"/>
          <c:tx>
            <c:strRef>
              <c:f>データシート!$A$36</c:f>
              <c:strCache>
                <c:ptCount val="1"/>
                <c:pt idx="0">
                  <c:v>富山市水道事業会計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7.02</c:v>
                </c:pt>
                <c:pt idx="2">
                  <c:v>#N/A</c:v>
                </c:pt>
                <c:pt idx="3">
                  <c:v>6.06</c:v>
                </c:pt>
                <c:pt idx="4">
                  <c:v>#N/A</c:v>
                </c:pt>
                <c:pt idx="5">
                  <c:v>5.92</c:v>
                </c:pt>
                <c:pt idx="6">
                  <c:v>#N/A</c:v>
                </c:pt>
                <c:pt idx="7">
                  <c:v>5.16</c:v>
                </c:pt>
                <c:pt idx="8">
                  <c:v>#N/A</c:v>
                </c:pt>
                <c:pt idx="9">
                  <c:v>4.34</c:v>
                </c:pt>
              </c:numCache>
            </c:numRef>
          </c:val>
        </c:ser>
        <c:dLbls>
          <c:showLegendKey val="0"/>
          <c:showVal val="0"/>
          <c:showCatName val="0"/>
          <c:showSerName val="0"/>
          <c:showPercent val="0"/>
          <c:showBubbleSize val="0"/>
        </c:dLbls>
        <c:gapWidth val="150"/>
        <c:overlap val="100"/>
        <c:axId val="246951560"/>
        <c:axId val="246946464"/>
      </c:barChart>
      <c:catAx>
        <c:axId val="24695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946464"/>
        <c:crosses val="autoZero"/>
        <c:auto val="1"/>
        <c:lblAlgn val="ctr"/>
        <c:lblOffset val="100"/>
        <c:tickLblSkip val="1"/>
        <c:tickMarkSkip val="1"/>
        <c:noMultiLvlLbl val="0"/>
      </c:catAx>
      <c:valAx>
        <c:axId val="24694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95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21741</c:v>
                </c:pt>
                <c:pt idx="5">
                  <c:v>22682</c:v>
                </c:pt>
                <c:pt idx="8">
                  <c:v>23416</c:v>
                </c:pt>
                <c:pt idx="11">
                  <c:v>24929</c:v>
                </c:pt>
                <c:pt idx="14">
                  <c:v>26017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27</c:v>
                </c:pt>
                <c:pt idx="3">
                  <c:v>24</c:v>
                </c:pt>
                <c:pt idx="6">
                  <c:v>17</c:v>
                </c:pt>
                <c:pt idx="9">
                  <c:v>14</c:v>
                </c:pt>
                <c:pt idx="12">
                  <c:v>15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523</c:v>
                </c:pt>
                <c:pt idx="3">
                  <c:v>373</c:v>
                </c:pt>
                <c:pt idx="6">
                  <c:v>352</c:v>
                </c:pt>
                <c:pt idx="9">
                  <c:v>404</c:v>
                </c:pt>
                <c:pt idx="12">
                  <c:v>328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2069</c:v>
                </c:pt>
                <c:pt idx="3">
                  <c:v>2068</c:v>
                </c:pt>
                <c:pt idx="6">
                  <c:v>2072</c:v>
                </c:pt>
                <c:pt idx="9">
                  <c:v>2072</c:v>
                </c:pt>
                <c:pt idx="12">
                  <c:v>2070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7354</c:v>
                </c:pt>
                <c:pt idx="3">
                  <c:v>7301</c:v>
                </c:pt>
                <c:pt idx="6">
                  <c:v>7210</c:v>
                </c:pt>
                <c:pt idx="9">
                  <c:v>8120</c:v>
                </c:pt>
                <c:pt idx="12">
                  <c:v>9317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c:v>
                </c:pt>
                <c:pt idx="3">
                  <c:v>1</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23197</c:v>
                </c:pt>
                <c:pt idx="3">
                  <c:v>23917</c:v>
                </c:pt>
                <c:pt idx="6">
                  <c:v>24947</c:v>
                </c:pt>
                <c:pt idx="9">
                  <c:v>25054</c:v>
                </c:pt>
                <c:pt idx="12">
                  <c:v>26118</c:v>
                </c:pt>
              </c:numCache>
            </c:numRef>
          </c:val>
        </c:ser>
        <c:dLbls>
          <c:showLegendKey val="0"/>
          <c:showVal val="0"/>
          <c:showCatName val="0"/>
          <c:showSerName val="0"/>
          <c:showPercent val="0"/>
          <c:showBubbleSize val="0"/>
        </c:dLbls>
        <c:gapWidth val="100"/>
        <c:overlap val="100"/>
        <c:axId val="246948424"/>
        <c:axId val="246949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11430</c:v>
                </c:pt>
                <c:pt idx="2">
                  <c:v>#N/A</c:v>
                </c:pt>
                <c:pt idx="3">
                  <c:v>#N/A</c:v>
                </c:pt>
                <c:pt idx="4">
                  <c:v>11002</c:v>
                </c:pt>
                <c:pt idx="5">
                  <c:v>#N/A</c:v>
                </c:pt>
                <c:pt idx="6">
                  <c:v>#N/A</c:v>
                </c:pt>
                <c:pt idx="7">
                  <c:v>11182</c:v>
                </c:pt>
                <c:pt idx="8">
                  <c:v>#N/A</c:v>
                </c:pt>
                <c:pt idx="9">
                  <c:v>#N/A</c:v>
                </c:pt>
                <c:pt idx="10">
                  <c:v>10735</c:v>
                </c:pt>
                <c:pt idx="11">
                  <c:v>#N/A</c:v>
                </c:pt>
                <c:pt idx="12">
                  <c:v>#N/A</c:v>
                </c:pt>
                <c:pt idx="13">
                  <c:v>11831</c:v>
                </c:pt>
                <c:pt idx="14">
                  <c:v>#N/A</c:v>
                </c:pt>
              </c:numCache>
            </c:numRef>
          </c:val>
          <c:smooth val="0"/>
        </c:ser>
        <c:dLbls>
          <c:showLegendKey val="0"/>
          <c:showVal val="0"/>
          <c:showCatName val="0"/>
          <c:showSerName val="0"/>
          <c:showPercent val="0"/>
          <c:showBubbleSize val="0"/>
        </c:dLbls>
        <c:marker val="1"/>
        <c:smooth val="0"/>
        <c:axId val="246948424"/>
        <c:axId val="246949208"/>
      </c:lineChart>
      <c:catAx>
        <c:axId val="24694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949208"/>
        <c:crosses val="autoZero"/>
        <c:auto val="1"/>
        <c:lblAlgn val="ctr"/>
        <c:lblOffset val="100"/>
        <c:tickLblSkip val="1"/>
        <c:tickMarkSkip val="1"/>
        <c:noMultiLvlLbl val="0"/>
      </c:catAx>
      <c:valAx>
        <c:axId val="246949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94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218984</c:v>
                </c:pt>
                <c:pt idx="5">
                  <c:v>223072</c:v>
                </c:pt>
                <c:pt idx="8">
                  <c:v>222263</c:v>
                </c:pt>
                <c:pt idx="11">
                  <c:v>218989</c:v>
                </c:pt>
                <c:pt idx="14">
                  <c:v>216220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24252</c:v>
                </c:pt>
                <c:pt idx="5">
                  <c:v>25286</c:v>
                </c:pt>
                <c:pt idx="8">
                  <c:v>26657</c:v>
                </c:pt>
                <c:pt idx="11">
                  <c:v>28094</c:v>
                </c:pt>
                <c:pt idx="14">
                  <c:v>26608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15131</c:v>
                </c:pt>
                <c:pt idx="5">
                  <c:v>16235</c:v>
                </c:pt>
                <c:pt idx="8">
                  <c:v>19071</c:v>
                </c:pt>
                <c:pt idx="11">
                  <c:v>20397</c:v>
                </c:pt>
                <c:pt idx="14">
                  <c:v>20550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28033</c:v>
                </c:pt>
                <c:pt idx="3">
                  <c:v>26586</c:v>
                </c:pt>
                <c:pt idx="6">
                  <c:v>24753</c:v>
                </c:pt>
                <c:pt idx="9">
                  <c:v>22326</c:v>
                </c:pt>
                <c:pt idx="12">
                  <c:v>20815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10029</c:v>
                </c:pt>
                <c:pt idx="3">
                  <c:v>8285</c:v>
                </c:pt>
                <c:pt idx="6">
                  <c:v>6643</c:v>
                </c:pt>
                <c:pt idx="9">
                  <c:v>4644</c:v>
                </c:pt>
                <c:pt idx="12">
                  <c:v>2618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102825</c:v>
                </c:pt>
                <c:pt idx="3">
                  <c:v>98132</c:v>
                </c:pt>
                <c:pt idx="6">
                  <c:v>92859</c:v>
                </c:pt>
                <c:pt idx="9">
                  <c:v>88696</c:v>
                </c:pt>
                <c:pt idx="12">
                  <c:v>86781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17515</c:v>
                </c:pt>
                <c:pt idx="3">
                  <c:v>14864</c:v>
                </c:pt>
                <c:pt idx="6">
                  <c:v>12996</c:v>
                </c:pt>
                <c:pt idx="9">
                  <c:v>11547</c:v>
                </c:pt>
                <c:pt idx="12">
                  <c:v>10044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246654</c:v>
                </c:pt>
                <c:pt idx="3">
                  <c:v>246389</c:v>
                </c:pt>
                <c:pt idx="6">
                  <c:v>246031</c:v>
                </c:pt>
                <c:pt idx="9">
                  <c:v>245482</c:v>
                </c:pt>
                <c:pt idx="12">
                  <c:v>245897</c:v>
                </c:pt>
              </c:numCache>
            </c:numRef>
          </c:val>
        </c:ser>
        <c:dLbls>
          <c:showLegendKey val="0"/>
          <c:showVal val="0"/>
          <c:showCatName val="0"/>
          <c:showSerName val="0"/>
          <c:showPercent val="0"/>
          <c:showBubbleSize val="0"/>
        </c:dLbls>
        <c:gapWidth val="100"/>
        <c:overlap val="100"/>
        <c:axId val="246913008"/>
        <c:axId val="24691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146689</c:v>
                </c:pt>
                <c:pt idx="2">
                  <c:v>#N/A</c:v>
                </c:pt>
                <c:pt idx="3">
                  <c:v>#N/A</c:v>
                </c:pt>
                <c:pt idx="4">
                  <c:v>129663</c:v>
                </c:pt>
                <c:pt idx="5">
                  <c:v>#N/A</c:v>
                </c:pt>
                <c:pt idx="6">
                  <c:v>#N/A</c:v>
                </c:pt>
                <c:pt idx="7">
                  <c:v>115292</c:v>
                </c:pt>
                <c:pt idx="8">
                  <c:v>#N/A</c:v>
                </c:pt>
                <c:pt idx="9">
                  <c:v>#N/A</c:v>
                </c:pt>
                <c:pt idx="10">
                  <c:v>105215</c:v>
                </c:pt>
                <c:pt idx="11">
                  <c:v>#N/A</c:v>
                </c:pt>
                <c:pt idx="12">
                  <c:v>#N/A</c:v>
                </c:pt>
                <c:pt idx="13">
                  <c:v>102778</c:v>
                </c:pt>
                <c:pt idx="14">
                  <c:v>#N/A</c:v>
                </c:pt>
              </c:numCache>
            </c:numRef>
          </c:val>
          <c:smooth val="0"/>
        </c:ser>
        <c:dLbls>
          <c:showLegendKey val="0"/>
          <c:showVal val="0"/>
          <c:showCatName val="0"/>
          <c:showSerName val="0"/>
          <c:showPercent val="0"/>
          <c:showBubbleSize val="0"/>
        </c:dLbls>
        <c:marker val="1"/>
        <c:smooth val="0"/>
        <c:axId val="246913008"/>
        <c:axId val="246910656"/>
      </c:lineChart>
      <c:catAx>
        <c:axId val="24691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910656"/>
        <c:crosses val="autoZero"/>
        <c:auto val="1"/>
        <c:lblAlgn val="ctr"/>
        <c:lblOffset val="100"/>
        <c:tickLblSkip val="1"/>
        <c:tickMarkSkip val="1"/>
        <c:noMultiLvlLbl val="0"/>
      </c:catAx>
      <c:valAx>
        <c:axId val="24691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91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{5571D8DB-0ACE-4368-9A1D-15D42EA9D9F8}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{EBC83B46-7B01-45A1-9A56-B3489A4BDF0F}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{1AADF0E3-9553-4805-85A1-41E9F85D8197}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{F005E18E-45CF-4B9D-ADE2-D6DB4C3A5BA0}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{4DDC8786-1D02-4190-9910-4E2CBD33456D}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{A6FFC894-8F09-4D8D-8334-2FFBD33C98F6}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{F51BC774-40F7-4C17-8B96-8798D0299471}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{C4E8BF0E-C6AD-4EEA-8B1B-8D7AE756F0C4}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{4860E645-3EC3-4CC0-BA84-7671B1BF193D}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{3A6B9F0B-7AF0-48E9-9282-1571AE598846}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6911440"/>
        <c:axId val="246914968"/>
      </c:scatterChart>
      <c:valAx>
        <c:axId val="246911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914968"/>
        <c:crosses val="autoZero"/>
        <c:crossBetween val="midCat"/>
      </c:valAx>
      <c:valAx>
        <c:axId val="246914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911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{063E89B7-84F5-47E0-9468-AA5BD2C8B909}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{65D70AA7-A571-4871-AE2E-F1AAFD1D9CB0}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{C9B8D1C1-AB36-4473-B8C1-9BB80B4B5EAF}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{85F66A76-19F0-4C4D-9012-7FCE6AB06FDF}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{F8B917CA-C553-4112-852A-3B8BB7E0EF4E}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13.9</c:v>
                </c:pt>
                <c:pt idx="2">
                  <c:v>13.8</c:v>
                </c:pt>
                <c:pt idx="3">
                  <c:v>13.5</c:v>
                </c:pt>
                <c:pt idx="4">
                  <c:v>13.8</c:v>
                </c:pt>
              </c:numCache>
            </c:numRef>
          </c:xVal>
          <c:yVal>
            <c:numRef>
              <c:f>公会計指標分析・財政指標組合せ分析表!$K$73:$O$73</c:f>
              <c:numCache>
                <c:formatCode>#,##0.0;"▲ "#,##0.0</c:formatCode>
                <c:ptCount val="5"/>
                <c:pt idx="0">
                  <c:v>181.7</c:v>
                </c:pt>
                <c:pt idx="1">
                  <c:v>159.1</c:v>
                </c:pt>
                <c:pt idx="2">
                  <c:v>141.69999999999999</c:v>
                </c:pt>
                <c:pt idx="3">
                  <c:v>130.4</c:v>
                </c:pt>
                <c:pt idx="4">
                  <c:v>127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{7ED49E55-C9CC-4048-93FC-7C1A563E4145}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{7E3D0014-315F-4DC8-BE33-74976AFC5AC1}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{F0F5DB84-0472-410A-9D4E-710F95BAA48B}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{BB73BC62-0553-4E97-AC9B-2CD5CAE793CB}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{CE786FB0-9450-474A-AB9A-547D56430BBD}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246915360"/>
        <c:axId val="246916144"/>
      </c:scatterChart>
      <c:valAx>
        <c:axId val="246915360"/>
        <c:scaling>
          <c:orientation val="minMax"/>
          <c:max val="14.5"/>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916144"/>
        <c:crosses val="autoZero"/>
        <c:crossBetween val="midCat"/>
      </c:valAx>
      <c:valAx>
        <c:axId val="246916144"/>
        <c:scaling>
          <c:orientation val="minMax"/>
          <c:max val="21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915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学校や公民館の整備などに充当してきた合併特例債償還金や、臨時財政対策債償還金が増加していきているため、増加傾向にある。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合併特例債償還金や臨時財政対策債償還金の増加に伴い、増加傾向にある。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市債の発行をできる限り抑制するともに、発行にあたっては、交付税措置のある有利な市債を活用し、財政の健全化に努める。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○一般会計等にかかる地方債の現在高</a:t>
          </a:r>
        </a:p>
        <a:p>
          <a:r>
            <a:rPr kumimoji="1" lang="ja-JP" altLang="en-US" sz="1400">
              <a:latin typeface="ＭＳ ゴシック" pitchFamily="49" charset="-128"/>
              <a:ea typeface="ＭＳ ゴシック" pitchFamily="49" charset="-128"/>
            </a:rPr>
            <a:t>　臨時財政対策債、公共事業等債の発行の増により残高が増加した。</a:t>
          </a:r>
        </a:p>
        <a:p>
          <a:r>
            <a:rPr kumimoji="1" lang="ja-JP" altLang="en-US" sz="1400">
              <a:latin typeface="ＭＳ ゴシック" pitchFamily="49" charset="-128"/>
              <a:ea typeface="ＭＳ ゴシック" pitchFamily="49" charset="-128"/>
            </a:rPr>
            <a:t>○債務負担行為に基づく支出予定額</a:t>
          </a:r>
        </a:p>
        <a:p>
          <a:r>
            <a:rPr kumimoji="1" lang="ja-JP" altLang="en-US" sz="1400">
              <a:latin typeface="ＭＳ ゴシック" pitchFamily="49" charset="-128"/>
              <a:ea typeface="ＭＳ ゴシック" pitchFamily="49" charset="-128"/>
            </a:rPr>
            <a:t>　土地開発公社の先行取得用地の買戻しを計画的に進めてきたため、減少傾向にある。</a:t>
          </a:r>
        </a:p>
        <a:p>
          <a:r>
            <a:rPr kumimoji="1" lang="ja-JP" altLang="en-US" sz="1400">
              <a:latin typeface="ＭＳ ゴシック" pitchFamily="49" charset="-128"/>
              <a:ea typeface="ＭＳ ゴシック" pitchFamily="49" charset="-128"/>
            </a:rPr>
            <a:t>○退職手当負担見込額</a:t>
          </a:r>
        </a:p>
        <a:p>
          <a:r>
            <a:rPr kumimoji="1" lang="ja-JP" altLang="en-US" sz="1400">
              <a:latin typeface="ＭＳ ゴシック" pitchFamily="49" charset="-128"/>
              <a:ea typeface="ＭＳ ゴシック" pitchFamily="49" charset="-128"/>
            </a:rPr>
            <a:t>　定員適正化計画による職員数の見直しにより、減少傾向にある。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土地開発公社の先行取得用地の計画的な買い戻しや、定員適正化計画による職員数の見直しなどにより、財政の健全化に努める。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357505"/>
          <a:ext cx="884491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419,123
413,697
1,241.77
172,769,414
169,611,578
1,902,931
102,789,040
245,823,389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01536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357505"/>
          <a:ext cx="1384935" cy="5981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09740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08051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436499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08051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688592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688592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306550" y="408051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344650" y="436499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738568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751268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419,123
413,697
1,241.77
172,769,414
169,611,578
1,902,931
102,789,040
245,823,389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419,123
413,697
1,241.77
172,769,414
169,611,578
1,902,931
102,789,040
245,823,389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419,123
413,697
1,241.77
172,769,414
169,611,578
1,902,931
102,789,040
245,823,389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a:t>
          </a:r>
          <a:r>
            <a:rPr kumimoji="1" lang="en-US" altLang="ja-JP" sz="1300">
              <a:latin typeface="ＭＳ Ｐゴシック"/>
            </a:rPr>
            <a:t>0.78</a:t>
          </a:r>
          <a:r>
            <a:rPr kumimoji="1" lang="ja-JP" altLang="en-US" sz="1300">
              <a:latin typeface="ＭＳ Ｐゴシック"/>
            </a:rPr>
            <a:t>前後で推移しており、ほぼ類似団体の平均値である。</a:t>
          </a:r>
        </a:p>
        <a:p>
          <a:r>
            <a:rPr kumimoji="1" lang="ja-JP" altLang="en-US" sz="1300">
              <a:latin typeface="ＭＳ Ｐゴシック"/>
            </a:rPr>
            <a:t>　今後の対応策としては、市税の課税客体を確実に把握するとともに、収納率の向上を図るなど、歳入の確保に努める。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8" name="直線コネクタ 67"/>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15875</xdr:rowOff>
    </xdr:to>
    <xdr:cxnSp macro="">
      <xdr:nvCxnSpPr>
        <xdr:cNvPr id="74" name="直線コネクタ 73"/>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15875</xdr:rowOff>
    </xdr:to>
    <xdr:cxnSp macro="">
      <xdr:nvCxnSpPr>
        <xdr:cNvPr id="77" name="直線コネクタ 76"/>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94" name="テキスト ボックス 93"/>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昨年度から微減となっており、類似団体の平均値である。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増加要因としては、公債費や繰出金等が増加したこと、減少要因としては、地方消費税交付金が増加したことが挙げられる。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32808</xdr:rowOff>
    </xdr:from>
    <xdr:to>
      <xdr:col>7</xdr:col>
      <xdr:colOff>152400</xdr:colOff>
      <xdr:row>65</xdr:row>
      <xdr:rowOff>52917</xdr:rowOff>
    </xdr:to>
    <xdr:cxnSp macro="">
      <xdr:nvCxnSpPr>
        <xdr:cNvPr id="131" name="直線コネクタ 130"/>
        <xdr:cNvCxnSpPr/>
      </xdr:nvCxnSpPr>
      <xdr:spPr>
        <a:xfrm flipV="1">
          <a:off x="4114800" y="1117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65</xdr:row>
      <xdr:rowOff>52917</xdr:rowOff>
    </xdr:to>
    <xdr:cxnSp macro="">
      <xdr:nvCxnSpPr>
        <xdr:cNvPr id="134" name="直線コネクタ 133"/>
        <xdr:cNvCxnSpPr/>
      </xdr:nvCxnSpPr>
      <xdr:spPr>
        <a:xfrm>
          <a:off x="3225800" y="1117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32808</xdr:rowOff>
    </xdr:from>
    <xdr:to>
      <xdr:col>4</xdr:col>
      <xdr:colOff>482600</xdr:colOff>
      <xdr:row>65</xdr:row>
      <xdr:rowOff>52917</xdr:rowOff>
    </xdr:to>
    <xdr:cxnSp macro="">
      <xdr:nvCxnSpPr>
        <xdr:cNvPr id="137" name="直線コネクタ 136"/>
        <xdr:cNvCxnSpPr/>
      </xdr:nvCxnSpPr>
      <xdr:spPr>
        <a:xfrm flipV="1">
          <a:off x="2336800" y="1117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52917</xdr:rowOff>
    </xdr:to>
    <xdr:cxnSp macro="">
      <xdr:nvCxnSpPr>
        <xdr:cNvPr id="140" name="直線コネクタ 139"/>
        <xdr:cNvCxnSpPr/>
      </xdr:nvCxnSpPr>
      <xdr:spPr>
        <a:xfrm>
          <a:off x="1447800" y="1118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50" name="円/楕円 149"/>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125535</xdr:rowOff>
    </xdr:from>
    <xdr:ext cx="762000" cy="259045"/>
    <xdr:sp macro="" textlink="">
      <xdr:nvSpPr>
        <xdr:cNvPr id="151"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2" name="円/楕円 151"/>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113894</xdr:rowOff>
    </xdr:from>
    <xdr:ext cx="736600" cy="259045"/>
    <xdr:sp macro="" textlink="">
      <xdr:nvSpPr>
        <xdr:cNvPr id="153" name="テキスト ボックス 152"/>
        <xdr:cNvSpPr txBox="1"/>
      </xdr:nvSpPr>
      <xdr:spPr>
        <a:xfrm>
          <a:off x="3733800" y="1091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153458</xdr:rowOff>
    </xdr:from>
    <xdr:to>
      <xdr:col>4</xdr:col>
      <xdr:colOff>533400</xdr:colOff>
      <xdr:row>65</xdr:row>
      <xdr:rowOff>83608</xdr:rowOff>
    </xdr:to>
    <xdr:sp macro="" textlink="">
      <xdr:nvSpPr>
        <xdr:cNvPr id="154" name="円/楕円 153"/>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93785</xdr:rowOff>
    </xdr:from>
    <xdr:ext cx="762000" cy="259045"/>
    <xdr:sp macro="" textlink="">
      <xdr:nvSpPr>
        <xdr:cNvPr id="155" name="テキスト ボックス 154"/>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2117</xdr:rowOff>
    </xdr:from>
    <xdr:to>
      <xdr:col>3</xdr:col>
      <xdr:colOff>330200</xdr:colOff>
      <xdr:row>65</xdr:row>
      <xdr:rowOff>103717</xdr:rowOff>
    </xdr:to>
    <xdr:sp macro="" textlink="">
      <xdr:nvSpPr>
        <xdr:cNvPr id="156" name="円/楕円 155"/>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57" name="テキスト ボックス 156"/>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97807</xdr:rowOff>
    </xdr:from>
    <xdr:ext cx="762000" cy="259045"/>
    <xdr:sp macro="" textlink="">
      <xdr:nvSpPr>
        <xdr:cNvPr id="159" name="テキスト ボックス 158"/>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昨年度と比較し、指標は増加した。</a:t>
          </a:r>
        </a:p>
        <a:p>
          <a:r>
            <a:rPr kumimoji="1" lang="ja-JP" altLang="en-US" sz="1300">
              <a:latin typeface="ＭＳ Ｐゴシック"/>
            </a:rPr>
            <a:t>　この要因としては、退職人数の増により退職金が増加したこと、中心市街地活性化事業費や情報管理事務費の増などにより増加した。</a:t>
          </a:r>
        </a:p>
        <a:p>
          <a:r>
            <a:rPr kumimoji="1" lang="ja-JP" altLang="en-US" sz="1300">
              <a:latin typeface="ＭＳ Ｐゴシック"/>
            </a:rPr>
            <a:t>　今後の対応策としては、定員適正化計画による定員や給与の適正化を引き続き図っていくとともに、公共施設の再編整備や施設管理の適正化を行うなど、財政の健全化に努める。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93763</xdr:rowOff>
    </xdr:from>
    <xdr:to>
      <xdr:col>7</xdr:col>
      <xdr:colOff>152400</xdr:colOff>
      <xdr:row>81</xdr:row>
      <xdr:rowOff>101592</xdr:rowOff>
    </xdr:to>
    <xdr:cxnSp macro="">
      <xdr:nvCxnSpPr>
        <xdr:cNvPr id="194" name="直線コネクタ 193"/>
        <xdr:cNvCxnSpPr/>
      </xdr:nvCxnSpPr>
      <xdr:spPr>
        <a:xfrm>
          <a:off x="4114800" y="1398121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17258</xdr:rowOff>
    </xdr:from>
    <xdr:to>
      <xdr:col>6</xdr:col>
      <xdr:colOff>0</xdr:colOff>
      <xdr:row>81</xdr:row>
      <xdr:rowOff>93763</xdr:rowOff>
    </xdr:to>
    <xdr:cxnSp macro="">
      <xdr:nvCxnSpPr>
        <xdr:cNvPr id="197" name="直線コネクタ 196"/>
        <xdr:cNvCxnSpPr/>
      </xdr:nvCxnSpPr>
      <xdr:spPr>
        <a:xfrm>
          <a:off x="3225800" y="13904708"/>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17258</xdr:rowOff>
    </xdr:from>
    <xdr:to>
      <xdr:col>4</xdr:col>
      <xdr:colOff>482600</xdr:colOff>
      <xdr:row>81</xdr:row>
      <xdr:rowOff>94862</xdr:rowOff>
    </xdr:to>
    <xdr:cxnSp macro="">
      <xdr:nvCxnSpPr>
        <xdr:cNvPr id="200" name="直線コネクタ 199"/>
        <xdr:cNvCxnSpPr/>
      </xdr:nvCxnSpPr>
      <xdr:spPr>
        <a:xfrm flipV="1">
          <a:off x="2336800" y="13904708"/>
          <a:ext cx="889000" cy="7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94862</xdr:rowOff>
    </xdr:from>
    <xdr:to>
      <xdr:col>3</xdr:col>
      <xdr:colOff>279400</xdr:colOff>
      <xdr:row>81</xdr:row>
      <xdr:rowOff>164691</xdr:rowOff>
    </xdr:to>
    <xdr:cxnSp macro="">
      <xdr:nvCxnSpPr>
        <xdr:cNvPr id="203" name="直線コネクタ 202"/>
        <xdr:cNvCxnSpPr/>
      </xdr:nvCxnSpPr>
      <xdr:spPr>
        <a:xfrm flipV="1">
          <a:off x="1447800" y="13982312"/>
          <a:ext cx="889000" cy="6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50792</xdr:rowOff>
    </xdr:from>
    <xdr:to>
      <xdr:col>7</xdr:col>
      <xdr:colOff>203200</xdr:colOff>
      <xdr:row>81</xdr:row>
      <xdr:rowOff>152392</xdr:rowOff>
    </xdr:to>
    <xdr:sp macro="" textlink="">
      <xdr:nvSpPr>
        <xdr:cNvPr id="213" name="円/楕円 212"/>
        <xdr:cNvSpPr/>
      </xdr:nvSpPr>
      <xdr:spPr>
        <a:xfrm>
          <a:off x="4902200" y="139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67319</xdr:rowOff>
    </xdr:from>
    <xdr:ext cx="762000" cy="259045"/>
    <xdr:sp macro="" textlink="">
      <xdr:nvSpPr>
        <xdr:cNvPr id="214" name="人件費・物件費等の状況該当値テキスト"/>
        <xdr:cNvSpPr txBox="1"/>
      </xdr:nvSpPr>
      <xdr:spPr>
        <a:xfrm>
          <a:off x="5041900" y="1378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42963</xdr:rowOff>
    </xdr:from>
    <xdr:to>
      <xdr:col>6</xdr:col>
      <xdr:colOff>50800</xdr:colOff>
      <xdr:row>81</xdr:row>
      <xdr:rowOff>144563</xdr:rowOff>
    </xdr:to>
    <xdr:sp macro="" textlink="">
      <xdr:nvSpPr>
        <xdr:cNvPr id="215" name="円/楕円 214"/>
        <xdr:cNvSpPr/>
      </xdr:nvSpPr>
      <xdr:spPr>
        <a:xfrm>
          <a:off x="4064000" y="139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154740</xdr:rowOff>
    </xdr:from>
    <xdr:ext cx="736600" cy="259045"/>
    <xdr:sp macro="" textlink="">
      <xdr:nvSpPr>
        <xdr:cNvPr id="216" name="テキスト ボックス 215"/>
        <xdr:cNvSpPr txBox="1"/>
      </xdr:nvSpPr>
      <xdr:spPr>
        <a:xfrm>
          <a:off x="3733800" y="1369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137908</xdr:rowOff>
    </xdr:from>
    <xdr:to>
      <xdr:col>4</xdr:col>
      <xdr:colOff>533400</xdr:colOff>
      <xdr:row>81</xdr:row>
      <xdr:rowOff>68058</xdr:rowOff>
    </xdr:to>
    <xdr:sp macro="" textlink="">
      <xdr:nvSpPr>
        <xdr:cNvPr id="217" name="円/楕円 216"/>
        <xdr:cNvSpPr/>
      </xdr:nvSpPr>
      <xdr:spPr>
        <a:xfrm>
          <a:off x="3175000" y="138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78235</xdr:rowOff>
    </xdr:from>
    <xdr:ext cx="762000" cy="259045"/>
    <xdr:sp macro="" textlink="">
      <xdr:nvSpPr>
        <xdr:cNvPr id="218" name="テキスト ボックス 217"/>
        <xdr:cNvSpPr txBox="1"/>
      </xdr:nvSpPr>
      <xdr:spPr>
        <a:xfrm>
          <a:off x="2844800" y="1362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44062</xdr:rowOff>
    </xdr:from>
    <xdr:to>
      <xdr:col>3</xdr:col>
      <xdr:colOff>330200</xdr:colOff>
      <xdr:row>81</xdr:row>
      <xdr:rowOff>145662</xdr:rowOff>
    </xdr:to>
    <xdr:sp macro="" textlink="">
      <xdr:nvSpPr>
        <xdr:cNvPr id="219" name="円/楕円 218"/>
        <xdr:cNvSpPr/>
      </xdr:nvSpPr>
      <xdr:spPr>
        <a:xfrm>
          <a:off x="2286000" y="139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130439</xdr:rowOff>
    </xdr:from>
    <xdr:ext cx="762000" cy="259045"/>
    <xdr:sp macro="" textlink="">
      <xdr:nvSpPr>
        <xdr:cNvPr id="220" name="テキスト ボックス 219"/>
        <xdr:cNvSpPr txBox="1"/>
      </xdr:nvSpPr>
      <xdr:spPr>
        <a:xfrm>
          <a:off x="1955800" y="1401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113891</xdr:rowOff>
    </xdr:from>
    <xdr:to>
      <xdr:col>2</xdr:col>
      <xdr:colOff>127000</xdr:colOff>
      <xdr:row>82</xdr:row>
      <xdr:rowOff>44041</xdr:rowOff>
    </xdr:to>
    <xdr:sp macro="" textlink="">
      <xdr:nvSpPr>
        <xdr:cNvPr id="221" name="円/楕円 220"/>
        <xdr:cNvSpPr/>
      </xdr:nvSpPr>
      <xdr:spPr>
        <a:xfrm>
          <a:off x="1397000" y="14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28818</xdr:rowOff>
    </xdr:from>
    <xdr:ext cx="762000" cy="259045"/>
    <xdr:sp macro="" textlink="">
      <xdr:nvSpPr>
        <xdr:cNvPr id="222" name="テキスト ボックス 221"/>
        <xdr:cNvSpPr txBox="1"/>
      </xdr:nvSpPr>
      <xdr:spPr>
        <a:xfrm>
          <a:off x="1066800" y="140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給与の適正化に努めたことや職員の平均年齢が低下したことにより、おおむね類似団体平均の水準にある。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98879</xdr:rowOff>
    </xdr:to>
    <xdr:cxnSp macro="">
      <xdr:nvCxnSpPr>
        <xdr:cNvPr id="258" name="直線コネクタ 257"/>
        <xdr:cNvCxnSpPr/>
      </xdr:nvCxnSpPr>
      <xdr:spPr>
        <a:xfrm>
          <a:off x="16179800" y="1427177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41427</xdr:rowOff>
    </xdr:to>
    <xdr:cxnSp macro="">
      <xdr:nvCxnSpPr>
        <xdr:cNvPr id="261" name="直線コネクタ 260"/>
        <xdr:cNvCxnSpPr/>
      </xdr:nvCxnSpPr>
      <xdr:spPr>
        <a:xfrm>
          <a:off x="15290800" y="142487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88</xdr:row>
      <xdr:rowOff>126395</xdr:rowOff>
    </xdr:to>
    <xdr:cxnSp macro="">
      <xdr:nvCxnSpPr>
        <xdr:cNvPr id="264" name="直線コネクタ 263"/>
        <xdr:cNvCxnSpPr/>
      </xdr:nvCxnSpPr>
      <xdr:spPr>
        <a:xfrm flipV="1">
          <a:off x="14401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88</xdr:row>
      <xdr:rowOff>126395</xdr:rowOff>
    </xdr:to>
    <xdr:cxnSp macro="">
      <xdr:nvCxnSpPr>
        <xdr:cNvPr id="267" name="直線コネクタ 266"/>
        <xdr:cNvCxnSpPr/>
      </xdr:nvCxnSpPr>
      <xdr:spPr>
        <a:xfrm>
          <a:off x="13512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7" name="円/楕円 276"/>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20156</xdr:rowOff>
    </xdr:from>
    <xdr:ext cx="762000" cy="259045"/>
    <xdr:sp macro="" textlink="">
      <xdr:nvSpPr>
        <xdr:cNvPr id="278" name="給与水準   （国との比較）該当値テキスト"/>
        <xdr:cNvSpPr txBox="1"/>
      </xdr:nvSpPr>
      <xdr:spPr>
        <a:xfrm>
          <a:off x="17106900" y="142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9" name="円/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80" name="テキスト ボックス 279"/>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54022</xdr:rowOff>
    </xdr:from>
    <xdr:ext cx="762000" cy="259045"/>
    <xdr:sp macro="" textlink="">
      <xdr:nvSpPr>
        <xdr:cNvPr id="282" name="テキスト ボックス 281"/>
        <xdr:cNvSpPr txBox="1"/>
      </xdr:nvSpPr>
      <xdr:spPr>
        <a:xfrm>
          <a:off x="149098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学校区単位を基本として地区センター（住民サービス関連施設）を設置しているほか、公立保育所の比率が高いことや公立病院の病床数が他の自治体と比較して多いことなどから、類似団体平均を上回っている。</a:t>
          </a:r>
        </a:p>
        <a:p>
          <a:r>
            <a:rPr kumimoji="1" lang="ja-JP" altLang="en-US" sz="1300">
              <a:latin typeface="ＭＳ Ｐゴシック"/>
            </a:rPr>
            <a:t>　本市では、合併後１０年（Ｈ２７年度まで）で職員総数の１２％以上（約５４４人）の削減を図ることを目標としてきた結果、Ｈ２８．４．１現在でＨ１７年度比で６４１人（１４．１％）の削減となっ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128905</xdr:rowOff>
    </xdr:from>
    <xdr:to>
      <xdr:col>24</xdr:col>
      <xdr:colOff>558800</xdr:colOff>
      <xdr:row>63</xdr:row>
      <xdr:rowOff>9737</xdr:rowOff>
    </xdr:to>
    <xdr:cxnSp macro="">
      <xdr:nvCxnSpPr>
        <xdr:cNvPr id="321" name="直線コネクタ 320"/>
        <xdr:cNvCxnSpPr/>
      </xdr:nvCxnSpPr>
      <xdr:spPr>
        <a:xfrm flipV="1">
          <a:off x="16179800" y="1075880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9737</xdr:rowOff>
    </xdr:from>
    <xdr:to>
      <xdr:col>23</xdr:col>
      <xdr:colOff>406400</xdr:colOff>
      <xdr:row>63</xdr:row>
      <xdr:rowOff>25823</xdr:rowOff>
    </xdr:to>
    <xdr:cxnSp macro="">
      <xdr:nvCxnSpPr>
        <xdr:cNvPr id="324" name="直線コネクタ 323"/>
        <xdr:cNvCxnSpPr/>
      </xdr:nvCxnSpPr>
      <xdr:spPr>
        <a:xfrm flipV="1">
          <a:off x="15290800" y="1081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25823</xdr:rowOff>
    </xdr:from>
    <xdr:to>
      <xdr:col>22</xdr:col>
      <xdr:colOff>203200</xdr:colOff>
      <xdr:row>63</xdr:row>
      <xdr:rowOff>70062</xdr:rowOff>
    </xdr:to>
    <xdr:cxnSp macro="">
      <xdr:nvCxnSpPr>
        <xdr:cNvPr id="327" name="直線コネクタ 326"/>
        <xdr:cNvCxnSpPr/>
      </xdr:nvCxnSpPr>
      <xdr:spPr>
        <a:xfrm flipV="1">
          <a:off x="14401800" y="108271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70062</xdr:rowOff>
    </xdr:from>
    <xdr:to>
      <xdr:col>21</xdr:col>
      <xdr:colOff>0</xdr:colOff>
      <xdr:row>63</xdr:row>
      <xdr:rowOff>162560</xdr:rowOff>
    </xdr:to>
    <xdr:cxnSp macro="">
      <xdr:nvCxnSpPr>
        <xdr:cNvPr id="330" name="直線コネクタ 329"/>
        <xdr:cNvCxnSpPr/>
      </xdr:nvCxnSpPr>
      <xdr:spPr>
        <a:xfrm flipV="1">
          <a:off x="13512800" y="108714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78105</xdr:rowOff>
    </xdr:from>
    <xdr:to>
      <xdr:col>24</xdr:col>
      <xdr:colOff>609600</xdr:colOff>
      <xdr:row>63</xdr:row>
      <xdr:rowOff>8255</xdr:rowOff>
    </xdr:to>
    <xdr:sp macro="" textlink="">
      <xdr:nvSpPr>
        <xdr:cNvPr id="340" name="円/楕円 339"/>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50182</xdr:rowOff>
    </xdr:from>
    <xdr:ext cx="762000" cy="259045"/>
    <xdr:sp macro="" textlink="">
      <xdr:nvSpPr>
        <xdr:cNvPr id="341"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130387</xdr:rowOff>
    </xdr:from>
    <xdr:to>
      <xdr:col>23</xdr:col>
      <xdr:colOff>457200</xdr:colOff>
      <xdr:row>63</xdr:row>
      <xdr:rowOff>60537</xdr:rowOff>
    </xdr:to>
    <xdr:sp macro="" textlink="">
      <xdr:nvSpPr>
        <xdr:cNvPr id="342" name="円/楕円 341"/>
        <xdr:cNvSpPr/>
      </xdr:nvSpPr>
      <xdr:spPr>
        <a:xfrm>
          <a:off x="16129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45314</xdr:rowOff>
    </xdr:from>
    <xdr:ext cx="736600" cy="259045"/>
    <xdr:sp macro="" textlink="">
      <xdr:nvSpPr>
        <xdr:cNvPr id="343" name="テキスト ボックス 342"/>
        <xdr:cNvSpPr txBox="1"/>
      </xdr:nvSpPr>
      <xdr:spPr>
        <a:xfrm>
          <a:off x="15798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146473</xdr:rowOff>
    </xdr:from>
    <xdr:to>
      <xdr:col>22</xdr:col>
      <xdr:colOff>254000</xdr:colOff>
      <xdr:row>63</xdr:row>
      <xdr:rowOff>76623</xdr:rowOff>
    </xdr:to>
    <xdr:sp macro="" textlink="">
      <xdr:nvSpPr>
        <xdr:cNvPr id="344" name="円/楕円 343"/>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61400</xdr:rowOff>
    </xdr:from>
    <xdr:ext cx="762000" cy="259045"/>
    <xdr:sp macro="" textlink="">
      <xdr:nvSpPr>
        <xdr:cNvPr id="345" name="テキスト ボックス 344"/>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19262</xdr:rowOff>
    </xdr:from>
    <xdr:to>
      <xdr:col>21</xdr:col>
      <xdr:colOff>50800</xdr:colOff>
      <xdr:row>63</xdr:row>
      <xdr:rowOff>120862</xdr:rowOff>
    </xdr:to>
    <xdr:sp macro="" textlink="">
      <xdr:nvSpPr>
        <xdr:cNvPr id="346" name="円/楕円 345"/>
        <xdr:cNvSpPr/>
      </xdr:nvSpPr>
      <xdr:spPr>
        <a:xfrm>
          <a:off x="14351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105639</xdr:rowOff>
    </xdr:from>
    <xdr:ext cx="762000" cy="259045"/>
    <xdr:sp macro="" textlink="">
      <xdr:nvSpPr>
        <xdr:cNvPr id="347" name="テキスト ボックス 346"/>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111760</xdr:rowOff>
    </xdr:from>
    <xdr:to>
      <xdr:col>19</xdr:col>
      <xdr:colOff>533400</xdr:colOff>
      <xdr:row>64</xdr:row>
      <xdr:rowOff>41910</xdr:rowOff>
    </xdr:to>
    <xdr:sp macro="" textlink="">
      <xdr:nvSpPr>
        <xdr:cNvPr id="348" name="円/楕円 347"/>
        <xdr:cNvSpPr/>
      </xdr:nvSpPr>
      <xdr:spPr>
        <a:xfrm>
          <a:off x="13462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26687</xdr:rowOff>
    </xdr:from>
    <xdr:ext cx="762000" cy="259045"/>
    <xdr:sp macro="" textlink="">
      <xdr:nvSpPr>
        <xdr:cNvPr id="349" name="テキスト ボックス 348"/>
        <xdr:cNvSpPr txBox="1"/>
      </xdr:nvSpPr>
      <xdr:spPr>
        <a:xfrm>
          <a:off x="13131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類似団体平均を上回っており、昨年度より指標は上昇している。これは主に、企業団地造成事業に係る準元利償還金の増によるものである。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学校の整備や公民館の整備などに充当してきた合併特例債償還金などの公債費が依然として高水準にあるものの、市債の発行をできる限り抑制するとともに、発行にあたっては、交付税措置のある有利な市債を活用し、財政の健全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20320</xdr:rowOff>
    </xdr:from>
    <xdr:to>
      <xdr:col>24</xdr:col>
      <xdr:colOff>558800</xdr:colOff>
      <xdr:row>44</xdr:row>
      <xdr:rowOff>49276</xdr:rowOff>
    </xdr:to>
    <xdr:cxnSp macro="">
      <xdr:nvCxnSpPr>
        <xdr:cNvPr id="381" name="直線コネクタ 380"/>
        <xdr:cNvCxnSpPr/>
      </xdr:nvCxnSpPr>
      <xdr:spPr>
        <a:xfrm>
          <a:off x="16179800" y="75641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20320</xdr:rowOff>
    </xdr:from>
    <xdr:to>
      <xdr:col>23</xdr:col>
      <xdr:colOff>406400</xdr:colOff>
      <xdr:row>44</xdr:row>
      <xdr:rowOff>49276</xdr:rowOff>
    </xdr:to>
    <xdr:cxnSp macro="">
      <xdr:nvCxnSpPr>
        <xdr:cNvPr id="384" name="直線コネクタ 383"/>
        <xdr:cNvCxnSpPr/>
      </xdr:nvCxnSpPr>
      <xdr:spPr>
        <a:xfrm flipV="1">
          <a:off x="15290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44</xdr:row>
      <xdr:rowOff>58928</xdr:rowOff>
    </xdr:to>
    <xdr:cxnSp macro="">
      <xdr:nvCxnSpPr>
        <xdr:cNvPr id="387" name="直線コネクタ 386"/>
        <xdr:cNvCxnSpPr/>
      </xdr:nvCxnSpPr>
      <xdr:spPr>
        <a:xfrm flipV="1">
          <a:off x="14401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58928</xdr:rowOff>
    </xdr:from>
    <xdr:to>
      <xdr:col>21</xdr:col>
      <xdr:colOff>0</xdr:colOff>
      <xdr:row>44</xdr:row>
      <xdr:rowOff>58928</xdr:rowOff>
    </xdr:to>
    <xdr:cxnSp macro="">
      <xdr:nvCxnSpPr>
        <xdr:cNvPr id="390" name="直線コネクタ 389"/>
        <xdr:cNvCxnSpPr/>
      </xdr:nvCxnSpPr>
      <xdr:spPr>
        <a:xfrm>
          <a:off x="13512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169926</xdr:rowOff>
    </xdr:from>
    <xdr:to>
      <xdr:col>24</xdr:col>
      <xdr:colOff>609600</xdr:colOff>
      <xdr:row>44</xdr:row>
      <xdr:rowOff>100076</xdr:rowOff>
    </xdr:to>
    <xdr:sp macro="" textlink="">
      <xdr:nvSpPr>
        <xdr:cNvPr id="400" name="円/楕円 399"/>
        <xdr:cNvSpPr/>
      </xdr:nvSpPr>
      <xdr:spPr>
        <a:xfrm>
          <a:off x="16967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65803</xdr:rowOff>
    </xdr:from>
    <xdr:ext cx="762000" cy="259045"/>
    <xdr:sp macro="" textlink="">
      <xdr:nvSpPr>
        <xdr:cNvPr id="401" name="公債費負担の状況該当値テキスト"/>
        <xdr:cNvSpPr txBox="1"/>
      </xdr:nvSpPr>
      <xdr:spPr>
        <a:xfrm>
          <a:off x="17106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140970</xdr:rowOff>
    </xdr:from>
    <xdr:to>
      <xdr:col>23</xdr:col>
      <xdr:colOff>457200</xdr:colOff>
      <xdr:row>44</xdr:row>
      <xdr:rowOff>71120</xdr:rowOff>
    </xdr:to>
    <xdr:sp macro="" textlink="">
      <xdr:nvSpPr>
        <xdr:cNvPr id="402" name="円/楕円 401"/>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55897</xdr:rowOff>
    </xdr:from>
    <xdr:ext cx="736600" cy="259045"/>
    <xdr:sp macro="" textlink="">
      <xdr:nvSpPr>
        <xdr:cNvPr id="403" name="テキスト ボックス 402"/>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4" name="円/楕円 403"/>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5" name="テキスト ボックス 404"/>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8128</xdr:rowOff>
    </xdr:from>
    <xdr:to>
      <xdr:col>21</xdr:col>
      <xdr:colOff>50800</xdr:colOff>
      <xdr:row>44</xdr:row>
      <xdr:rowOff>109728</xdr:rowOff>
    </xdr:to>
    <xdr:sp macro="" textlink="">
      <xdr:nvSpPr>
        <xdr:cNvPr id="406" name="円/楕円 405"/>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94505</xdr:rowOff>
    </xdr:from>
    <xdr:ext cx="762000" cy="259045"/>
    <xdr:sp macro="" textlink="">
      <xdr:nvSpPr>
        <xdr:cNvPr id="407" name="テキスト ボックス 406"/>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8128</xdr:rowOff>
    </xdr:from>
    <xdr:to>
      <xdr:col>19</xdr:col>
      <xdr:colOff>533400</xdr:colOff>
      <xdr:row>44</xdr:row>
      <xdr:rowOff>109728</xdr:rowOff>
    </xdr:to>
    <xdr:sp macro="" textlink="">
      <xdr:nvSpPr>
        <xdr:cNvPr id="408" name="円/楕円 407"/>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94505</xdr:rowOff>
    </xdr:from>
    <xdr:ext cx="762000" cy="259045"/>
    <xdr:sp macro="" textlink="">
      <xdr:nvSpPr>
        <xdr:cNvPr id="409" name="テキスト ボックス 408"/>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ここ数年は指標が改善している。要因としては、市債残高が増加傾向にある一方で、土地開発公社の先行取得用地の買い戻しを計画的に進めてきたこと、公共下水道事業等の公営企業債等繰入見込額の減少したこと、定員適正化計画による職員数の見直しにより退職手当負担見込額が減少したこと、充当可能基金が増加したことなどが挙げられる。</a:t>
          </a:r>
        </a:p>
        <a:p>
          <a:r>
            <a:rPr kumimoji="1" lang="ja-JP" altLang="en-US" sz="1300">
              <a:latin typeface="ＭＳ Ｐゴシック"/>
            </a:rPr>
            <a:t>　今後も引き続き、土地開発公社の先行取得用地の計画的な買い戻しや、定員適正化計画による定員や給与の適正化等により、財政の健全化を図る。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134620</xdr:rowOff>
    </xdr:from>
    <xdr:to>
      <xdr:col>24</xdr:col>
      <xdr:colOff>558800</xdr:colOff>
      <xdr:row>19</xdr:row>
      <xdr:rowOff>161967</xdr:rowOff>
    </xdr:to>
    <xdr:cxnSp macro="">
      <xdr:nvCxnSpPr>
        <xdr:cNvPr id="443" name="直線コネクタ 442"/>
        <xdr:cNvCxnSpPr/>
      </xdr:nvCxnSpPr>
      <xdr:spPr>
        <a:xfrm flipV="1">
          <a:off x="16179800" y="3392170"/>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161967</xdr:rowOff>
    </xdr:from>
    <xdr:to>
      <xdr:col>23</xdr:col>
      <xdr:colOff>406400</xdr:colOff>
      <xdr:row>20</xdr:row>
      <xdr:rowOff>81407</xdr:rowOff>
    </xdr:to>
    <xdr:cxnSp macro="">
      <xdr:nvCxnSpPr>
        <xdr:cNvPr id="446" name="直線コネクタ 445"/>
        <xdr:cNvCxnSpPr/>
      </xdr:nvCxnSpPr>
      <xdr:spPr>
        <a:xfrm flipV="1">
          <a:off x="15290800" y="3419517"/>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81407</xdr:rowOff>
    </xdr:from>
    <xdr:to>
      <xdr:col>22</xdr:col>
      <xdr:colOff>203200</xdr:colOff>
      <xdr:row>21</xdr:row>
      <xdr:rowOff>49911</xdr:rowOff>
    </xdr:to>
    <xdr:cxnSp macro="">
      <xdr:nvCxnSpPr>
        <xdr:cNvPr id="449" name="直線コネクタ 448"/>
        <xdr:cNvCxnSpPr/>
      </xdr:nvCxnSpPr>
      <xdr:spPr>
        <a:xfrm flipV="1">
          <a:off x="14401800" y="351040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49911</xdr:rowOff>
    </xdr:from>
    <xdr:to>
      <xdr:col>21</xdr:col>
      <xdr:colOff>0</xdr:colOff>
      <xdr:row>22</xdr:row>
      <xdr:rowOff>60241</xdr:rowOff>
    </xdr:to>
    <xdr:cxnSp macro="">
      <xdr:nvCxnSpPr>
        <xdr:cNvPr id="452" name="直線コネクタ 451"/>
        <xdr:cNvCxnSpPr/>
      </xdr:nvCxnSpPr>
      <xdr:spPr>
        <a:xfrm flipV="1">
          <a:off x="13512800" y="3650361"/>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83820</xdr:rowOff>
    </xdr:from>
    <xdr:to>
      <xdr:col>24</xdr:col>
      <xdr:colOff>609600</xdr:colOff>
      <xdr:row>20</xdr:row>
      <xdr:rowOff>13970</xdr:rowOff>
    </xdr:to>
    <xdr:sp macro="" textlink="">
      <xdr:nvSpPr>
        <xdr:cNvPr id="462" name="円/楕円 461"/>
        <xdr:cNvSpPr/>
      </xdr:nvSpPr>
      <xdr:spPr>
        <a:xfrm>
          <a:off x="169672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55897</xdr:rowOff>
    </xdr:from>
    <xdr:ext cx="762000" cy="259045"/>
    <xdr:sp macro="" textlink="">
      <xdr:nvSpPr>
        <xdr:cNvPr id="463" name="将来負担の状況該当値テキスト"/>
        <xdr:cNvSpPr txBox="1"/>
      </xdr:nvSpPr>
      <xdr:spPr>
        <a:xfrm>
          <a:off x="17106900" y="331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111167</xdr:rowOff>
    </xdr:from>
    <xdr:to>
      <xdr:col>23</xdr:col>
      <xdr:colOff>457200</xdr:colOff>
      <xdr:row>20</xdr:row>
      <xdr:rowOff>41317</xdr:rowOff>
    </xdr:to>
    <xdr:sp macro="" textlink="">
      <xdr:nvSpPr>
        <xdr:cNvPr id="464" name="円/楕円 463"/>
        <xdr:cNvSpPr/>
      </xdr:nvSpPr>
      <xdr:spPr>
        <a:xfrm>
          <a:off x="16129000" y="33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26094</xdr:rowOff>
    </xdr:from>
    <xdr:ext cx="736600" cy="259045"/>
    <xdr:sp macro="" textlink="">
      <xdr:nvSpPr>
        <xdr:cNvPr id="465" name="テキスト ボックス 464"/>
        <xdr:cNvSpPr txBox="1"/>
      </xdr:nvSpPr>
      <xdr:spPr>
        <a:xfrm>
          <a:off x="15798800" y="345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30607</xdr:rowOff>
    </xdr:from>
    <xdr:to>
      <xdr:col>22</xdr:col>
      <xdr:colOff>254000</xdr:colOff>
      <xdr:row>20</xdr:row>
      <xdr:rowOff>132207</xdr:rowOff>
    </xdr:to>
    <xdr:sp macro="" textlink="">
      <xdr:nvSpPr>
        <xdr:cNvPr id="466" name="円/楕円 465"/>
        <xdr:cNvSpPr/>
      </xdr:nvSpPr>
      <xdr:spPr>
        <a:xfrm>
          <a:off x="152400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116984</xdr:rowOff>
    </xdr:from>
    <xdr:ext cx="762000" cy="259045"/>
    <xdr:sp macro="" textlink="">
      <xdr:nvSpPr>
        <xdr:cNvPr id="467" name="テキスト ボックス 466"/>
        <xdr:cNvSpPr txBox="1"/>
      </xdr:nvSpPr>
      <xdr:spPr>
        <a:xfrm>
          <a:off x="14909800" y="354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170561</xdr:rowOff>
    </xdr:from>
    <xdr:to>
      <xdr:col>21</xdr:col>
      <xdr:colOff>50800</xdr:colOff>
      <xdr:row>21</xdr:row>
      <xdr:rowOff>100711</xdr:rowOff>
    </xdr:to>
    <xdr:sp macro="" textlink="">
      <xdr:nvSpPr>
        <xdr:cNvPr id="468" name="円/楕円 467"/>
        <xdr:cNvSpPr/>
      </xdr:nvSpPr>
      <xdr:spPr>
        <a:xfrm>
          <a:off x="14351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85488</xdr:rowOff>
    </xdr:from>
    <xdr:ext cx="762000" cy="259045"/>
    <xdr:sp macro="" textlink="">
      <xdr:nvSpPr>
        <xdr:cNvPr id="469" name="テキスト ボックス 468"/>
        <xdr:cNvSpPr txBox="1"/>
      </xdr:nvSpPr>
      <xdr:spPr>
        <a:xfrm>
          <a:off x="14020800" y="368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9441</xdr:rowOff>
    </xdr:from>
    <xdr:to>
      <xdr:col>19</xdr:col>
      <xdr:colOff>533400</xdr:colOff>
      <xdr:row>22</xdr:row>
      <xdr:rowOff>111041</xdr:rowOff>
    </xdr:to>
    <xdr:sp macro="" textlink="">
      <xdr:nvSpPr>
        <xdr:cNvPr id="470" name="円/楕円 469"/>
        <xdr:cNvSpPr/>
      </xdr:nvSpPr>
      <xdr:spPr>
        <a:xfrm>
          <a:off x="13462000" y="37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95818</xdr:rowOff>
    </xdr:from>
    <xdr:ext cx="762000" cy="259045"/>
    <xdr:sp macro="" textlink="">
      <xdr:nvSpPr>
        <xdr:cNvPr id="471" name="テキスト ボックス 470"/>
        <xdr:cNvSpPr txBox="1"/>
      </xdr:nvSpPr>
      <xdr:spPr>
        <a:xfrm>
          <a:off x="13131800" y="386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419,123
413,697
1,241.77
172,769,414
169,611,578
1,902,931
102,789,040
245,823,389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例年、類似団体平均を下回っており、昨年度より歳出に占める割合が低くなった。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引き続き定員適正化計画等に基づき、計画的に職員数の削減を行い、人件費の抑制に努める。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36</xdr:row>
      <xdr:rowOff>78014</xdr:rowOff>
    </xdr:to>
    <xdr:cxnSp macro="">
      <xdr:nvCxnSpPr>
        <xdr:cNvPr id="68" name="直線コネクタ 67"/>
        <xdr:cNvCxnSpPr/>
      </xdr:nvCxnSpPr>
      <xdr:spPr>
        <a:xfrm flipV="1">
          <a:off x="3987800" y="6228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110672</xdr:rowOff>
    </xdr:to>
    <xdr:cxnSp macro="">
      <xdr:nvCxnSpPr>
        <xdr:cNvPr id="71" name="直線コネクタ 70"/>
        <xdr:cNvCxnSpPr/>
      </xdr:nvCxnSpPr>
      <xdr:spPr>
        <a:xfrm flipV="1">
          <a:off x="3098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36</xdr:row>
      <xdr:rowOff>165100</xdr:rowOff>
    </xdr:to>
    <xdr:cxnSp macro="">
      <xdr:nvCxnSpPr>
        <xdr:cNvPr id="74" name="直線コネクタ 73"/>
        <xdr:cNvCxnSpPr/>
      </xdr:nvCxnSpPr>
      <xdr:spPr>
        <a:xfrm flipV="1">
          <a:off x="2209800" y="6282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146050</xdr:rowOff>
    </xdr:to>
    <xdr:cxnSp macro="">
      <xdr:nvCxnSpPr>
        <xdr:cNvPr id="77" name="直線コネクタ 76"/>
        <xdr:cNvCxnSpPr/>
      </xdr:nvCxnSpPr>
      <xdr:spPr>
        <a:xfrm flipV="1">
          <a:off x="1320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7" name="円/楕円 86"/>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8"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90" name="テキスト ボックス 89"/>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91" name="円/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199</xdr:rowOff>
    </xdr:from>
    <xdr:ext cx="762000" cy="259045"/>
    <xdr:sp macro="" textlink="">
      <xdr:nvSpPr>
        <xdr:cNvPr id="92" name="テキスト ボックス 91"/>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3" name="円/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4" name="テキスト ボックス 93"/>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5" name="円/楕円 94"/>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6" name="テキスト ボックス 95"/>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前年度から０．１ポイント下がり、類似団体平均を１．４ポイント下回っている。</a:t>
          </a:r>
        </a:p>
        <a:p>
          <a:r>
            <a:rPr kumimoji="1" lang="ja-JP" altLang="en-US" sz="1300">
              <a:latin typeface="ＭＳ Ｐゴシック"/>
            </a:rPr>
            <a:t>　施設の維持管理費が占める割合が多いことから、公共施設の統廃合を含めた再編や効率的な活用方法等を検討することなどを通して、物件費の抑制に努める。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15</xdr:row>
      <xdr:rowOff>158750</xdr:rowOff>
    </xdr:to>
    <xdr:cxnSp macro="">
      <xdr:nvCxnSpPr>
        <xdr:cNvPr id="129" name="直線コネクタ 128"/>
        <xdr:cNvCxnSpPr/>
      </xdr:nvCxnSpPr>
      <xdr:spPr>
        <a:xfrm flipV="1">
          <a:off x="15671800" y="271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15</xdr:row>
      <xdr:rowOff>158750</xdr:rowOff>
    </xdr:to>
    <xdr:cxnSp macro="">
      <xdr:nvCxnSpPr>
        <xdr:cNvPr id="132" name="直線コネクタ 131"/>
        <xdr:cNvCxnSpPr/>
      </xdr:nvCxnSpPr>
      <xdr:spPr>
        <a:xfrm>
          <a:off x="14782800" y="269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15</xdr:row>
      <xdr:rowOff>146050</xdr:rowOff>
    </xdr:to>
    <xdr:cxnSp macro="">
      <xdr:nvCxnSpPr>
        <xdr:cNvPr id="135" name="直線コネクタ 134"/>
        <xdr:cNvCxnSpPr/>
      </xdr:nvCxnSpPr>
      <xdr:spPr>
        <a:xfrm flipV="1">
          <a:off x="13893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146050</xdr:rowOff>
    </xdr:to>
    <xdr:cxnSp macro="">
      <xdr:nvCxnSpPr>
        <xdr:cNvPr id="138" name="直線コネクタ 137"/>
        <xdr:cNvCxnSpPr/>
      </xdr:nvCxnSpPr>
      <xdr:spPr>
        <a:xfrm>
          <a:off x="13004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8" name="円/楕円 147"/>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9"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50" name="円/楕円 149"/>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51" name="テキスト ボックス 150"/>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2" name="円/楕円 151"/>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53" name="テキスト ボックス 152"/>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4" name="円/楕円 153"/>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5" name="テキスト ボックス 154"/>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類似団体平均と比較して４．６ポイント下回っているところではあるが、扶助費自体は年々増加傾向にある。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これは、自立支援給付費や各種医療費助成事業費が増加傾向にあることなどが要因である。また、平成２４年度から児童手当支給事業において法改正により支給額が増加したことも要因となっている。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95250</xdr:rowOff>
    </xdr:to>
    <xdr:cxnSp macro="">
      <xdr:nvCxnSpPr>
        <xdr:cNvPr id="190" name="直線コネクタ 189"/>
        <xdr:cNvCxnSpPr/>
      </xdr:nvCxnSpPr>
      <xdr:spPr>
        <a:xfrm flipV="1">
          <a:off x="3987800" y="915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95250</xdr:rowOff>
    </xdr:to>
    <xdr:cxnSp macro="">
      <xdr:nvCxnSpPr>
        <xdr:cNvPr id="193" name="直線コネクタ 192"/>
        <xdr:cNvCxnSpPr/>
      </xdr:nvCxnSpPr>
      <xdr:spPr>
        <a:xfrm>
          <a:off x="3098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44450</xdr:rowOff>
    </xdr:from>
    <xdr:to>
      <xdr:col>4</xdr:col>
      <xdr:colOff>346075</xdr:colOff>
      <xdr:row>53</xdr:row>
      <xdr:rowOff>69850</xdr:rowOff>
    </xdr:to>
    <xdr:cxnSp macro="">
      <xdr:nvCxnSpPr>
        <xdr:cNvPr id="196" name="直線コネクタ 195"/>
        <xdr:cNvCxnSpPr/>
      </xdr:nvCxnSpPr>
      <xdr:spPr>
        <a:xfrm>
          <a:off x="2209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44450</xdr:rowOff>
    </xdr:to>
    <xdr:cxnSp macro="">
      <xdr:nvCxnSpPr>
        <xdr:cNvPr id="199" name="直線コネクタ 198"/>
        <xdr:cNvCxnSpPr/>
      </xdr:nvCxnSpPr>
      <xdr:spPr>
        <a:xfrm>
          <a:off x="1320800" y="908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9" name="円/楕円 208"/>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35577</xdr:rowOff>
    </xdr:from>
    <xdr:ext cx="762000" cy="259045"/>
    <xdr:sp macro="" textlink="">
      <xdr:nvSpPr>
        <xdr:cNvPr id="210"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44450</xdr:rowOff>
    </xdr:from>
    <xdr:to>
      <xdr:col>5</xdr:col>
      <xdr:colOff>600075</xdr:colOff>
      <xdr:row>53</xdr:row>
      <xdr:rowOff>146050</xdr:rowOff>
    </xdr:to>
    <xdr:sp macro="" textlink="">
      <xdr:nvSpPr>
        <xdr:cNvPr id="211" name="円/楕円 210"/>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156227</xdr:rowOff>
    </xdr:from>
    <xdr:ext cx="736600" cy="259045"/>
    <xdr:sp macro="" textlink="">
      <xdr:nvSpPr>
        <xdr:cNvPr id="212" name="テキスト ボックス 211"/>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3" name="円/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165100</xdr:rowOff>
    </xdr:from>
    <xdr:to>
      <xdr:col>3</xdr:col>
      <xdr:colOff>193675</xdr:colOff>
      <xdr:row>53</xdr:row>
      <xdr:rowOff>95250</xdr:rowOff>
    </xdr:to>
    <xdr:sp macro="" textlink="">
      <xdr:nvSpPr>
        <xdr:cNvPr id="215" name="円/楕円 214"/>
        <xdr:cNvSpPr/>
      </xdr:nvSpPr>
      <xdr:spPr>
        <a:xfrm>
          <a:off x="2159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105427</xdr:rowOff>
    </xdr:from>
    <xdr:ext cx="762000" cy="259045"/>
    <xdr:sp macro="" textlink="">
      <xdr:nvSpPr>
        <xdr:cNvPr id="216" name="テキスト ボックス 215"/>
        <xdr:cNvSpPr txBox="1"/>
      </xdr:nvSpPr>
      <xdr:spPr>
        <a:xfrm>
          <a:off x="1828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その他については、各特別会計への繰出金の増加により、平成２３年度決算から類似団体平均を上回っている。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今後は、少子高齢化が加速することにより、後期高齢・介護保険・国民健康保険等の負担が増加していくと考えられる。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88900</xdr:rowOff>
    </xdr:to>
    <xdr:cxnSp macro="">
      <xdr:nvCxnSpPr>
        <xdr:cNvPr id="251" name="直線コネクタ 250"/>
        <xdr:cNvCxnSpPr/>
      </xdr:nvCxnSpPr>
      <xdr:spPr>
        <a:xfrm flipV="1">
          <a:off x="15671800" y="9674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88900</xdr:rowOff>
    </xdr:to>
    <xdr:cxnSp macro="">
      <xdr:nvCxnSpPr>
        <xdr:cNvPr id="254" name="直線コネクタ 253"/>
        <xdr:cNvCxnSpPr/>
      </xdr:nvCxnSpPr>
      <xdr:spPr>
        <a:xfrm>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66040</xdr:rowOff>
    </xdr:to>
    <xdr:cxnSp macro="">
      <xdr:nvCxnSpPr>
        <xdr:cNvPr id="257" name="直線コネクタ 256"/>
        <xdr:cNvCxnSpPr/>
      </xdr:nvCxnSpPr>
      <xdr:spPr>
        <a:xfrm flipV="1">
          <a:off x="13893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66040</xdr:rowOff>
    </xdr:to>
    <xdr:cxnSp macro="">
      <xdr:nvCxnSpPr>
        <xdr:cNvPr id="260" name="直線コネクタ 259"/>
        <xdr:cNvCxnSpPr/>
      </xdr:nvCxnSpPr>
      <xdr:spPr>
        <a:xfrm>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166387</xdr:rowOff>
    </xdr:from>
    <xdr:ext cx="762000" cy="259045"/>
    <xdr:sp macro="" textlink="">
      <xdr:nvSpPr>
        <xdr:cNvPr id="271" name="その他該当値テキスト"/>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73" name="テキスト ボックス 272"/>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5" name="テキスト ボックス 274"/>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101617</xdr:rowOff>
    </xdr:from>
    <xdr:ext cx="762000" cy="259045"/>
    <xdr:sp macro="" textlink="">
      <xdr:nvSpPr>
        <xdr:cNvPr id="277" name="テキスト ボックス 276"/>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79" name="テキスト ボックス 27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前年度から０．２ポイント下回っているが、依然として類似団体平均を上回っている。</a:t>
          </a:r>
        </a:p>
        <a:p>
          <a:r>
            <a:rPr kumimoji="1" lang="ja-JP" altLang="en-US" sz="1300">
              <a:latin typeface="ＭＳ Ｐゴシック"/>
            </a:rPr>
            <a:t>　今後とも、事業再点検や事務事業評価を通して、各種補助金を見直すことなどにより、補助費の抑制に努める。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38100</xdr:rowOff>
    </xdr:from>
    <xdr:to>
      <xdr:col>24</xdr:col>
      <xdr:colOff>31750</xdr:colOff>
      <xdr:row>38</xdr:row>
      <xdr:rowOff>63500</xdr:rowOff>
    </xdr:to>
    <xdr:cxnSp macro="">
      <xdr:nvCxnSpPr>
        <xdr:cNvPr id="312" name="直線コネクタ 311"/>
        <xdr:cNvCxnSpPr/>
      </xdr:nvCxnSpPr>
      <xdr:spPr>
        <a:xfrm flipV="1">
          <a:off x="15671800" y="6553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63500</xdr:rowOff>
    </xdr:from>
    <xdr:to>
      <xdr:col>22</xdr:col>
      <xdr:colOff>565150</xdr:colOff>
      <xdr:row>38</xdr:row>
      <xdr:rowOff>63500</xdr:rowOff>
    </xdr:to>
    <xdr:cxnSp macro="">
      <xdr:nvCxnSpPr>
        <xdr:cNvPr id="315" name="直線コネクタ 314"/>
        <xdr:cNvCxnSpPr/>
      </xdr:nvCxnSpPr>
      <xdr:spPr>
        <a:xfrm>
          <a:off x="147828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63500</xdr:rowOff>
    </xdr:from>
    <xdr:to>
      <xdr:col>21</xdr:col>
      <xdr:colOff>361950</xdr:colOff>
      <xdr:row>38</xdr:row>
      <xdr:rowOff>88900</xdr:rowOff>
    </xdr:to>
    <xdr:cxnSp macro="">
      <xdr:nvCxnSpPr>
        <xdr:cNvPr id="318" name="直線コネクタ 317"/>
        <xdr:cNvCxnSpPr/>
      </xdr:nvCxnSpPr>
      <xdr:spPr>
        <a:xfrm flipV="1">
          <a:off x="138938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38</xdr:row>
      <xdr:rowOff>127000</xdr:rowOff>
    </xdr:to>
    <xdr:cxnSp macro="">
      <xdr:nvCxnSpPr>
        <xdr:cNvPr id="321" name="直線コネクタ 320"/>
        <xdr:cNvCxnSpPr/>
      </xdr:nvCxnSpPr>
      <xdr:spPr>
        <a:xfrm flipV="1">
          <a:off x="13004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158750</xdr:rowOff>
    </xdr:from>
    <xdr:to>
      <xdr:col>24</xdr:col>
      <xdr:colOff>82550</xdr:colOff>
      <xdr:row>38</xdr:row>
      <xdr:rowOff>88900</xdr:rowOff>
    </xdr:to>
    <xdr:sp macro="" textlink="">
      <xdr:nvSpPr>
        <xdr:cNvPr id="331" name="円/楕円 330"/>
        <xdr:cNvSpPr/>
      </xdr:nvSpPr>
      <xdr:spPr>
        <a:xfrm>
          <a:off x="16459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130827</xdr:rowOff>
    </xdr:from>
    <xdr:ext cx="762000" cy="259045"/>
    <xdr:sp macro="" textlink="">
      <xdr:nvSpPr>
        <xdr:cNvPr id="332" name="補助費等該当値テキスト"/>
        <xdr:cNvSpPr txBox="1"/>
      </xdr:nvSpPr>
      <xdr:spPr>
        <a:xfrm>
          <a:off x="16598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12700</xdr:rowOff>
    </xdr:from>
    <xdr:to>
      <xdr:col>22</xdr:col>
      <xdr:colOff>615950</xdr:colOff>
      <xdr:row>38</xdr:row>
      <xdr:rowOff>114300</xdr:rowOff>
    </xdr:to>
    <xdr:sp macro="" textlink="">
      <xdr:nvSpPr>
        <xdr:cNvPr id="333" name="円/楕円 332"/>
        <xdr:cNvSpPr/>
      </xdr:nvSpPr>
      <xdr:spPr>
        <a:xfrm>
          <a:off x="15621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99077</xdr:rowOff>
    </xdr:from>
    <xdr:ext cx="736600" cy="259045"/>
    <xdr:sp macro="" textlink="">
      <xdr:nvSpPr>
        <xdr:cNvPr id="334" name="テキスト ボックス 333"/>
        <xdr:cNvSpPr txBox="1"/>
      </xdr:nvSpPr>
      <xdr:spPr>
        <a:xfrm>
          <a:off x="15290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12700</xdr:rowOff>
    </xdr:from>
    <xdr:to>
      <xdr:col>21</xdr:col>
      <xdr:colOff>412750</xdr:colOff>
      <xdr:row>38</xdr:row>
      <xdr:rowOff>114300</xdr:rowOff>
    </xdr:to>
    <xdr:sp macro="" textlink="">
      <xdr:nvSpPr>
        <xdr:cNvPr id="335" name="円/楕円 334"/>
        <xdr:cNvSpPr/>
      </xdr:nvSpPr>
      <xdr:spPr>
        <a:xfrm>
          <a:off x="14732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99077</xdr:rowOff>
    </xdr:from>
    <xdr:ext cx="762000" cy="259045"/>
    <xdr:sp macro="" textlink="">
      <xdr:nvSpPr>
        <xdr:cNvPr id="336" name="テキスト ボックス 335"/>
        <xdr:cNvSpPr txBox="1"/>
      </xdr:nvSpPr>
      <xdr:spPr>
        <a:xfrm>
          <a:off x="14401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38100</xdr:rowOff>
    </xdr:from>
    <xdr:to>
      <xdr:col>20</xdr:col>
      <xdr:colOff>209550</xdr:colOff>
      <xdr:row>38</xdr:row>
      <xdr:rowOff>139700</xdr:rowOff>
    </xdr:to>
    <xdr:sp macro="" textlink="">
      <xdr:nvSpPr>
        <xdr:cNvPr id="337" name="円/楕円 336"/>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38" name="テキスト ボックス 337"/>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9" name="円/楕円 338"/>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40" name="テキスト ボックス 339"/>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経常収支比率に占める割合は昨年度より上昇し、依然、類似団体を６．６ポイント上回っている。</a:t>
          </a:r>
        </a:p>
        <a:p>
          <a:r>
            <a:rPr kumimoji="1" lang="ja-JP" altLang="en-US" sz="1300">
              <a:latin typeface="ＭＳ Ｐゴシック"/>
            </a:rPr>
            <a:t>　今後も引き続き、市債の発行をできる限り抑制するとともに、発行にあたっては、合併特例債などの交付税措置のある有利な市債を活用していく。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157480</xdr:rowOff>
    </xdr:from>
    <xdr:to>
      <xdr:col>7</xdr:col>
      <xdr:colOff>15875</xdr:colOff>
      <xdr:row>81</xdr:row>
      <xdr:rowOff>16511</xdr:rowOff>
    </xdr:to>
    <xdr:cxnSp macro="">
      <xdr:nvCxnSpPr>
        <xdr:cNvPr id="373" name="直線コネクタ 372"/>
        <xdr:cNvCxnSpPr/>
      </xdr:nvCxnSpPr>
      <xdr:spPr>
        <a:xfrm>
          <a:off x="3987800" y="13873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157480</xdr:rowOff>
    </xdr:from>
    <xdr:to>
      <xdr:col>5</xdr:col>
      <xdr:colOff>549275</xdr:colOff>
      <xdr:row>81</xdr:row>
      <xdr:rowOff>8889</xdr:rowOff>
    </xdr:to>
    <xdr:cxnSp macro="">
      <xdr:nvCxnSpPr>
        <xdr:cNvPr id="376" name="直線コネクタ 375"/>
        <xdr:cNvCxnSpPr/>
      </xdr:nvCxnSpPr>
      <xdr:spPr>
        <a:xfrm flipV="1">
          <a:off x="3098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142239</xdr:rowOff>
    </xdr:from>
    <xdr:to>
      <xdr:col>4</xdr:col>
      <xdr:colOff>346075</xdr:colOff>
      <xdr:row>81</xdr:row>
      <xdr:rowOff>8889</xdr:rowOff>
    </xdr:to>
    <xdr:cxnSp macro="">
      <xdr:nvCxnSpPr>
        <xdr:cNvPr id="379" name="直線コネクタ 378"/>
        <xdr:cNvCxnSpPr/>
      </xdr:nvCxnSpPr>
      <xdr:spPr>
        <a:xfrm>
          <a:off x="2209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142239</xdr:rowOff>
    </xdr:to>
    <xdr:cxnSp macro="">
      <xdr:nvCxnSpPr>
        <xdr:cNvPr id="382" name="直線コネクタ 381"/>
        <xdr:cNvCxnSpPr/>
      </xdr:nvCxnSpPr>
      <xdr:spPr>
        <a:xfrm>
          <a:off x="1320800" y="13774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137161</xdr:rowOff>
    </xdr:from>
    <xdr:to>
      <xdr:col>7</xdr:col>
      <xdr:colOff>66675</xdr:colOff>
      <xdr:row>81</xdr:row>
      <xdr:rowOff>67311</xdr:rowOff>
    </xdr:to>
    <xdr:sp macro="" textlink="">
      <xdr:nvSpPr>
        <xdr:cNvPr id="392" name="円/楕円 391"/>
        <xdr:cNvSpPr/>
      </xdr:nvSpPr>
      <xdr:spPr>
        <a:xfrm>
          <a:off x="47752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45738</xdr:rowOff>
    </xdr:from>
    <xdr:ext cx="762000" cy="259045"/>
    <xdr:sp macro="" textlink="">
      <xdr:nvSpPr>
        <xdr:cNvPr id="393" name="公債費該当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106680</xdr:rowOff>
    </xdr:from>
    <xdr:to>
      <xdr:col>5</xdr:col>
      <xdr:colOff>600075</xdr:colOff>
      <xdr:row>81</xdr:row>
      <xdr:rowOff>36830</xdr:rowOff>
    </xdr:to>
    <xdr:sp macro="" textlink="">
      <xdr:nvSpPr>
        <xdr:cNvPr id="394" name="円/楕円 393"/>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21607</xdr:rowOff>
    </xdr:from>
    <xdr:ext cx="736600" cy="259045"/>
    <xdr:sp macro="" textlink="">
      <xdr:nvSpPr>
        <xdr:cNvPr id="395" name="テキスト ボックス 394"/>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129539</xdr:rowOff>
    </xdr:from>
    <xdr:to>
      <xdr:col>4</xdr:col>
      <xdr:colOff>396875</xdr:colOff>
      <xdr:row>81</xdr:row>
      <xdr:rowOff>59689</xdr:rowOff>
    </xdr:to>
    <xdr:sp macro="" textlink="">
      <xdr:nvSpPr>
        <xdr:cNvPr id="396" name="円/楕円 395"/>
        <xdr:cNvSpPr/>
      </xdr:nvSpPr>
      <xdr:spPr>
        <a:xfrm>
          <a:off x="3048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44466</xdr:rowOff>
    </xdr:from>
    <xdr:ext cx="762000" cy="259045"/>
    <xdr:sp macro="" textlink="">
      <xdr:nvSpPr>
        <xdr:cNvPr id="397" name="テキスト ボックス 396"/>
        <xdr:cNvSpPr txBox="1"/>
      </xdr:nvSpPr>
      <xdr:spPr>
        <a:xfrm>
          <a:off x="2717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398" name="円/楕円 397"/>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399" name="テキスト ボックス 398"/>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400" name="円/楕円 399"/>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401" name="テキスト ボックス 400"/>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経常収支比率に占める公債費の割合が高止まりする中、公債費以外の経常経費が経常収支に占める割合は類似団体平均を６．６ポイント下回った。</a:t>
          </a:r>
        </a:p>
        <a:p>
          <a:r>
            <a:rPr kumimoji="1" lang="ja-JP" altLang="en-US" sz="1300">
              <a:latin typeface="ＭＳ Ｐゴシック"/>
            </a:rPr>
            <a:t>　今後の方針として、行政改革大綱に基づき事務事業の見直しを行い、限られた財源の重点的・効率的な配分に努め、行政の一層のスリム化を行うこと等を通して、健全な財政運営を図る。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76</xdr:row>
      <xdr:rowOff>130811</xdr:rowOff>
    </xdr:to>
    <xdr:cxnSp macro="">
      <xdr:nvCxnSpPr>
        <xdr:cNvPr id="434" name="直線コネクタ 433"/>
        <xdr:cNvCxnSpPr/>
      </xdr:nvCxnSpPr>
      <xdr:spPr>
        <a:xfrm flipV="1">
          <a:off x="15671800" y="131267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130811</xdr:rowOff>
    </xdr:to>
    <xdr:cxnSp macro="">
      <xdr:nvCxnSpPr>
        <xdr:cNvPr id="437" name="直線コネクタ 436"/>
        <xdr:cNvCxnSpPr/>
      </xdr:nvCxnSpPr>
      <xdr:spPr>
        <a:xfrm>
          <a:off x="14782800" y="13130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138430</xdr:rowOff>
    </xdr:to>
    <xdr:cxnSp macro="">
      <xdr:nvCxnSpPr>
        <xdr:cNvPr id="440" name="直線コネクタ 439"/>
        <xdr:cNvCxnSpPr/>
      </xdr:nvCxnSpPr>
      <xdr:spPr>
        <a:xfrm flipV="1">
          <a:off x="13893800" y="13130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76</xdr:row>
      <xdr:rowOff>165100</xdr:rowOff>
    </xdr:to>
    <xdr:cxnSp macro="">
      <xdr:nvCxnSpPr>
        <xdr:cNvPr id="443" name="直線コネクタ 442"/>
        <xdr:cNvCxnSpPr/>
      </xdr:nvCxnSpPr>
      <xdr:spPr>
        <a:xfrm flipV="1">
          <a:off x="13004800" y="1316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53" name="円/楕円 452"/>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54"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55" name="円/楕円 454"/>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20337</xdr:rowOff>
    </xdr:from>
    <xdr:ext cx="736600" cy="259045"/>
    <xdr:sp macro="" textlink="">
      <xdr:nvSpPr>
        <xdr:cNvPr id="456" name="テキスト ボックス 455"/>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7" name="円/楕円 456"/>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161307</xdr:rowOff>
    </xdr:from>
    <xdr:ext cx="762000" cy="259045"/>
    <xdr:sp macro="" textlink="">
      <xdr:nvSpPr>
        <xdr:cNvPr id="458" name="テキスト ボックス 457"/>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9" name="円/楕円 458"/>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60" name="テキスト ボックス 459"/>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61" name="円/楕円 460"/>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62" name="テキスト ボックス 461"/>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富山県富山市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127579</xdr:rowOff>
    </xdr:from>
    <xdr:to>
      <xdr:col>4</xdr:col>
      <xdr:colOff>1117600</xdr:colOff>
      <xdr:row>17</xdr:row>
      <xdr:rowOff>139603</xdr:rowOff>
    </xdr:to>
    <xdr:cxnSp macro="">
      <xdr:nvCxnSpPr>
        <xdr:cNvPr id="48" name="直線コネクタ 47"/>
        <xdr:cNvCxnSpPr/>
      </xdr:nvCxnSpPr>
      <xdr:spPr bwMode="auto">
        <a:xfrm>
          <a:off x="5003800" y="3089854"/>
          <a:ext cx="647700" cy="1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127579</xdr:rowOff>
    </xdr:from>
    <xdr:to>
      <xdr:col>4</xdr:col>
      <xdr:colOff>469900</xdr:colOff>
      <xdr:row>18</xdr:row>
      <xdr:rowOff>96170</xdr:rowOff>
    </xdr:to>
    <xdr:cxnSp macro="">
      <xdr:nvCxnSpPr>
        <xdr:cNvPr id="51" name="直線コネクタ 50"/>
        <xdr:cNvCxnSpPr/>
      </xdr:nvCxnSpPr>
      <xdr:spPr bwMode="auto">
        <a:xfrm flipV="1">
          <a:off x="4305300" y="3089854"/>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55936</xdr:rowOff>
    </xdr:from>
    <xdr:to>
      <xdr:col>3</xdr:col>
      <xdr:colOff>904875</xdr:colOff>
      <xdr:row>18</xdr:row>
      <xdr:rowOff>96170</xdr:rowOff>
    </xdr:to>
    <xdr:cxnSp macro="">
      <xdr:nvCxnSpPr>
        <xdr:cNvPr id="54" name="直線コネクタ 53"/>
        <xdr:cNvCxnSpPr/>
      </xdr:nvCxnSpPr>
      <xdr:spPr bwMode="auto">
        <a:xfrm>
          <a:off x="3606800" y="3018211"/>
          <a:ext cx="698500" cy="21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112126</xdr:rowOff>
    </xdr:from>
    <xdr:to>
      <xdr:col>3</xdr:col>
      <xdr:colOff>206375</xdr:colOff>
      <xdr:row>17</xdr:row>
      <xdr:rowOff>55936</xdr:rowOff>
    </xdr:to>
    <xdr:cxnSp macro="">
      <xdr:nvCxnSpPr>
        <xdr:cNvPr id="57" name="直線コネクタ 56"/>
        <xdr:cNvCxnSpPr/>
      </xdr:nvCxnSpPr>
      <xdr:spPr bwMode="auto">
        <a:xfrm>
          <a:off x="2908300" y="2902951"/>
          <a:ext cx="698500" cy="11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88803</xdr:rowOff>
    </xdr:from>
    <xdr:to>
      <xdr:col>5</xdr:col>
      <xdr:colOff>34925</xdr:colOff>
      <xdr:row>18</xdr:row>
      <xdr:rowOff>18953</xdr:rowOff>
    </xdr:to>
    <xdr:sp macro="" textlink="">
      <xdr:nvSpPr>
        <xdr:cNvPr id="67" name="円/楕円 66"/>
        <xdr:cNvSpPr/>
      </xdr:nvSpPr>
      <xdr:spPr bwMode="auto">
        <a:xfrm>
          <a:off x="5600700" y="305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60880</xdr:rowOff>
    </xdr:from>
    <xdr:ext cx="762000" cy="259045"/>
    <xdr:sp macro="" textlink="">
      <xdr:nvSpPr>
        <xdr:cNvPr id="68" name="人口1人当たり決算額の推移該当値テキスト130"/>
        <xdr:cNvSpPr txBox="1"/>
      </xdr:nvSpPr>
      <xdr:spPr>
        <a:xfrm>
          <a:off x="5740400" y="302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76779</xdr:rowOff>
    </xdr:from>
    <xdr:to>
      <xdr:col>4</xdr:col>
      <xdr:colOff>520700</xdr:colOff>
      <xdr:row>18</xdr:row>
      <xdr:rowOff>6929</xdr:rowOff>
    </xdr:to>
    <xdr:sp macro="" textlink="">
      <xdr:nvSpPr>
        <xdr:cNvPr id="69" name="円/楕円 68"/>
        <xdr:cNvSpPr/>
      </xdr:nvSpPr>
      <xdr:spPr bwMode="auto">
        <a:xfrm>
          <a:off x="4953000" y="303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163156</xdr:rowOff>
    </xdr:from>
    <xdr:ext cx="736600" cy="259045"/>
    <xdr:sp macro="" textlink="">
      <xdr:nvSpPr>
        <xdr:cNvPr id="70" name="テキスト ボックス 69"/>
        <xdr:cNvSpPr txBox="1"/>
      </xdr:nvSpPr>
      <xdr:spPr>
        <a:xfrm>
          <a:off x="4622800" y="312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45370</xdr:rowOff>
    </xdr:from>
    <xdr:to>
      <xdr:col>3</xdr:col>
      <xdr:colOff>955675</xdr:colOff>
      <xdr:row>18</xdr:row>
      <xdr:rowOff>146969</xdr:rowOff>
    </xdr:to>
    <xdr:sp macro="" textlink="">
      <xdr:nvSpPr>
        <xdr:cNvPr id="71" name="円/楕円 70"/>
        <xdr:cNvSpPr/>
      </xdr:nvSpPr>
      <xdr:spPr bwMode="auto">
        <a:xfrm>
          <a:off x="4254500" y="31790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131746</xdr:rowOff>
    </xdr:from>
    <xdr:ext cx="762000" cy="259045"/>
    <xdr:sp macro="" textlink="">
      <xdr:nvSpPr>
        <xdr:cNvPr id="72" name="テキスト ボックス 71"/>
        <xdr:cNvSpPr txBox="1"/>
      </xdr:nvSpPr>
      <xdr:spPr>
        <a:xfrm>
          <a:off x="3924300" y="326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5136</xdr:rowOff>
    </xdr:from>
    <xdr:to>
      <xdr:col>3</xdr:col>
      <xdr:colOff>257175</xdr:colOff>
      <xdr:row>17</xdr:row>
      <xdr:rowOff>106736</xdr:rowOff>
    </xdr:to>
    <xdr:sp macro="" textlink="">
      <xdr:nvSpPr>
        <xdr:cNvPr id="73" name="円/楕円 72"/>
        <xdr:cNvSpPr/>
      </xdr:nvSpPr>
      <xdr:spPr bwMode="auto">
        <a:xfrm>
          <a:off x="3556000" y="29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91513</xdr:rowOff>
    </xdr:from>
    <xdr:ext cx="762000" cy="259045"/>
    <xdr:sp macro="" textlink="">
      <xdr:nvSpPr>
        <xdr:cNvPr id="74" name="テキスト ボックス 73"/>
        <xdr:cNvSpPr txBox="1"/>
      </xdr:nvSpPr>
      <xdr:spPr>
        <a:xfrm>
          <a:off x="3225800" y="30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61326</xdr:rowOff>
    </xdr:from>
    <xdr:to>
      <xdr:col>2</xdr:col>
      <xdr:colOff>692150</xdr:colOff>
      <xdr:row>16</xdr:row>
      <xdr:rowOff>162926</xdr:rowOff>
    </xdr:to>
    <xdr:sp macro="" textlink="">
      <xdr:nvSpPr>
        <xdr:cNvPr id="75" name="円/楕円 74"/>
        <xdr:cNvSpPr/>
      </xdr:nvSpPr>
      <xdr:spPr bwMode="auto">
        <a:xfrm>
          <a:off x="2857500" y="285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1653</xdr:rowOff>
    </xdr:from>
    <xdr:ext cx="762000" cy="259045"/>
    <xdr:sp macro="" textlink="">
      <xdr:nvSpPr>
        <xdr:cNvPr id="76" name="テキスト ボックス 75"/>
        <xdr:cNvSpPr txBox="1"/>
      </xdr:nvSpPr>
      <xdr:spPr>
        <a:xfrm>
          <a:off x="2527300" y="262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265120</xdr:rowOff>
    </xdr:from>
    <xdr:to>
      <xdr:col>4</xdr:col>
      <xdr:colOff>1117600</xdr:colOff>
      <xdr:row>34</xdr:row>
      <xdr:rowOff>43790</xdr:rowOff>
    </xdr:to>
    <xdr:cxnSp macro="">
      <xdr:nvCxnSpPr>
        <xdr:cNvPr id="108" name="直線コネクタ 107"/>
        <xdr:cNvCxnSpPr/>
      </xdr:nvCxnSpPr>
      <xdr:spPr bwMode="auto">
        <a:xfrm flipV="1">
          <a:off x="5003800" y="6189670"/>
          <a:ext cx="647700" cy="12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339872</xdr:rowOff>
    </xdr:from>
    <xdr:to>
      <xdr:col>4</xdr:col>
      <xdr:colOff>469900</xdr:colOff>
      <xdr:row>34</xdr:row>
      <xdr:rowOff>43790</xdr:rowOff>
    </xdr:to>
    <xdr:cxnSp macro="">
      <xdr:nvCxnSpPr>
        <xdr:cNvPr id="111" name="直線コネクタ 110"/>
        <xdr:cNvCxnSpPr/>
      </xdr:nvCxnSpPr>
      <xdr:spPr bwMode="auto">
        <a:xfrm>
          <a:off x="4305300" y="6264422"/>
          <a:ext cx="698500" cy="4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339872</xdr:rowOff>
    </xdr:from>
    <xdr:to>
      <xdr:col>3</xdr:col>
      <xdr:colOff>904875</xdr:colOff>
      <xdr:row>34</xdr:row>
      <xdr:rowOff>16540</xdr:rowOff>
    </xdr:to>
    <xdr:cxnSp macro="">
      <xdr:nvCxnSpPr>
        <xdr:cNvPr id="114" name="直線コネクタ 113"/>
        <xdr:cNvCxnSpPr/>
      </xdr:nvCxnSpPr>
      <xdr:spPr bwMode="auto">
        <a:xfrm flipV="1">
          <a:off x="3606800" y="6264422"/>
          <a:ext cx="698500" cy="1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300050</xdr:rowOff>
    </xdr:from>
    <xdr:to>
      <xdr:col>3</xdr:col>
      <xdr:colOff>206375</xdr:colOff>
      <xdr:row>34</xdr:row>
      <xdr:rowOff>16540</xdr:rowOff>
    </xdr:to>
    <xdr:cxnSp macro="">
      <xdr:nvCxnSpPr>
        <xdr:cNvPr id="117" name="直線コネクタ 116"/>
        <xdr:cNvCxnSpPr/>
      </xdr:nvCxnSpPr>
      <xdr:spPr bwMode="auto">
        <a:xfrm>
          <a:off x="2908300" y="6224600"/>
          <a:ext cx="6985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214320</xdr:rowOff>
    </xdr:from>
    <xdr:to>
      <xdr:col>5</xdr:col>
      <xdr:colOff>34925</xdr:colOff>
      <xdr:row>33</xdr:row>
      <xdr:rowOff>315920</xdr:rowOff>
    </xdr:to>
    <xdr:sp macro="" textlink="">
      <xdr:nvSpPr>
        <xdr:cNvPr id="127" name="円/楕円 126"/>
        <xdr:cNvSpPr/>
      </xdr:nvSpPr>
      <xdr:spPr bwMode="auto">
        <a:xfrm>
          <a:off x="56007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122897</xdr:rowOff>
    </xdr:from>
    <xdr:ext cx="762000" cy="259045"/>
    <xdr:sp macro="" textlink="">
      <xdr:nvSpPr>
        <xdr:cNvPr id="128" name="人口1人当たり決算額の推移該当値テキスト445"/>
        <xdr:cNvSpPr txBox="1"/>
      </xdr:nvSpPr>
      <xdr:spPr>
        <a:xfrm>
          <a:off x="5740400" y="604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28,229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335890</xdr:rowOff>
    </xdr:from>
    <xdr:to>
      <xdr:col>4</xdr:col>
      <xdr:colOff>520700</xdr:colOff>
      <xdr:row>34</xdr:row>
      <xdr:rowOff>94590</xdr:rowOff>
    </xdr:to>
    <xdr:sp macro="" textlink="">
      <xdr:nvSpPr>
        <xdr:cNvPr id="129" name="円/楕円 128"/>
        <xdr:cNvSpPr/>
      </xdr:nvSpPr>
      <xdr:spPr bwMode="auto">
        <a:xfrm>
          <a:off x="4953000" y="626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104767</xdr:rowOff>
    </xdr:from>
    <xdr:ext cx="736600" cy="259045"/>
    <xdr:sp macro="" textlink="">
      <xdr:nvSpPr>
        <xdr:cNvPr id="130" name="テキスト ボックス 129"/>
        <xdr:cNvSpPr txBox="1"/>
      </xdr:nvSpPr>
      <xdr:spPr>
        <a:xfrm>
          <a:off x="4622800" y="602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289072</xdr:rowOff>
    </xdr:from>
    <xdr:to>
      <xdr:col>3</xdr:col>
      <xdr:colOff>955675</xdr:colOff>
      <xdr:row>34</xdr:row>
      <xdr:rowOff>47772</xdr:rowOff>
    </xdr:to>
    <xdr:sp macro="" textlink="">
      <xdr:nvSpPr>
        <xdr:cNvPr id="131" name="円/楕円 130"/>
        <xdr:cNvSpPr/>
      </xdr:nvSpPr>
      <xdr:spPr bwMode="auto">
        <a:xfrm>
          <a:off x="4254500" y="6213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57949</xdr:rowOff>
    </xdr:from>
    <xdr:ext cx="762000" cy="259045"/>
    <xdr:sp macro="" textlink="">
      <xdr:nvSpPr>
        <xdr:cNvPr id="132" name="テキスト ボックス 131"/>
        <xdr:cNvSpPr txBox="1"/>
      </xdr:nvSpPr>
      <xdr:spPr>
        <a:xfrm>
          <a:off x="3924300" y="598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308640</xdr:rowOff>
    </xdr:from>
    <xdr:to>
      <xdr:col>3</xdr:col>
      <xdr:colOff>257175</xdr:colOff>
      <xdr:row>34</xdr:row>
      <xdr:rowOff>67340</xdr:rowOff>
    </xdr:to>
    <xdr:sp macro="" textlink="">
      <xdr:nvSpPr>
        <xdr:cNvPr id="133" name="円/楕円 132"/>
        <xdr:cNvSpPr/>
      </xdr:nvSpPr>
      <xdr:spPr bwMode="auto">
        <a:xfrm>
          <a:off x="3556000" y="623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77517</xdr:rowOff>
    </xdr:from>
    <xdr:ext cx="762000" cy="259045"/>
    <xdr:sp macro="" textlink="">
      <xdr:nvSpPr>
        <xdr:cNvPr id="134" name="テキスト ボックス 133"/>
        <xdr:cNvSpPr txBox="1"/>
      </xdr:nvSpPr>
      <xdr:spPr>
        <a:xfrm>
          <a:off x="3225800" y="60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249250</xdr:rowOff>
    </xdr:from>
    <xdr:to>
      <xdr:col>2</xdr:col>
      <xdr:colOff>692150</xdr:colOff>
      <xdr:row>34</xdr:row>
      <xdr:rowOff>7950</xdr:rowOff>
    </xdr:to>
    <xdr:sp macro="" textlink="">
      <xdr:nvSpPr>
        <xdr:cNvPr id="135" name="円/楕円 134"/>
        <xdr:cNvSpPr/>
      </xdr:nvSpPr>
      <xdr:spPr bwMode="auto">
        <a:xfrm>
          <a:off x="2857500" y="617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18127</xdr:rowOff>
    </xdr:from>
    <xdr:ext cx="762000" cy="259045"/>
    <xdr:sp macro="" textlink="">
      <xdr:nvSpPr>
        <xdr:cNvPr id="136" name="テキスト ボックス 135"/>
        <xdr:cNvSpPr txBox="1"/>
      </xdr:nvSpPr>
      <xdr:spPr>
        <a:xfrm>
          <a:off x="2527300" y="59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419,123
413,697
1,241.77
172,769,414
169,611,578
1,902,931
102,789,040
245,823,389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6922</xdr:rowOff>
    </xdr:from>
    <xdr:to>
      <xdr:col>6</xdr:col>
      <xdr:colOff>511175</xdr:colOff>
      <xdr:row>35</xdr:row>
      <xdr:rowOff>65862</xdr:rowOff>
    </xdr:to>
    <xdr:cxnSp macro="">
      <xdr:nvCxnSpPr>
        <xdr:cNvPr id="61" name="直線コネクタ 60"/>
        <xdr:cNvCxnSpPr/>
      </xdr:nvCxnSpPr>
      <xdr:spPr>
        <a:xfrm flipV="1">
          <a:off x="3797300" y="6007672"/>
          <a:ext cx="8382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48984</xdr:rowOff>
    </xdr:from>
    <xdr:to>
      <xdr:col>5</xdr:col>
      <xdr:colOff>358775</xdr:colOff>
      <xdr:row>35</xdr:row>
      <xdr:rowOff>65862</xdr:rowOff>
    </xdr:to>
    <xdr:cxnSp macro="">
      <xdr:nvCxnSpPr>
        <xdr:cNvPr id="64" name="直線コネクタ 63"/>
        <xdr:cNvCxnSpPr/>
      </xdr:nvCxnSpPr>
      <xdr:spPr>
        <a:xfrm>
          <a:off x="2908300" y="6049734"/>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27038</xdr:rowOff>
    </xdr:from>
    <xdr:to>
      <xdr:col>4</xdr:col>
      <xdr:colOff>155575</xdr:colOff>
      <xdr:row>35</xdr:row>
      <xdr:rowOff>48984</xdr:rowOff>
    </xdr:to>
    <xdr:cxnSp macro="">
      <xdr:nvCxnSpPr>
        <xdr:cNvPr id="67" name="直線コネクタ 66"/>
        <xdr:cNvCxnSpPr/>
      </xdr:nvCxnSpPr>
      <xdr:spPr>
        <a:xfrm>
          <a:off x="2019300" y="5856338"/>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55537</xdr:rowOff>
    </xdr:from>
    <xdr:to>
      <xdr:col>2</xdr:col>
      <xdr:colOff>638175</xdr:colOff>
      <xdr:row>34</xdr:row>
      <xdr:rowOff>27038</xdr:rowOff>
    </xdr:to>
    <xdr:cxnSp macro="">
      <xdr:nvCxnSpPr>
        <xdr:cNvPr id="70" name="直線コネクタ 69"/>
        <xdr:cNvCxnSpPr/>
      </xdr:nvCxnSpPr>
      <xdr:spPr>
        <a:xfrm>
          <a:off x="1130300" y="5713387"/>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127572</xdr:rowOff>
    </xdr:from>
    <xdr:to>
      <xdr:col>6</xdr:col>
      <xdr:colOff>561975</xdr:colOff>
      <xdr:row>35</xdr:row>
      <xdr:rowOff>57722</xdr:rowOff>
    </xdr:to>
    <xdr:sp macro="" textlink="">
      <xdr:nvSpPr>
        <xdr:cNvPr id="80" name="円/楕円 79"/>
        <xdr:cNvSpPr/>
      </xdr:nvSpPr>
      <xdr:spPr>
        <a:xfrm>
          <a:off x="45847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150449</xdr:rowOff>
    </xdr:from>
    <xdr:ext cx="534377" cy="259045"/>
    <xdr:sp macro="" textlink="">
      <xdr:nvSpPr>
        <xdr:cNvPr id="81" name="人件費該当値テキスト"/>
        <xdr:cNvSpPr txBox="1"/>
      </xdr:nvSpPr>
      <xdr:spPr>
        <a:xfrm>
          <a:off x="4686300" y="58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15062</xdr:rowOff>
    </xdr:from>
    <xdr:to>
      <xdr:col>5</xdr:col>
      <xdr:colOff>409575</xdr:colOff>
      <xdr:row>35</xdr:row>
      <xdr:rowOff>116662</xdr:rowOff>
    </xdr:to>
    <xdr:sp macro="" textlink="">
      <xdr:nvSpPr>
        <xdr:cNvPr id="82" name="円/楕円 81"/>
        <xdr:cNvSpPr/>
      </xdr:nvSpPr>
      <xdr:spPr>
        <a:xfrm>
          <a:off x="3746500" y="60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107789</xdr:rowOff>
    </xdr:from>
    <xdr:ext cx="534377" cy="259045"/>
    <xdr:sp macro="" textlink="">
      <xdr:nvSpPr>
        <xdr:cNvPr id="83" name="テキスト ボックス 82"/>
        <xdr:cNvSpPr txBox="1"/>
      </xdr:nvSpPr>
      <xdr:spPr>
        <a:xfrm>
          <a:off x="3530111" y="61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169634</xdr:rowOff>
    </xdr:from>
    <xdr:to>
      <xdr:col>4</xdr:col>
      <xdr:colOff>206375</xdr:colOff>
      <xdr:row>35</xdr:row>
      <xdr:rowOff>99784</xdr:rowOff>
    </xdr:to>
    <xdr:sp macro="" textlink="">
      <xdr:nvSpPr>
        <xdr:cNvPr id="84" name="円/楕円 83"/>
        <xdr:cNvSpPr/>
      </xdr:nvSpPr>
      <xdr:spPr>
        <a:xfrm>
          <a:off x="2857500" y="59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116311</xdr:rowOff>
    </xdr:from>
    <xdr:ext cx="534377" cy="259045"/>
    <xdr:sp macro="" textlink="">
      <xdr:nvSpPr>
        <xdr:cNvPr id="85" name="テキスト ボックス 84"/>
        <xdr:cNvSpPr txBox="1"/>
      </xdr:nvSpPr>
      <xdr:spPr>
        <a:xfrm>
          <a:off x="2641111" y="57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147688</xdr:rowOff>
    </xdr:from>
    <xdr:to>
      <xdr:col>3</xdr:col>
      <xdr:colOff>3175</xdr:colOff>
      <xdr:row>34</xdr:row>
      <xdr:rowOff>77838</xdr:rowOff>
    </xdr:to>
    <xdr:sp macro="" textlink="">
      <xdr:nvSpPr>
        <xdr:cNvPr id="86" name="円/楕円 85"/>
        <xdr:cNvSpPr/>
      </xdr:nvSpPr>
      <xdr:spPr>
        <a:xfrm>
          <a:off x="1968500" y="58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94365</xdr:rowOff>
    </xdr:from>
    <xdr:ext cx="534377" cy="259045"/>
    <xdr:sp macro="" textlink="">
      <xdr:nvSpPr>
        <xdr:cNvPr id="87" name="テキスト ボックス 86"/>
        <xdr:cNvSpPr txBox="1"/>
      </xdr:nvSpPr>
      <xdr:spPr>
        <a:xfrm>
          <a:off x="1752111" y="558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4737</xdr:rowOff>
    </xdr:from>
    <xdr:to>
      <xdr:col>1</xdr:col>
      <xdr:colOff>485775</xdr:colOff>
      <xdr:row>33</xdr:row>
      <xdr:rowOff>106337</xdr:rowOff>
    </xdr:to>
    <xdr:sp macro="" textlink="">
      <xdr:nvSpPr>
        <xdr:cNvPr id="88" name="円/楕円 87"/>
        <xdr:cNvSpPr/>
      </xdr:nvSpPr>
      <xdr:spPr>
        <a:xfrm>
          <a:off x="1079500" y="56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122864</xdr:rowOff>
    </xdr:from>
    <xdr:ext cx="534377" cy="259045"/>
    <xdr:sp macro="" textlink="">
      <xdr:nvSpPr>
        <xdr:cNvPr id="89" name="テキスト ボックス 88"/>
        <xdr:cNvSpPr txBox="1"/>
      </xdr:nvSpPr>
      <xdr:spPr>
        <a:xfrm>
          <a:off x="863111" y="543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14135</xdr:rowOff>
    </xdr:from>
    <xdr:to>
      <xdr:col>6</xdr:col>
      <xdr:colOff>511175</xdr:colOff>
      <xdr:row>58</xdr:row>
      <xdr:rowOff>32855</xdr:rowOff>
    </xdr:to>
    <xdr:cxnSp macro="">
      <xdr:nvCxnSpPr>
        <xdr:cNvPr id="119" name="直線コネクタ 118"/>
        <xdr:cNvCxnSpPr/>
      </xdr:nvCxnSpPr>
      <xdr:spPr>
        <a:xfrm flipV="1">
          <a:off x="3797300" y="9958235"/>
          <a:ext cx="8382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32855</xdr:rowOff>
    </xdr:from>
    <xdr:to>
      <xdr:col>5</xdr:col>
      <xdr:colOff>358775</xdr:colOff>
      <xdr:row>58</xdr:row>
      <xdr:rowOff>59537</xdr:rowOff>
    </xdr:to>
    <xdr:cxnSp macro="">
      <xdr:nvCxnSpPr>
        <xdr:cNvPr id="122" name="直線コネクタ 121"/>
        <xdr:cNvCxnSpPr/>
      </xdr:nvCxnSpPr>
      <xdr:spPr>
        <a:xfrm flipV="1">
          <a:off x="2908300" y="9976955"/>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48603</xdr:rowOff>
    </xdr:from>
    <xdr:to>
      <xdr:col>4</xdr:col>
      <xdr:colOff>155575</xdr:colOff>
      <xdr:row>58</xdr:row>
      <xdr:rowOff>59537</xdr:rowOff>
    </xdr:to>
    <xdr:cxnSp macro="">
      <xdr:nvCxnSpPr>
        <xdr:cNvPr id="125" name="直線コネクタ 124"/>
        <xdr:cNvCxnSpPr/>
      </xdr:nvCxnSpPr>
      <xdr:spPr>
        <a:xfrm>
          <a:off x="2019300" y="999270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25273</xdr:rowOff>
    </xdr:from>
    <xdr:to>
      <xdr:col>2</xdr:col>
      <xdr:colOff>638175</xdr:colOff>
      <xdr:row>58</xdr:row>
      <xdr:rowOff>48603</xdr:rowOff>
    </xdr:to>
    <xdr:cxnSp macro="">
      <xdr:nvCxnSpPr>
        <xdr:cNvPr id="128" name="直線コネクタ 127"/>
        <xdr:cNvCxnSpPr/>
      </xdr:nvCxnSpPr>
      <xdr:spPr>
        <a:xfrm>
          <a:off x="1130300" y="9969373"/>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134785</xdr:rowOff>
    </xdr:from>
    <xdr:to>
      <xdr:col>6</xdr:col>
      <xdr:colOff>561975</xdr:colOff>
      <xdr:row>58</xdr:row>
      <xdr:rowOff>64935</xdr:rowOff>
    </xdr:to>
    <xdr:sp macro="" textlink="">
      <xdr:nvSpPr>
        <xdr:cNvPr id="138" name="円/楕円 137"/>
        <xdr:cNvSpPr/>
      </xdr:nvSpPr>
      <xdr:spPr>
        <a:xfrm>
          <a:off x="4584700" y="9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113212</xdr:rowOff>
    </xdr:from>
    <xdr:ext cx="534377" cy="259045"/>
    <xdr:sp macro="" textlink="">
      <xdr:nvSpPr>
        <xdr:cNvPr id="139" name="物件費該当値テキスト"/>
        <xdr:cNvSpPr txBox="1"/>
      </xdr:nvSpPr>
      <xdr:spPr>
        <a:xfrm>
          <a:off x="4686300" y="98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153505</xdr:rowOff>
    </xdr:from>
    <xdr:to>
      <xdr:col>5</xdr:col>
      <xdr:colOff>409575</xdr:colOff>
      <xdr:row>58</xdr:row>
      <xdr:rowOff>83655</xdr:rowOff>
    </xdr:to>
    <xdr:sp macro="" textlink="">
      <xdr:nvSpPr>
        <xdr:cNvPr id="140" name="円/楕円 139"/>
        <xdr:cNvSpPr/>
      </xdr:nvSpPr>
      <xdr:spPr>
        <a:xfrm>
          <a:off x="3746500" y="99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74782</xdr:rowOff>
    </xdr:from>
    <xdr:ext cx="534377" cy="259045"/>
    <xdr:sp macro="" textlink="">
      <xdr:nvSpPr>
        <xdr:cNvPr id="141" name="テキスト ボックス 140"/>
        <xdr:cNvSpPr txBox="1"/>
      </xdr:nvSpPr>
      <xdr:spPr>
        <a:xfrm>
          <a:off x="3530111" y="100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8737</xdr:rowOff>
    </xdr:from>
    <xdr:to>
      <xdr:col>4</xdr:col>
      <xdr:colOff>206375</xdr:colOff>
      <xdr:row>58</xdr:row>
      <xdr:rowOff>110337</xdr:rowOff>
    </xdr:to>
    <xdr:sp macro="" textlink="">
      <xdr:nvSpPr>
        <xdr:cNvPr id="142" name="円/楕円 141"/>
        <xdr:cNvSpPr/>
      </xdr:nvSpPr>
      <xdr:spPr>
        <a:xfrm>
          <a:off x="2857500" y="9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101464</xdr:rowOff>
    </xdr:from>
    <xdr:ext cx="534377" cy="259045"/>
    <xdr:sp macro="" textlink="">
      <xdr:nvSpPr>
        <xdr:cNvPr id="143" name="テキスト ボックス 142"/>
        <xdr:cNvSpPr txBox="1"/>
      </xdr:nvSpPr>
      <xdr:spPr>
        <a:xfrm>
          <a:off x="2641111" y="100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169253</xdr:rowOff>
    </xdr:from>
    <xdr:to>
      <xdr:col>3</xdr:col>
      <xdr:colOff>3175</xdr:colOff>
      <xdr:row>58</xdr:row>
      <xdr:rowOff>99403</xdr:rowOff>
    </xdr:to>
    <xdr:sp macro="" textlink="">
      <xdr:nvSpPr>
        <xdr:cNvPr id="144" name="円/楕円 143"/>
        <xdr:cNvSpPr/>
      </xdr:nvSpPr>
      <xdr:spPr>
        <a:xfrm>
          <a:off x="1968500" y="99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90530</xdr:rowOff>
    </xdr:from>
    <xdr:ext cx="534377" cy="259045"/>
    <xdr:sp macro="" textlink="">
      <xdr:nvSpPr>
        <xdr:cNvPr id="145" name="テキスト ボックス 144"/>
        <xdr:cNvSpPr txBox="1"/>
      </xdr:nvSpPr>
      <xdr:spPr>
        <a:xfrm>
          <a:off x="1752111" y="100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145923</xdr:rowOff>
    </xdr:from>
    <xdr:to>
      <xdr:col>1</xdr:col>
      <xdr:colOff>485775</xdr:colOff>
      <xdr:row>58</xdr:row>
      <xdr:rowOff>76073</xdr:rowOff>
    </xdr:to>
    <xdr:sp macro="" textlink="">
      <xdr:nvSpPr>
        <xdr:cNvPr id="146" name="円/楕円 145"/>
        <xdr:cNvSpPr/>
      </xdr:nvSpPr>
      <xdr:spPr>
        <a:xfrm>
          <a:off x="1079500" y="99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92600</xdr:rowOff>
    </xdr:from>
    <xdr:ext cx="534377" cy="259045"/>
    <xdr:sp macro="" textlink="">
      <xdr:nvSpPr>
        <xdr:cNvPr id="147" name="テキスト ボックス 146"/>
        <xdr:cNvSpPr txBox="1"/>
      </xdr:nvSpPr>
      <xdr:spPr>
        <a:xfrm>
          <a:off x="863111" y="96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104267</xdr:rowOff>
    </xdr:from>
    <xdr:to>
      <xdr:col>6</xdr:col>
      <xdr:colOff>511175</xdr:colOff>
      <xdr:row>75</xdr:row>
      <xdr:rowOff>22225</xdr:rowOff>
    </xdr:to>
    <xdr:cxnSp macro="">
      <xdr:nvCxnSpPr>
        <xdr:cNvPr id="176" name="直線コネクタ 175"/>
        <xdr:cNvCxnSpPr/>
      </xdr:nvCxnSpPr>
      <xdr:spPr>
        <a:xfrm>
          <a:off x="3797300" y="12791567"/>
          <a:ext cx="838200" cy="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104267</xdr:rowOff>
    </xdr:from>
    <xdr:to>
      <xdr:col>5</xdr:col>
      <xdr:colOff>358775</xdr:colOff>
      <xdr:row>75</xdr:row>
      <xdr:rowOff>64008</xdr:rowOff>
    </xdr:to>
    <xdr:cxnSp macro="">
      <xdr:nvCxnSpPr>
        <xdr:cNvPr id="179" name="直線コネクタ 178"/>
        <xdr:cNvCxnSpPr/>
      </xdr:nvCxnSpPr>
      <xdr:spPr>
        <a:xfrm flipV="1">
          <a:off x="2908300" y="12791567"/>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151511</xdr:rowOff>
    </xdr:from>
    <xdr:to>
      <xdr:col>4</xdr:col>
      <xdr:colOff>155575</xdr:colOff>
      <xdr:row>75</xdr:row>
      <xdr:rowOff>64008</xdr:rowOff>
    </xdr:to>
    <xdr:cxnSp macro="">
      <xdr:nvCxnSpPr>
        <xdr:cNvPr id="182" name="直線コネクタ 181"/>
        <xdr:cNvCxnSpPr/>
      </xdr:nvCxnSpPr>
      <xdr:spPr>
        <a:xfrm>
          <a:off x="2019300" y="12838811"/>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74803</xdr:rowOff>
    </xdr:from>
    <xdr:to>
      <xdr:col>2</xdr:col>
      <xdr:colOff>638175</xdr:colOff>
      <xdr:row>74</xdr:row>
      <xdr:rowOff>151511</xdr:rowOff>
    </xdr:to>
    <xdr:cxnSp macro="">
      <xdr:nvCxnSpPr>
        <xdr:cNvPr id="185" name="直線コネクタ 184"/>
        <xdr:cNvCxnSpPr/>
      </xdr:nvCxnSpPr>
      <xdr:spPr>
        <a:xfrm>
          <a:off x="1130300" y="12762103"/>
          <a:ext cx="889000" cy="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142875</xdr:rowOff>
    </xdr:from>
    <xdr:to>
      <xdr:col>6</xdr:col>
      <xdr:colOff>561975</xdr:colOff>
      <xdr:row>75</xdr:row>
      <xdr:rowOff>73025</xdr:rowOff>
    </xdr:to>
    <xdr:sp macro="" textlink="">
      <xdr:nvSpPr>
        <xdr:cNvPr id="195" name="円/楕円 194"/>
        <xdr:cNvSpPr/>
      </xdr:nvSpPr>
      <xdr:spPr>
        <a:xfrm>
          <a:off x="45847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165752</xdr:rowOff>
    </xdr:from>
    <xdr:ext cx="469744" cy="259045"/>
    <xdr:sp macro="" textlink="">
      <xdr:nvSpPr>
        <xdr:cNvPr id="196" name="維持補修費該当値テキスト"/>
        <xdr:cNvSpPr txBox="1"/>
      </xdr:nvSpPr>
      <xdr:spPr>
        <a:xfrm>
          <a:off x="4686300" y="1268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53467</xdr:rowOff>
    </xdr:from>
    <xdr:to>
      <xdr:col>5</xdr:col>
      <xdr:colOff>409575</xdr:colOff>
      <xdr:row>74</xdr:row>
      <xdr:rowOff>155067</xdr:rowOff>
    </xdr:to>
    <xdr:sp macro="" textlink="">
      <xdr:nvSpPr>
        <xdr:cNvPr id="197" name="円/楕円 196"/>
        <xdr:cNvSpPr/>
      </xdr:nvSpPr>
      <xdr:spPr>
        <a:xfrm>
          <a:off x="3746500" y="12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144</xdr:rowOff>
    </xdr:from>
    <xdr:ext cx="469744" cy="259045"/>
    <xdr:sp macro="" textlink="">
      <xdr:nvSpPr>
        <xdr:cNvPr id="198" name="テキスト ボックス 197"/>
        <xdr:cNvSpPr txBox="1"/>
      </xdr:nvSpPr>
      <xdr:spPr>
        <a:xfrm>
          <a:off x="3562427" y="1251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13208</xdr:rowOff>
    </xdr:from>
    <xdr:to>
      <xdr:col>4</xdr:col>
      <xdr:colOff>206375</xdr:colOff>
      <xdr:row>75</xdr:row>
      <xdr:rowOff>114808</xdr:rowOff>
    </xdr:to>
    <xdr:sp macro="" textlink="">
      <xdr:nvSpPr>
        <xdr:cNvPr id="199" name="円/楕円 198"/>
        <xdr:cNvSpPr/>
      </xdr:nvSpPr>
      <xdr:spPr>
        <a:xfrm>
          <a:off x="2857500" y="128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131335</xdr:rowOff>
    </xdr:from>
    <xdr:ext cx="469744" cy="259045"/>
    <xdr:sp macro="" textlink="">
      <xdr:nvSpPr>
        <xdr:cNvPr id="200" name="テキスト ボックス 199"/>
        <xdr:cNvSpPr txBox="1"/>
      </xdr:nvSpPr>
      <xdr:spPr>
        <a:xfrm>
          <a:off x="2673427" y="126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100711</xdr:rowOff>
    </xdr:from>
    <xdr:to>
      <xdr:col>3</xdr:col>
      <xdr:colOff>3175</xdr:colOff>
      <xdr:row>75</xdr:row>
      <xdr:rowOff>30861</xdr:rowOff>
    </xdr:to>
    <xdr:sp macro="" textlink="">
      <xdr:nvSpPr>
        <xdr:cNvPr id="201" name="円/楕円 200"/>
        <xdr:cNvSpPr/>
      </xdr:nvSpPr>
      <xdr:spPr>
        <a:xfrm>
          <a:off x="1968500" y="127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47388</xdr:rowOff>
    </xdr:from>
    <xdr:ext cx="469744" cy="259045"/>
    <xdr:sp macro="" textlink="">
      <xdr:nvSpPr>
        <xdr:cNvPr id="202" name="テキスト ボックス 201"/>
        <xdr:cNvSpPr txBox="1"/>
      </xdr:nvSpPr>
      <xdr:spPr>
        <a:xfrm>
          <a:off x="1784427" y="125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24003</xdr:rowOff>
    </xdr:from>
    <xdr:to>
      <xdr:col>1</xdr:col>
      <xdr:colOff>485775</xdr:colOff>
      <xdr:row>74</xdr:row>
      <xdr:rowOff>125603</xdr:rowOff>
    </xdr:to>
    <xdr:sp macro="" textlink="">
      <xdr:nvSpPr>
        <xdr:cNvPr id="203" name="円/楕円 202"/>
        <xdr:cNvSpPr/>
      </xdr:nvSpPr>
      <xdr:spPr>
        <a:xfrm>
          <a:off x="1079500" y="127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142130</xdr:rowOff>
    </xdr:from>
    <xdr:ext cx="469744" cy="259045"/>
    <xdr:sp macro="" textlink="">
      <xdr:nvSpPr>
        <xdr:cNvPr id="204" name="テキスト ボックス 203"/>
        <xdr:cNvSpPr txBox="1"/>
      </xdr:nvSpPr>
      <xdr:spPr>
        <a:xfrm>
          <a:off x="895427" y="1248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67754</xdr:rowOff>
    </xdr:from>
    <xdr:to>
      <xdr:col>6</xdr:col>
      <xdr:colOff>511175</xdr:colOff>
      <xdr:row>98</xdr:row>
      <xdr:rowOff>77496</xdr:rowOff>
    </xdr:to>
    <xdr:cxnSp macro="">
      <xdr:nvCxnSpPr>
        <xdr:cNvPr id="234" name="直線コネクタ 233"/>
        <xdr:cNvCxnSpPr/>
      </xdr:nvCxnSpPr>
      <xdr:spPr>
        <a:xfrm flipV="1">
          <a:off x="3797300" y="16869854"/>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77496</xdr:rowOff>
    </xdr:from>
    <xdr:to>
      <xdr:col>5</xdr:col>
      <xdr:colOff>358775</xdr:colOff>
      <xdr:row>98</xdr:row>
      <xdr:rowOff>139078</xdr:rowOff>
    </xdr:to>
    <xdr:cxnSp macro="">
      <xdr:nvCxnSpPr>
        <xdr:cNvPr id="237" name="直線コネクタ 236"/>
        <xdr:cNvCxnSpPr/>
      </xdr:nvCxnSpPr>
      <xdr:spPr>
        <a:xfrm flipV="1">
          <a:off x="2908300" y="16879596"/>
          <a:ext cx="8890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139078</xdr:rowOff>
    </xdr:from>
    <xdr:to>
      <xdr:col>4</xdr:col>
      <xdr:colOff>155575</xdr:colOff>
      <xdr:row>98</xdr:row>
      <xdr:rowOff>153809</xdr:rowOff>
    </xdr:to>
    <xdr:cxnSp macro="">
      <xdr:nvCxnSpPr>
        <xdr:cNvPr id="240" name="直線コネクタ 239"/>
        <xdr:cNvCxnSpPr/>
      </xdr:nvCxnSpPr>
      <xdr:spPr>
        <a:xfrm flipV="1">
          <a:off x="2019300" y="16941178"/>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143484</xdr:rowOff>
    </xdr:from>
    <xdr:to>
      <xdr:col>2</xdr:col>
      <xdr:colOff>638175</xdr:colOff>
      <xdr:row>98</xdr:row>
      <xdr:rowOff>153809</xdr:rowOff>
    </xdr:to>
    <xdr:cxnSp macro="">
      <xdr:nvCxnSpPr>
        <xdr:cNvPr id="243" name="直線コネクタ 242"/>
        <xdr:cNvCxnSpPr/>
      </xdr:nvCxnSpPr>
      <xdr:spPr>
        <a:xfrm>
          <a:off x="1130300" y="1694558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16954</xdr:rowOff>
    </xdr:from>
    <xdr:to>
      <xdr:col>6</xdr:col>
      <xdr:colOff>561975</xdr:colOff>
      <xdr:row>98</xdr:row>
      <xdr:rowOff>118554</xdr:rowOff>
    </xdr:to>
    <xdr:sp macro="" textlink="">
      <xdr:nvSpPr>
        <xdr:cNvPr id="253" name="円/楕円 252"/>
        <xdr:cNvSpPr/>
      </xdr:nvSpPr>
      <xdr:spPr>
        <a:xfrm>
          <a:off x="4584700" y="168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103331</xdr:rowOff>
    </xdr:from>
    <xdr:ext cx="534377" cy="259045"/>
    <xdr:sp macro="" textlink="">
      <xdr:nvSpPr>
        <xdr:cNvPr id="254" name="扶助費該当値テキスト"/>
        <xdr:cNvSpPr txBox="1"/>
      </xdr:nvSpPr>
      <xdr:spPr>
        <a:xfrm>
          <a:off x="4686300" y="167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71,665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26696</xdr:rowOff>
    </xdr:from>
    <xdr:to>
      <xdr:col>5</xdr:col>
      <xdr:colOff>409575</xdr:colOff>
      <xdr:row>98</xdr:row>
      <xdr:rowOff>128296</xdr:rowOff>
    </xdr:to>
    <xdr:sp macro="" textlink="">
      <xdr:nvSpPr>
        <xdr:cNvPr id="255" name="円/楕円 254"/>
        <xdr:cNvSpPr/>
      </xdr:nvSpPr>
      <xdr:spPr>
        <a:xfrm>
          <a:off x="3746500" y="16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119423</xdr:rowOff>
    </xdr:from>
    <xdr:ext cx="534377" cy="259045"/>
    <xdr:sp macro="" textlink="">
      <xdr:nvSpPr>
        <xdr:cNvPr id="256" name="テキスト ボックス 255"/>
        <xdr:cNvSpPr txBox="1"/>
      </xdr:nvSpPr>
      <xdr:spPr>
        <a:xfrm>
          <a:off x="3530111" y="169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88278</xdr:rowOff>
    </xdr:from>
    <xdr:to>
      <xdr:col>4</xdr:col>
      <xdr:colOff>206375</xdr:colOff>
      <xdr:row>99</xdr:row>
      <xdr:rowOff>18428</xdr:rowOff>
    </xdr:to>
    <xdr:sp macro="" textlink="">
      <xdr:nvSpPr>
        <xdr:cNvPr id="257" name="円/楕円 256"/>
        <xdr:cNvSpPr/>
      </xdr:nvSpPr>
      <xdr:spPr>
        <a:xfrm>
          <a:off x="2857500" y="168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9555</xdr:rowOff>
    </xdr:from>
    <xdr:ext cx="534377" cy="259045"/>
    <xdr:sp macro="" textlink="">
      <xdr:nvSpPr>
        <xdr:cNvPr id="258" name="テキスト ボックス 257"/>
        <xdr:cNvSpPr txBox="1"/>
      </xdr:nvSpPr>
      <xdr:spPr>
        <a:xfrm>
          <a:off x="2641111" y="169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103009</xdr:rowOff>
    </xdr:from>
    <xdr:to>
      <xdr:col>3</xdr:col>
      <xdr:colOff>3175</xdr:colOff>
      <xdr:row>99</xdr:row>
      <xdr:rowOff>33159</xdr:rowOff>
    </xdr:to>
    <xdr:sp macro="" textlink="">
      <xdr:nvSpPr>
        <xdr:cNvPr id="259" name="円/楕円 258"/>
        <xdr:cNvSpPr/>
      </xdr:nvSpPr>
      <xdr:spPr>
        <a:xfrm>
          <a:off x="1968500" y="169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24286</xdr:rowOff>
    </xdr:from>
    <xdr:ext cx="534377" cy="259045"/>
    <xdr:sp macro="" textlink="">
      <xdr:nvSpPr>
        <xdr:cNvPr id="260" name="テキスト ボックス 259"/>
        <xdr:cNvSpPr txBox="1"/>
      </xdr:nvSpPr>
      <xdr:spPr>
        <a:xfrm>
          <a:off x="1752111" y="169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92684</xdr:rowOff>
    </xdr:from>
    <xdr:to>
      <xdr:col>1</xdr:col>
      <xdr:colOff>485775</xdr:colOff>
      <xdr:row>99</xdr:row>
      <xdr:rowOff>22834</xdr:rowOff>
    </xdr:to>
    <xdr:sp macro="" textlink="">
      <xdr:nvSpPr>
        <xdr:cNvPr id="261" name="円/楕円 260"/>
        <xdr:cNvSpPr/>
      </xdr:nvSpPr>
      <xdr:spPr>
        <a:xfrm>
          <a:off x="1079500" y="168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13961</xdr:rowOff>
    </xdr:from>
    <xdr:ext cx="534377" cy="259045"/>
    <xdr:sp macro="" textlink="">
      <xdr:nvSpPr>
        <xdr:cNvPr id="262" name="テキスト ボックス 261"/>
        <xdr:cNvSpPr txBox="1"/>
      </xdr:nvSpPr>
      <xdr:spPr>
        <a:xfrm>
          <a:off x="863111" y="169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70434</xdr:rowOff>
    </xdr:from>
    <xdr:to>
      <xdr:col>15</xdr:col>
      <xdr:colOff>180975</xdr:colOff>
      <xdr:row>31</xdr:row>
      <xdr:rowOff>112078</xdr:rowOff>
    </xdr:to>
    <xdr:cxnSp macro="">
      <xdr:nvCxnSpPr>
        <xdr:cNvPr id="292" name="直線コネクタ 291"/>
        <xdr:cNvCxnSpPr/>
      </xdr:nvCxnSpPr>
      <xdr:spPr>
        <a:xfrm flipV="1">
          <a:off x="9639300" y="5385384"/>
          <a:ext cx="8382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112078</xdr:rowOff>
    </xdr:from>
    <xdr:to>
      <xdr:col>14</xdr:col>
      <xdr:colOff>28575</xdr:colOff>
      <xdr:row>31</xdr:row>
      <xdr:rowOff>118631</xdr:rowOff>
    </xdr:to>
    <xdr:cxnSp macro="">
      <xdr:nvCxnSpPr>
        <xdr:cNvPr id="295" name="直線コネクタ 294"/>
        <xdr:cNvCxnSpPr/>
      </xdr:nvCxnSpPr>
      <xdr:spPr>
        <a:xfrm flipV="1">
          <a:off x="8750300" y="542702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118631</xdr:rowOff>
    </xdr:from>
    <xdr:to>
      <xdr:col>12</xdr:col>
      <xdr:colOff>511175</xdr:colOff>
      <xdr:row>31</xdr:row>
      <xdr:rowOff>152426</xdr:rowOff>
    </xdr:to>
    <xdr:cxnSp macro="">
      <xdr:nvCxnSpPr>
        <xdr:cNvPr id="298" name="直線コネクタ 297"/>
        <xdr:cNvCxnSpPr/>
      </xdr:nvCxnSpPr>
      <xdr:spPr>
        <a:xfrm flipV="1">
          <a:off x="7861300" y="543358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0" name="テキスト ボックス 299"/>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139776</xdr:rowOff>
    </xdr:from>
    <xdr:to>
      <xdr:col>11</xdr:col>
      <xdr:colOff>307975</xdr:colOff>
      <xdr:row>31</xdr:row>
      <xdr:rowOff>152426</xdr:rowOff>
    </xdr:to>
    <xdr:cxnSp macro="">
      <xdr:nvCxnSpPr>
        <xdr:cNvPr id="301" name="直線コネクタ 300"/>
        <xdr:cNvCxnSpPr/>
      </xdr:nvCxnSpPr>
      <xdr:spPr>
        <a:xfrm>
          <a:off x="6972300" y="5454726"/>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3" name="テキスト ボックス 302"/>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19634</xdr:rowOff>
    </xdr:from>
    <xdr:to>
      <xdr:col>15</xdr:col>
      <xdr:colOff>231775</xdr:colOff>
      <xdr:row>31</xdr:row>
      <xdr:rowOff>121234</xdr:rowOff>
    </xdr:to>
    <xdr:sp macro="" textlink="">
      <xdr:nvSpPr>
        <xdr:cNvPr id="311" name="円/楕円 310"/>
        <xdr:cNvSpPr/>
      </xdr:nvSpPr>
      <xdr:spPr>
        <a:xfrm>
          <a:off x="10426700" y="53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42511</xdr:rowOff>
    </xdr:from>
    <xdr:ext cx="534377" cy="259045"/>
    <xdr:sp macro="" textlink="">
      <xdr:nvSpPr>
        <xdr:cNvPr id="312" name="補助費等該当値テキスト"/>
        <xdr:cNvSpPr txBox="1"/>
      </xdr:nvSpPr>
      <xdr:spPr>
        <a:xfrm>
          <a:off x="10528300" y="51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45,318</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61278</xdr:rowOff>
    </xdr:from>
    <xdr:to>
      <xdr:col>14</xdr:col>
      <xdr:colOff>79375</xdr:colOff>
      <xdr:row>31</xdr:row>
      <xdr:rowOff>162878</xdr:rowOff>
    </xdr:to>
    <xdr:sp macro="" textlink="">
      <xdr:nvSpPr>
        <xdr:cNvPr id="313" name="円/楕円 312"/>
        <xdr:cNvSpPr/>
      </xdr:nvSpPr>
      <xdr:spPr>
        <a:xfrm>
          <a:off x="9588500" y="537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7955</xdr:rowOff>
    </xdr:from>
    <xdr:ext cx="534377" cy="259045"/>
    <xdr:sp macro="" textlink="">
      <xdr:nvSpPr>
        <xdr:cNvPr id="314" name="テキスト ボックス 313"/>
        <xdr:cNvSpPr txBox="1"/>
      </xdr:nvSpPr>
      <xdr:spPr>
        <a:xfrm>
          <a:off x="9372111" y="515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44,225</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67831</xdr:rowOff>
    </xdr:from>
    <xdr:to>
      <xdr:col>12</xdr:col>
      <xdr:colOff>561975</xdr:colOff>
      <xdr:row>31</xdr:row>
      <xdr:rowOff>169431</xdr:rowOff>
    </xdr:to>
    <xdr:sp macro="" textlink="">
      <xdr:nvSpPr>
        <xdr:cNvPr id="315" name="円/楕円 314"/>
        <xdr:cNvSpPr/>
      </xdr:nvSpPr>
      <xdr:spPr>
        <a:xfrm>
          <a:off x="8699500" y="53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14508</xdr:rowOff>
    </xdr:from>
    <xdr:ext cx="534377" cy="259045"/>
    <xdr:sp macro="" textlink="">
      <xdr:nvSpPr>
        <xdr:cNvPr id="316" name="テキスト ボックス 315"/>
        <xdr:cNvSpPr txBox="1"/>
      </xdr:nvSpPr>
      <xdr:spPr>
        <a:xfrm>
          <a:off x="8483111" y="51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101626</xdr:rowOff>
    </xdr:from>
    <xdr:to>
      <xdr:col>11</xdr:col>
      <xdr:colOff>358775</xdr:colOff>
      <xdr:row>32</xdr:row>
      <xdr:rowOff>31776</xdr:rowOff>
    </xdr:to>
    <xdr:sp macro="" textlink="">
      <xdr:nvSpPr>
        <xdr:cNvPr id="317" name="円/楕円 316"/>
        <xdr:cNvSpPr/>
      </xdr:nvSpPr>
      <xdr:spPr>
        <a:xfrm>
          <a:off x="7810500" y="54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48303</xdr:rowOff>
    </xdr:from>
    <xdr:ext cx="534377" cy="259045"/>
    <xdr:sp macro="" textlink="">
      <xdr:nvSpPr>
        <xdr:cNvPr id="318" name="テキスト ボックス 317"/>
        <xdr:cNvSpPr txBox="1"/>
      </xdr:nvSpPr>
      <xdr:spPr>
        <a:xfrm>
          <a:off x="7594111" y="519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88976</xdr:rowOff>
    </xdr:from>
    <xdr:to>
      <xdr:col>10</xdr:col>
      <xdr:colOff>155575</xdr:colOff>
      <xdr:row>32</xdr:row>
      <xdr:rowOff>19126</xdr:rowOff>
    </xdr:to>
    <xdr:sp macro="" textlink="">
      <xdr:nvSpPr>
        <xdr:cNvPr id="319" name="円/楕円 318"/>
        <xdr:cNvSpPr/>
      </xdr:nvSpPr>
      <xdr:spPr>
        <a:xfrm>
          <a:off x="6921500" y="54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35653</xdr:rowOff>
    </xdr:from>
    <xdr:ext cx="534377" cy="259045"/>
    <xdr:sp macro="" textlink="">
      <xdr:nvSpPr>
        <xdr:cNvPr id="320" name="テキスト ボックス 319"/>
        <xdr:cNvSpPr txBox="1"/>
      </xdr:nvSpPr>
      <xdr:spPr>
        <a:xfrm>
          <a:off x="6705111" y="51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22788</xdr:rowOff>
    </xdr:from>
    <xdr:to>
      <xdr:col>15</xdr:col>
      <xdr:colOff>180975</xdr:colOff>
      <xdr:row>55</xdr:row>
      <xdr:rowOff>25710</xdr:rowOff>
    </xdr:to>
    <xdr:cxnSp macro="">
      <xdr:nvCxnSpPr>
        <xdr:cNvPr id="352" name="直線コネクタ 351"/>
        <xdr:cNvCxnSpPr/>
      </xdr:nvCxnSpPr>
      <xdr:spPr>
        <a:xfrm>
          <a:off x="9639300" y="9452538"/>
          <a:ext cx="8382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22788</xdr:rowOff>
    </xdr:from>
    <xdr:to>
      <xdr:col>14</xdr:col>
      <xdr:colOff>28575</xdr:colOff>
      <xdr:row>55</xdr:row>
      <xdr:rowOff>127160</xdr:rowOff>
    </xdr:to>
    <xdr:cxnSp macro="">
      <xdr:nvCxnSpPr>
        <xdr:cNvPr id="355" name="直線コネクタ 354"/>
        <xdr:cNvCxnSpPr/>
      </xdr:nvCxnSpPr>
      <xdr:spPr>
        <a:xfrm flipV="1">
          <a:off x="8750300" y="9452538"/>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127160</xdr:rowOff>
    </xdr:from>
    <xdr:to>
      <xdr:col>12</xdr:col>
      <xdr:colOff>511175</xdr:colOff>
      <xdr:row>56</xdr:row>
      <xdr:rowOff>89964</xdr:rowOff>
    </xdr:to>
    <xdr:cxnSp macro="">
      <xdr:nvCxnSpPr>
        <xdr:cNvPr id="358" name="直線コネクタ 357"/>
        <xdr:cNvCxnSpPr/>
      </xdr:nvCxnSpPr>
      <xdr:spPr>
        <a:xfrm flipV="1">
          <a:off x="7861300" y="9556910"/>
          <a:ext cx="8890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0" name="テキスト ボックス 359"/>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71577</xdr:rowOff>
    </xdr:from>
    <xdr:to>
      <xdr:col>11</xdr:col>
      <xdr:colOff>307975</xdr:colOff>
      <xdr:row>56</xdr:row>
      <xdr:rowOff>89964</xdr:rowOff>
    </xdr:to>
    <xdr:cxnSp macro="">
      <xdr:nvCxnSpPr>
        <xdr:cNvPr id="361" name="直線コネクタ 360"/>
        <xdr:cNvCxnSpPr/>
      </xdr:nvCxnSpPr>
      <xdr:spPr>
        <a:xfrm>
          <a:off x="6972300" y="9501327"/>
          <a:ext cx="889000" cy="18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146360</xdr:rowOff>
    </xdr:from>
    <xdr:to>
      <xdr:col>15</xdr:col>
      <xdr:colOff>231775</xdr:colOff>
      <xdr:row>55</xdr:row>
      <xdr:rowOff>76510</xdr:rowOff>
    </xdr:to>
    <xdr:sp macro="" textlink="">
      <xdr:nvSpPr>
        <xdr:cNvPr id="371" name="円/楕円 370"/>
        <xdr:cNvSpPr/>
      </xdr:nvSpPr>
      <xdr:spPr>
        <a:xfrm>
          <a:off x="10426700" y="94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169237</xdr:rowOff>
    </xdr:from>
    <xdr:ext cx="534377" cy="259045"/>
    <xdr:sp macro="" textlink="">
      <xdr:nvSpPr>
        <xdr:cNvPr id="372" name="普通建設事業費該当値テキスト"/>
        <xdr:cNvSpPr txBox="1"/>
      </xdr:nvSpPr>
      <xdr:spPr>
        <a:xfrm>
          <a:off x="10528300" y="92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66,481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143438</xdr:rowOff>
    </xdr:from>
    <xdr:to>
      <xdr:col>14</xdr:col>
      <xdr:colOff>79375</xdr:colOff>
      <xdr:row>55</xdr:row>
      <xdr:rowOff>73588</xdr:rowOff>
    </xdr:to>
    <xdr:sp macro="" textlink="">
      <xdr:nvSpPr>
        <xdr:cNvPr id="373" name="円/楕円 372"/>
        <xdr:cNvSpPr/>
      </xdr:nvSpPr>
      <xdr:spPr>
        <a:xfrm>
          <a:off x="9588500" y="94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90115</xdr:rowOff>
    </xdr:from>
    <xdr:ext cx="534377" cy="259045"/>
    <xdr:sp macro="" textlink="">
      <xdr:nvSpPr>
        <xdr:cNvPr id="374" name="テキスト ボックス 373"/>
        <xdr:cNvSpPr txBox="1"/>
      </xdr:nvSpPr>
      <xdr:spPr>
        <a:xfrm>
          <a:off x="9372111" y="91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76360</xdr:rowOff>
    </xdr:from>
    <xdr:to>
      <xdr:col>12</xdr:col>
      <xdr:colOff>561975</xdr:colOff>
      <xdr:row>56</xdr:row>
      <xdr:rowOff>6510</xdr:rowOff>
    </xdr:to>
    <xdr:sp macro="" textlink="">
      <xdr:nvSpPr>
        <xdr:cNvPr id="375" name="円/楕円 374"/>
        <xdr:cNvSpPr/>
      </xdr:nvSpPr>
      <xdr:spPr>
        <a:xfrm>
          <a:off x="8699500" y="95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23037</xdr:rowOff>
    </xdr:from>
    <xdr:ext cx="534377" cy="259045"/>
    <xdr:sp macro="" textlink="">
      <xdr:nvSpPr>
        <xdr:cNvPr id="376" name="テキスト ボックス 375"/>
        <xdr:cNvSpPr txBox="1"/>
      </xdr:nvSpPr>
      <xdr:spPr>
        <a:xfrm>
          <a:off x="8483111" y="92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39164</xdr:rowOff>
    </xdr:from>
    <xdr:to>
      <xdr:col>11</xdr:col>
      <xdr:colOff>358775</xdr:colOff>
      <xdr:row>56</xdr:row>
      <xdr:rowOff>140764</xdr:rowOff>
    </xdr:to>
    <xdr:sp macro="" textlink="">
      <xdr:nvSpPr>
        <xdr:cNvPr id="377" name="円/楕円 376"/>
        <xdr:cNvSpPr/>
      </xdr:nvSpPr>
      <xdr:spPr>
        <a:xfrm>
          <a:off x="7810500" y="96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157291</xdr:rowOff>
    </xdr:from>
    <xdr:ext cx="534377" cy="259045"/>
    <xdr:sp macro="" textlink="">
      <xdr:nvSpPr>
        <xdr:cNvPr id="378" name="テキスト ボックス 377"/>
        <xdr:cNvSpPr txBox="1"/>
      </xdr:nvSpPr>
      <xdr:spPr>
        <a:xfrm>
          <a:off x="7594111" y="94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20777</xdr:rowOff>
    </xdr:from>
    <xdr:to>
      <xdr:col>10</xdr:col>
      <xdr:colOff>155575</xdr:colOff>
      <xdr:row>55</xdr:row>
      <xdr:rowOff>122377</xdr:rowOff>
    </xdr:to>
    <xdr:sp macro="" textlink="">
      <xdr:nvSpPr>
        <xdr:cNvPr id="379" name="円/楕円 378"/>
        <xdr:cNvSpPr/>
      </xdr:nvSpPr>
      <xdr:spPr>
        <a:xfrm>
          <a:off x="6921500" y="94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138904</xdr:rowOff>
    </xdr:from>
    <xdr:ext cx="534377" cy="259045"/>
    <xdr:sp macro="" textlink="">
      <xdr:nvSpPr>
        <xdr:cNvPr id="380" name="テキスト ボックス 379"/>
        <xdr:cNvSpPr txBox="1"/>
      </xdr:nvSpPr>
      <xdr:spPr>
        <a:xfrm>
          <a:off x="6705111" y="92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135308</xdr:rowOff>
    </xdr:from>
    <xdr:to>
      <xdr:col>15</xdr:col>
      <xdr:colOff>180975</xdr:colOff>
      <xdr:row>77</xdr:row>
      <xdr:rowOff>132874</xdr:rowOff>
    </xdr:to>
    <xdr:cxnSp macro="">
      <xdr:nvCxnSpPr>
        <xdr:cNvPr id="411" name="直線コネクタ 410"/>
        <xdr:cNvCxnSpPr/>
      </xdr:nvCxnSpPr>
      <xdr:spPr>
        <a:xfrm flipV="1">
          <a:off x="9639300" y="13165508"/>
          <a:ext cx="838200" cy="16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84508</xdr:rowOff>
    </xdr:from>
    <xdr:to>
      <xdr:col>15</xdr:col>
      <xdr:colOff>231775</xdr:colOff>
      <xdr:row>77</xdr:row>
      <xdr:rowOff>14658</xdr:rowOff>
    </xdr:to>
    <xdr:sp macro="" textlink="">
      <xdr:nvSpPr>
        <xdr:cNvPr id="421" name="円/楕円 420"/>
        <xdr:cNvSpPr/>
      </xdr:nvSpPr>
      <xdr:spPr>
        <a:xfrm>
          <a:off x="10426700" y="131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107384</xdr:rowOff>
    </xdr:from>
    <xdr:ext cx="534377" cy="259045"/>
    <xdr:sp macro="" textlink="">
      <xdr:nvSpPr>
        <xdr:cNvPr id="422" name="普通建設事業費 （ うち新規整備　）該当値テキスト"/>
        <xdr:cNvSpPr txBox="1"/>
      </xdr:nvSpPr>
      <xdr:spPr>
        <a:xfrm>
          <a:off x="10528300" y="129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82074</xdr:rowOff>
    </xdr:from>
    <xdr:to>
      <xdr:col>14</xdr:col>
      <xdr:colOff>79375</xdr:colOff>
      <xdr:row>78</xdr:row>
      <xdr:rowOff>12224</xdr:rowOff>
    </xdr:to>
    <xdr:sp macro="" textlink="">
      <xdr:nvSpPr>
        <xdr:cNvPr id="423" name="円/楕円 422"/>
        <xdr:cNvSpPr/>
      </xdr:nvSpPr>
      <xdr:spPr>
        <a:xfrm>
          <a:off x="9588500" y="132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3351</xdr:rowOff>
    </xdr:from>
    <xdr:ext cx="534377" cy="259045"/>
    <xdr:sp macro="" textlink="">
      <xdr:nvSpPr>
        <xdr:cNvPr id="424" name="テキスト ボックス 423"/>
        <xdr:cNvSpPr txBox="1"/>
      </xdr:nvSpPr>
      <xdr:spPr>
        <a:xfrm>
          <a:off x="9372111" y="133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23310</xdr:rowOff>
    </xdr:from>
    <xdr:to>
      <xdr:col>15</xdr:col>
      <xdr:colOff>180975</xdr:colOff>
      <xdr:row>95</xdr:row>
      <xdr:rowOff>75986</xdr:rowOff>
    </xdr:to>
    <xdr:cxnSp macro="">
      <xdr:nvCxnSpPr>
        <xdr:cNvPr id="455" name="直線コネクタ 454"/>
        <xdr:cNvCxnSpPr/>
      </xdr:nvCxnSpPr>
      <xdr:spPr>
        <a:xfrm>
          <a:off x="9639300" y="16139610"/>
          <a:ext cx="838200" cy="2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25186</xdr:rowOff>
    </xdr:from>
    <xdr:to>
      <xdr:col>15</xdr:col>
      <xdr:colOff>231775</xdr:colOff>
      <xdr:row>95</xdr:row>
      <xdr:rowOff>126786</xdr:rowOff>
    </xdr:to>
    <xdr:sp macro="" textlink="">
      <xdr:nvSpPr>
        <xdr:cNvPr id="465" name="円/楕円 464"/>
        <xdr:cNvSpPr/>
      </xdr:nvSpPr>
      <xdr:spPr>
        <a:xfrm>
          <a:off x="10426700" y="163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3613</xdr:rowOff>
    </xdr:from>
    <xdr:ext cx="534377" cy="259045"/>
    <xdr:sp macro="" textlink="">
      <xdr:nvSpPr>
        <xdr:cNvPr id="466" name="普通建設事業費 （ うち更新整備　）該当値テキスト"/>
        <xdr:cNvSpPr txBox="1"/>
      </xdr:nvSpPr>
      <xdr:spPr>
        <a:xfrm>
          <a:off x="10528300" y="162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143960</xdr:rowOff>
    </xdr:from>
    <xdr:to>
      <xdr:col>14</xdr:col>
      <xdr:colOff>79375</xdr:colOff>
      <xdr:row>94</xdr:row>
      <xdr:rowOff>74110</xdr:rowOff>
    </xdr:to>
    <xdr:sp macro="" textlink="">
      <xdr:nvSpPr>
        <xdr:cNvPr id="467" name="円/楕円 466"/>
        <xdr:cNvSpPr/>
      </xdr:nvSpPr>
      <xdr:spPr>
        <a:xfrm>
          <a:off x="9588500" y="160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90637</xdr:rowOff>
    </xdr:from>
    <xdr:ext cx="534377" cy="259045"/>
    <xdr:sp macro="" textlink="">
      <xdr:nvSpPr>
        <xdr:cNvPr id="468" name="テキスト ボックス 467"/>
        <xdr:cNvSpPr txBox="1"/>
      </xdr:nvSpPr>
      <xdr:spPr>
        <a:xfrm>
          <a:off x="9372111" y="158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21171</xdr:rowOff>
    </xdr:from>
    <xdr:to>
      <xdr:col>23</xdr:col>
      <xdr:colOff>517525</xdr:colOff>
      <xdr:row>39</xdr:row>
      <xdr:rowOff>37973</xdr:rowOff>
    </xdr:to>
    <xdr:cxnSp macro="">
      <xdr:nvCxnSpPr>
        <xdr:cNvPr id="497" name="直線コネクタ 496"/>
        <xdr:cNvCxnSpPr/>
      </xdr:nvCxnSpPr>
      <xdr:spPr>
        <a:xfrm>
          <a:off x="15481300" y="6707721"/>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21171</xdr:rowOff>
    </xdr:from>
    <xdr:to>
      <xdr:col>22</xdr:col>
      <xdr:colOff>365125</xdr:colOff>
      <xdr:row>39</xdr:row>
      <xdr:rowOff>32258</xdr:rowOff>
    </xdr:to>
    <xdr:cxnSp macro="">
      <xdr:nvCxnSpPr>
        <xdr:cNvPr id="500" name="直線コネクタ 499"/>
        <xdr:cNvCxnSpPr/>
      </xdr:nvCxnSpPr>
      <xdr:spPr>
        <a:xfrm flipV="1">
          <a:off x="14592300" y="6707721"/>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32144</xdr:rowOff>
    </xdr:from>
    <xdr:to>
      <xdr:col>21</xdr:col>
      <xdr:colOff>161925</xdr:colOff>
      <xdr:row>39</xdr:row>
      <xdr:rowOff>32258</xdr:rowOff>
    </xdr:to>
    <xdr:cxnSp macro="">
      <xdr:nvCxnSpPr>
        <xdr:cNvPr id="503" name="直線コネクタ 502"/>
        <xdr:cNvCxnSpPr/>
      </xdr:nvCxnSpPr>
      <xdr:spPr>
        <a:xfrm>
          <a:off x="13703300" y="671869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15608</xdr:rowOff>
    </xdr:from>
    <xdr:to>
      <xdr:col>19</xdr:col>
      <xdr:colOff>644525</xdr:colOff>
      <xdr:row>39</xdr:row>
      <xdr:rowOff>32144</xdr:rowOff>
    </xdr:to>
    <xdr:cxnSp macro="">
      <xdr:nvCxnSpPr>
        <xdr:cNvPr id="506" name="直線コネクタ 505"/>
        <xdr:cNvCxnSpPr/>
      </xdr:nvCxnSpPr>
      <xdr:spPr>
        <a:xfrm>
          <a:off x="12814300" y="6702158"/>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158623</xdr:rowOff>
    </xdr:from>
    <xdr:to>
      <xdr:col>23</xdr:col>
      <xdr:colOff>568325</xdr:colOff>
      <xdr:row>39</xdr:row>
      <xdr:rowOff>88773</xdr:rowOff>
    </xdr:to>
    <xdr:sp macro="" textlink="">
      <xdr:nvSpPr>
        <xdr:cNvPr id="516" name="円/楕円 515"/>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78565" cy="259045"/>
    <xdr:sp macro="" textlink="">
      <xdr:nvSpPr>
        <xdr:cNvPr id="517" name="災害復旧事業費該当値テキスト"/>
        <xdr:cNvSpPr txBox="1"/>
      </xdr:nvSpPr>
      <xdr:spPr>
        <a:xfrm>
          <a:off x="16370300"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141821</xdr:rowOff>
    </xdr:from>
    <xdr:to>
      <xdr:col>22</xdr:col>
      <xdr:colOff>415925</xdr:colOff>
      <xdr:row>39</xdr:row>
      <xdr:rowOff>71971</xdr:rowOff>
    </xdr:to>
    <xdr:sp macro="" textlink="">
      <xdr:nvSpPr>
        <xdr:cNvPr id="518" name="円/楕円 517"/>
        <xdr:cNvSpPr/>
      </xdr:nvSpPr>
      <xdr:spPr>
        <a:xfrm>
          <a:off x="15430500" y="66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63098</xdr:rowOff>
    </xdr:from>
    <xdr:ext cx="378565" cy="259045"/>
    <xdr:sp macro="" textlink="">
      <xdr:nvSpPr>
        <xdr:cNvPr id="519" name="テキスト ボックス 518"/>
        <xdr:cNvSpPr txBox="1"/>
      </xdr:nvSpPr>
      <xdr:spPr>
        <a:xfrm>
          <a:off x="15292017" y="674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152908</xdr:rowOff>
    </xdr:from>
    <xdr:to>
      <xdr:col>21</xdr:col>
      <xdr:colOff>212725</xdr:colOff>
      <xdr:row>39</xdr:row>
      <xdr:rowOff>83058</xdr:rowOff>
    </xdr:to>
    <xdr:sp macro="" textlink="">
      <xdr:nvSpPr>
        <xdr:cNvPr id="520" name="円/楕円 519"/>
        <xdr:cNvSpPr/>
      </xdr:nvSpPr>
      <xdr:spPr>
        <a:xfrm>
          <a:off x="1454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74185</xdr:rowOff>
    </xdr:from>
    <xdr:ext cx="378565" cy="259045"/>
    <xdr:sp macro="" textlink="">
      <xdr:nvSpPr>
        <xdr:cNvPr id="521" name="テキスト ボックス 520"/>
        <xdr:cNvSpPr txBox="1"/>
      </xdr:nvSpPr>
      <xdr:spPr>
        <a:xfrm>
          <a:off x="14403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152794</xdr:rowOff>
    </xdr:from>
    <xdr:to>
      <xdr:col>20</xdr:col>
      <xdr:colOff>9525</xdr:colOff>
      <xdr:row>39</xdr:row>
      <xdr:rowOff>82944</xdr:rowOff>
    </xdr:to>
    <xdr:sp macro="" textlink="">
      <xdr:nvSpPr>
        <xdr:cNvPr id="522" name="円/楕円 521"/>
        <xdr:cNvSpPr/>
      </xdr:nvSpPr>
      <xdr:spPr>
        <a:xfrm>
          <a:off x="13652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74071</xdr:rowOff>
    </xdr:from>
    <xdr:ext cx="378565" cy="259045"/>
    <xdr:sp macro="" textlink="">
      <xdr:nvSpPr>
        <xdr:cNvPr id="523" name="テキスト ボックス 522"/>
        <xdr:cNvSpPr txBox="1"/>
      </xdr:nvSpPr>
      <xdr:spPr>
        <a:xfrm>
          <a:off x="13514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136258</xdr:rowOff>
    </xdr:from>
    <xdr:to>
      <xdr:col>18</xdr:col>
      <xdr:colOff>492125</xdr:colOff>
      <xdr:row>39</xdr:row>
      <xdr:rowOff>66408</xdr:rowOff>
    </xdr:to>
    <xdr:sp macro="" textlink="">
      <xdr:nvSpPr>
        <xdr:cNvPr id="524" name="円/楕円 523"/>
        <xdr:cNvSpPr/>
      </xdr:nvSpPr>
      <xdr:spPr>
        <a:xfrm>
          <a:off x="12763500" y="66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57535</xdr:rowOff>
    </xdr:from>
    <xdr:ext cx="378565" cy="259045"/>
    <xdr:sp macro="" textlink="">
      <xdr:nvSpPr>
        <xdr:cNvPr id="525" name="テキスト ボックス 524"/>
        <xdr:cNvSpPr txBox="1"/>
      </xdr:nvSpPr>
      <xdr:spPr>
        <a:xfrm>
          <a:off x="12625017" y="674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28098</xdr:rowOff>
    </xdr:from>
    <xdr:to>
      <xdr:col>23</xdr:col>
      <xdr:colOff>517525</xdr:colOff>
      <xdr:row>73</xdr:row>
      <xdr:rowOff>88265</xdr:rowOff>
    </xdr:to>
    <xdr:cxnSp macro="">
      <xdr:nvCxnSpPr>
        <xdr:cNvPr id="602" name="直線コネクタ 601"/>
        <xdr:cNvCxnSpPr/>
      </xdr:nvCxnSpPr>
      <xdr:spPr>
        <a:xfrm flipV="1">
          <a:off x="15481300" y="12543948"/>
          <a:ext cx="8382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88265</xdr:rowOff>
    </xdr:from>
    <xdr:to>
      <xdr:col>22</xdr:col>
      <xdr:colOff>365125</xdr:colOff>
      <xdr:row>73</xdr:row>
      <xdr:rowOff>95763</xdr:rowOff>
    </xdr:to>
    <xdr:cxnSp macro="">
      <xdr:nvCxnSpPr>
        <xdr:cNvPr id="605" name="直線コネクタ 604"/>
        <xdr:cNvCxnSpPr/>
      </xdr:nvCxnSpPr>
      <xdr:spPr>
        <a:xfrm flipV="1">
          <a:off x="14592300" y="12604115"/>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95763</xdr:rowOff>
    </xdr:from>
    <xdr:to>
      <xdr:col>21</xdr:col>
      <xdr:colOff>161925</xdr:colOff>
      <xdr:row>73</xdr:row>
      <xdr:rowOff>150536</xdr:rowOff>
    </xdr:to>
    <xdr:cxnSp macro="">
      <xdr:nvCxnSpPr>
        <xdr:cNvPr id="608" name="直線コネクタ 607"/>
        <xdr:cNvCxnSpPr/>
      </xdr:nvCxnSpPr>
      <xdr:spPr>
        <a:xfrm flipV="1">
          <a:off x="13703300" y="12611613"/>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150536</xdr:rowOff>
    </xdr:from>
    <xdr:to>
      <xdr:col>19</xdr:col>
      <xdr:colOff>644525</xdr:colOff>
      <xdr:row>73</xdr:row>
      <xdr:rowOff>166218</xdr:rowOff>
    </xdr:to>
    <xdr:cxnSp macro="">
      <xdr:nvCxnSpPr>
        <xdr:cNvPr id="611" name="直線コネクタ 610"/>
        <xdr:cNvCxnSpPr/>
      </xdr:nvCxnSpPr>
      <xdr:spPr>
        <a:xfrm flipV="1">
          <a:off x="12814300" y="12666386"/>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148748</xdr:rowOff>
    </xdr:from>
    <xdr:to>
      <xdr:col>23</xdr:col>
      <xdr:colOff>568325</xdr:colOff>
      <xdr:row>73</xdr:row>
      <xdr:rowOff>78898</xdr:rowOff>
    </xdr:to>
    <xdr:sp macro="" textlink="">
      <xdr:nvSpPr>
        <xdr:cNvPr id="621" name="円/楕円 620"/>
        <xdr:cNvSpPr/>
      </xdr:nvSpPr>
      <xdr:spPr>
        <a:xfrm>
          <a:off x="16268700" y="124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175</xdr:rowOff>
    </xdr:from>
    <xdr:ext cx="534377" cy="259045"/>
    <xdr:sp macro="" textlink="">
      <xdr:nvSpPr>
        <xdr:cNvPr id="622" name="公債費該当値テキスト"/>
        <xdr:cNvSpPr txBox="1"/>
      </xdr:nvSpPr>
      <xdr:spPr>
        <a:xfrm>
          <a:off x="16370300" y="123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37465</xdr:rowOff>
    </xdr:from>
    <xdr:to>
      <xdr:col>22</xdr:col>
      <xdr:colOff>415925</xdr:colOff>
      <xdr:row>73</xdr:row>
      <xdr:rowOff>139065</xdr:rowOff>
    </xdr:to>
    <xdr:sp macro="" textlink="">
      <xdr:nvSpPr>
        <xdr:cNvPr id="623" name="円/楕円 622"/>
        <xdr:cNvSpPr/>
      </xdr:nvSpPr>
      <xdr:spPr>
        <a:xfrm>
          <a:off x="15430500" y="125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155592</xdr:rowOff>
    </xdr:from>
    <xdr:ext cx="534377" cy="259045"/>
    <xdr:sp macro="" textlink="">
      <xdr:nvSpPr>
        <xdr:cNvPr id="624" name="テキスト ボックス 623"/>
        <xdr:cNvSpPr txBox="1"/>
      </xdr:nvSpPr>
      <xdr:spPr>
        <a:xfrm>
          <a:off x="15214111" y="1232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44963</xdr:rowOff>
    </xdr:from>
    <xdr:to>
      <xdr:col>21</xdr:col>
      <xdr:colOff>212725</xdr:colOff>
      <xdr:row>73</xdr:row>
      <xdr:rowOff>146563</xdr:rowOff>
    </xdr:to>
    <xdr:sp macro="" textlink="">
      <xdr:nvSpPr>
        <xdr:cNvPr id="625" name="円/楕円 624"/>
        <xdr:cNvSpPr/>
      </xdr:nvSpPr>
      <xdr:spPr>
        <a:xfrm>
          <a:off x="14541500" y="125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163090</xdr:rowOff>
    </xdr:from>
    <xdr:ext cx="534377" cy="259045"/>
    <xdr:sp macro="" textlink="">
      <xdr:nvSpPr>
        <xdr:cNvPr id="626" name="テキスト ボックス 625"/>
        <xdr:cNvSpPr txBox="1"/>
      </xdr:nvSpPr>
      <xdr:spPr>
        <a:xfrm>
          <a:off x="14325111" y="123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99736</xdr:rowOff>
    </xdr:from>
    <xdr:to>
      <xdr:col>20</xdr:col>
      <xdr:colOff>9525</xdr:colOff>
      <xdr:row>74</xdr:row>
      <xdr:rowOff>29886</xdr:rowOff>
    </xdr:to>
    <xdr:sp macro="" textlink="">
      <xdr:nvSpPr>
        <xdr:cNvPr id="627" name="円/楕円 626"/>
        <xdr:cNvSpPr/>
      </xdr:nvSpPr>
      <xdr:spPr>
        <a:xfrm>
          <a:off x="13652500" y="12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46413</xdr:rowOff>
    </xdr:from>
    <xdr:ext cx="534377" cy="259045"/>
    <xdr:sp macro="" textlink="">
      <xdr:nvSpPr>
        <xdr:cNvPr id="628" name="テキスト ボックス 627"/>
        <xdr:cNvSpPr txBox="1"/>
      </xdr:nvSpPr>
      <xdr:spPr>
        <a:xfrm>
          <a:off x="13436111" y="123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115418</xdr:rowOff>
    </xdr:from>
    <xdr:to>
      <xdr:col>18</xdr:col>
      <xdr:colOff>492125</xdr:colOff>
      <xdr:row>74</xdr:row>
      <xdr:rowOff>45568</xdr:rowOff>
    </xdr:to>
    <xdr:sp macro="" textlink="">
      <xdr:nvSpPr>
        <xdr:cNvPr id="629" name="円/楕円 628"/>
        <xdr:cNvSpPr/>
      </xdr:nvSpPr>
      <xdr:spPr>
        <a:xfrm>
          <a:off x="12763500" y="126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62095</xdr:rowOff>
    </xdr:from>
    <xdr:ext cx="534377" cy="259045"/>
    <xdr:sp macro="" textlink="">
      <xdr:nvSpPr>
        <xdr:cNvPr id="630" name="テキスト ボックス 629"/>
        <xdr:cNvSpPr txBox="1"/>
      </xdr:nvSpPr>
      <xdr:spPr>
        <a:xfrm>
          <a:off x="12547111" y="124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125603</xdr:rowOff>
    </xdr:from>
    <xdr:to>
      <xdr:col>23</xdr:col>
      <xdr:colOff>517525</xdr:colOff>
      <xdr:row>98</xdr:row>
      <xdr:rowOff>128690</xdr:rowOff>
    </xdr:to>
    <xdr:cxnSp macro="">
      <xdr:nvCxnSpPr>
        <xdr:cNvPr id="659" name="直線コネクタ 658"/>
        <xdr:cNvCxnSpPr/>
      </xdr:nvCxnSpPr>
      <xdr:spPr>
        <a:xfrm flipV="1">
          <a:off x="15481300" y="16927703"/>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93866</xdr:rowOff>
    </xdr:from>
    <xdr:to>
      <xdr:col>22</xdr:col>
      <xdr:colOff>365125</xdr:colOff>
      <xdr:row>98</xdr:row>
      <xdr:rowOff>128690</xdr:rowOff>
    </xdr:to>
    <xdr:cxnSp macro="">
      <xdr:nvCxnSpPr>
        <xdr:cNvPr id="662" name="直線コネクタ 661"/>
        <xdr:cNvCxnSpPr/>
      </xdr:nvCxnSpPr>
      <xdr:spPr>
        <a:xfrm>
          <a:off x="14592300" y="16553066"/>
          <a:ext cx="889000" cy="3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93866</xdr:rowOff>
    </xdr:from>
    <xdr:to>
      <xdr:col>21</xdr:col>
      <xdr:colOff>161925</xdr:colOff>
      <xdr:row>98</xdr:row>
      <xdr:rowOff>47079</xdr:rowOff>
    </xdr:to>
    <xdr:cxnSp macro="">
      <xdr:nvCxnSpPr>
        <xdr:cNvPr id="665" name="直線コネクタ 664"/>
        <xdr:cNvCxnSpPr/>
      </xdr:nvCxnSpPr>
      <xdr:spPr>
        <a:xfrm flipV="1">
          <a:off x="13703300" y="16553066"/>
          <a:ext cx="889000" cy="29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7" name="テキスト ボックス 666"/>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482</xdr:rowOff>
    </xdr:from>
    <xdr:to>
      <xdr:col>19</xdr:col>
      <xdr:colOff>644525</xdr:colOff>
      <xdr:row>98</xdr:row>
      <xdr:rowOff>47079</xdr:rowOff>
    </xdr:to>
    <xdr:cxnSp macro="">
      <xdr:nvCxnSpPr>
        <xdr:cNvPr id="668" name="直線コネクタ 667"/>
        <xdr:cNvCxnSpPr/>
      </xdr:nvCxnSpPr>
      <xdr:spPr>
        <a:xfrm>
          <a:off x="12814300" y="16802582"/>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74803</xdr:rowOff>
    </xdr:from>
    <xdr:to>
      <xdr:col>23</xdr:col>
      <xdr:colOff>568325</xdr:colOff>
      <xdr:row>99</xdr:row>
      <xdr:rowOff>4953</xdr:rowOff>
    </xdr:to>
    <xdr:sp macro="" textlink="">
      <xdr:nvSpPr>
        <xdr:cNvPr id="678" name="円/楕円 677"/>
        <xdr:cNvSpPr/>
      </xdr:nvSpPr>
      <xdr:spPr>
        <a:xfrm>
          <a:off x="162687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161180</xdr:rowOff>
    </xdr:from>
    <xdr:ext cx="469744" cy="259045"/>
    <xdr:sp macro="" textlink="">
      <xdr:nvSpPr>
        <xdr:cNvPr id="679" name="積立金該当値テキスト"/>
        <xdr:cNvSpPr txBox="1"/>
      </xdr:nvSpPr>
      <xdr:spPr>
        <a:xfrm>
          <a:off x="16370300" y="167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77890</xdr:rowOff>
    </xdr:from>
    <xdr:to>
      <xdr:col>22</xdr:col>
      <xdr:colOff>415925</xdr:colOff>
      <xdr:row>99</xdr:row>
      <xdr:rowOff>8040</xdr:rowOff>
    </xdr:to>
    <xdr:sp macro="" textlink="">
      <xdr:nvSpPr>
        <xdr:cNvPr id="680" name="円/楕円 679"/>
        <xdr:cNvSpPr/>
      </xdr:nvSpPr>
      <xdr:spPr>
        <a:xfrm>
          <a:off x="15430500" y="168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170617</xdr:rowOff>
    </xdr:from>
    <xdr:ext cx="469744" cy="259045"/>
    <xdr:sp macro="" textlink="">
      <xdr:nvSpPr>
        <xdr:cNvPr id="681" name="テキスト ボックス 680"/>
        <xdr:cNvSpPr txBox="1"/>
      </xdr:nvSpPr>
      <xdr:spPr>
        <a:xfrm>
          <a:off x="15246427" y="169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43066</xdr:rowOff>
    </xdr:from>
    <xdr:to>
      <xdr:col>21</xdr:col>
      <xdr:colOff>212725</xdr:colOff>
      <xdr:row>96</xdr:row>
      <xdr:rowOff>144666</xdr:rowOff>
    </xdr:to>
    <xdr:sp macro="" textlink="">
      <xdr:nvSpPr>
        <xdr:cNvPr id="682" name="円/楕円 681"/>
        <xdr:cNvSpPr/>
      </xdr:nvSpPr>
      <xdr:spPr>
        <a:xfrm>
          <a:off x="14541500" y="16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161193</xdr:rowOff>
    </xdr:from>
    <xdr:ext cx="534377" cy="259045"/>
    <xdr:sp macro="" textlink="">
      <xdr:nvSpPr>
        <xdr:cNvPr id="683" name="テキスト ボックス 682"/>
        <xdr:cNvSpPr txBox="1"/>
      </xdr:nvSpPr>
      <xdr:spPr>
        <a:xfrm>
          <a:off x="14325111" y="162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167729</xdr:rowOff>
    </xdr:from>
    <xdr:to>
      <xdr:col>20</xdr:col>
      <xdr:colOff>9525</xdr:colOff>
      <xdr:row>98</xdr:row>
      <xdr:rowOff>97879</xdr:rowOff>
    </xdr:to>
    <xdr:sp macro="" textlink="">
      <xdr:nvSpPr>
        <xdr:cNvPr id="684" name="円/楕円 683"/>
        <xdr:cNvSpPr/>
      </xdr:nvSpPr>
      <xdr:spPr>
        <a:xfrm>
          <a:off x="13652500" y="167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89006</xdr:rowOff>
    </xdr:from>
    <xdr:ext cx="469744" cy="259045"/>
    <xdr:sp macro="" textlink="">
      <xdr:nvSpPr>
        <xdr:cNvPr id="685" name="テキスト ボックス 684"/>
        <xdr:cNvSpPr txBox="1"/>
      </xdr:nvSpPr>
      <xdr:spPr>
        <a:xfrm>
          <a:off x="13468427" y="1689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121132</xdr:rowOff>
    </xdr:from>
    <xdr:to>
      <xdr:col>18</xdr:col>
      <xdr:colOff>492125</xdr:colOff>
      <xdr:row>98</xdr:row>
      <xdr:rowOff>51282</xdr:rowOff>
    </xdr:to>
    <xdr:sp macro="" textlink="">
      <xdr:nvSpPr>
        <xdr:cNvPr id="686" name="円/楕円 685"/>
        <xdr:cNvSpPr/>
      </xdr:nvSpPr>
      <xdr:spPr>
        <a:xfrm>
          <a:off x="12763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42409</xdr:rowOff>
    </xdr:from>
    <xdr:ext cx="469744" cy="259045"/>
    <xdr:sp macro="" textlink="">
      <xdr:nvSpPr>
        <xdr:cNvPr id="687" name="テキスト ボックス 686"/>
        <xdr:cNvSpPr txBox="1"/>
      </xdr:nvSpPr>
      <xdr:spPr>
        <a:xfrm>
          <a:off x="12579427" y="1684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77488</xdr:rowOff>
    </xdr:from>
    <xdr:to>
      <xdr:col>32</xdr:col>
      <xdr:colOff>187325</xdr:colOff>
      <xdr:row>35</xdr:row>
      <xdr:rowOff>115370</xdr:rowOff>
    </xdr:to>
    <xdr:cxnSp macro="">
      <xdr:nvCxnSpPr>
        <xdr:cNvPr id="718" name="直線コネクタ 717"/>
        <xdr:cNvCxnSpPr/>
      </xdr:nvCxnSpPr>
      <xdr:spPr>
        <a:xfrm flipV="1">
          <a:off x="21323300" y="6078238"/>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115370</xdr:rowOff>
    </xdr:from>
    <xdr:to>
      <xdr:col>31</xdr:col>
      <xdr:colOff>34925</xdr:colOff>
      <xdr:row>36</xdr:row>
      <xdr:rowOff>164193</xdr:rowOff>
    </xdr:to>
    <xdr:cxnSp macro="">
      <xdr:nvCxnSpPr>
        <xdr:cNvPr id="721" name="直線コネクタ 720"/>
        <xdr:cNvCxnSpPr/>
      </xdr:nvCxnSpPr>
      <xdr:spPr>
        <a:xfrm flipV="1">
          <a:off x="20434300" y="6116120"/>
          <a:ext cx="889000" cy="2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164193</xdr:rowOff>
    </xdr:from>
    <xdr:to>
      <xdr:col>29</xdr:col>
      <xdr:colOff>517525</xdr:colOff>
      <xdr:row>37</xdr:row>
      <xdr:rowOff>22297</xdr:rowOff>
    </xdr:to>
    <xdr:cxnSp macro="">
      <xdr:nvCxnSpPr>
        <xdr:cNvPr id="724" name="直線コネクタ 723"/>
        <xdr:cNvCxnSpPr/>
      </xdr:nvCxnSpPr>
      <xdr:spPr>
        <a:xfrm flipV="1">
          <a:off x="19545300" y="6336393"/>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6" name="テキスト ボックス 725"/>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22297</xdr:rowOff>
    </xdr:from>
    <xdr:to>
      <xdr:col>28</xdr:col>
      <xdr:colOff>314325</xdr:colOff>
      <xdr:row>37</xdr:row>
      <xdr:rowOff>55281</xdr:rowOff>
    </xdr:to>
    <xdr:cxnSp macro="">
      <xdr:nvCxnSpPr>
        <xdr:cNvPr id="727" name="直線コネクタ 726"/>
        <xdr:cNvCxnSpPr/>
      </xdr:nvCxnSpPr>
      <xdr:spPr>
        <a:xfrm flipV="1">
          <a:off x="18656300" y="6365947"/>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9" name="テキスト ボックス 728"/>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1" name="テキスト ボックス 730"/>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26688</xdr:rowOff>
    </xdr:from>
    <xdr:to>
      <xdr:col>32</xdr:col>
      <xdr:colOff>238125</xdr:colOff>
      <xdr:row>35</xdr:row>
      <xdr:rowOff>128288</xdr:rowOff>
    </xdr:to>
    <xdr:sp macro="" textlink="">
      <xdr:nvSpPr>
        <xdr:cNvPr id="737" name="円/楕円 736"/>
        <xdr:cNvSpPr/>
      </xdr:nvSpPr>
      <xdr:spPr>
        <a:xfrm>
          <a:off x="22110700" y="6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49565</xdr:rowOff>
    </xdr:from>
    <xdr:ext cx="469744" cy="259045"/>
    <xdr:sp macro="" textlink="">
      <xdr:nvSpPr>
        <xdr:cNvPr id="738" name="投資及び出資金該当値テキスト"/>
        <xdr:cNvSpPr txBox="1"/>
      </xdr:nvSpPr>
      <xdr:spPr>
        <a:xfrm>
          <a:off x="22212300" y="587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64570</xdr:rowOff>
    </xdr:from>
    <xdr:to>
      <xdr:col>31</xdr:col>
      <xdr:colOff>85725</xdr:colOff>
      <xdr:row>35</xdr:row>
      <xdr:rowOff>166170</xdr:rowOff>
    </xdr:to>
    <xdr:sp macro="" textlink="">
      <xdr:nvSpPr>
        <xdr:cNvPr id="739" name="円/楕円 738"/>
        <xdr:cNvSpPr/>
      </xdr:nvSpPr>
      <xdr:spPr>
        <a:xfrm>
          <a:off x="21272500" y="60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11247</xdr:rowOff>
    </xdr:from>
    <xdr:ext cx="469744" cy="259045"/>
    <xdr:sp macro="" textlink="">
      <xdr:nvSpPr>
        <xdr:cNvPr id="740" name="テキスト ボックス 739"/>
        <xdr:cNvSpPr txBox="1"/>
      </xdr:nvSpPr>
      <xdr:spPr>
        <a:xfrm>
          <a:off x="21088427" y="58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113393</xdr:rowOff>
    </xdr:from>
    <xdr:to>
      <xdr:col>29</xdr:col>
      <xdr:colOff>568325</xdr:colOff>
      <xdr:row>37</xdr:row>
      <xdr:rowOff>43543</xdr:rowOff>
    </xdr:to>
    <xdr:sp macro="" textlink="">
      <xdr:nvSpPr>
        <xdr:cNvPr id="741" name="円/楕円 740"/>
        <xdr:cNvSpPr/>
      </xdr:nvSpPr>
      <xdr:spPr>
        <a:xfrm>
          <a:off x="20383500" y="62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60070</xdr:rowOff>
    </xdr:from>
    <xdr:ext cx="469744" cy="259045"/>
    <xdr:sp macro="" textlink="">
      <xdr:nvSpPr>
        <xdr:cNvPr id="742" name="テキスト ボックス 741"/>
        <xdr:cNvSpPr txBox="1"/>
      </xdr:nvSpPr>
      <xdr:spPr>
        <a:xfrm>
          <a:off x="20199427" y="606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142947</xdr:rowOff>
    </xdr:from>
    <xdr:to>
      <xdr:col>28</xdr:col>
      <xdr:colOff>365125</xdr:colOff>
      <xdr:row>37</xdr:row>
      <xdr:rowOff>73097</xdr:rowOff>
    </xdr:to>
    <xdr:sp macro="" textlink="">
      <xdr:nvSpPr>
        <xdr:cNvPr id="743" name="円/楕円 742"/>
        <xdr:cNvSpPr/>
      </xdr:nvSpPr>
      <xdr:spPr>
        <a:xfrm>
          <a:off x="194945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89624</xdr:rowOff>
    </xdr:from>
    <xdr:ext cx="469744" cy="259045"/>
    <xdr:sp macro="" textlink="">
      <xdr:nvSpPr>
        <xdr:cNvPr id="744" name="テキスト ボックス 743"/>
        <xdr:cNvSpPr txBox="1"/>
      </xdr:nvSpPr>
      <xdr:spPr>
        <a:xfrm>
          <a:off x="19310427" y="609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4481</xdr:rowOff>
    </xdr:from>
    <xdr:to>
      <xdr:col>27</xdr:col>
      <xdr:colOff>161925</xdr:colOff>
      <xdr:row>37</xdr:row>
      <xdr:rowOff>106081</xdr:rowOff>
    </xdr:to>
    <xdr:sp macro="" textlink="">
      <xdr:nvSpPr>
        <xdr:cNvPr id="745" name="円/楕円 744"/>
        <xdr:cNvSpPr/>
      </xdr:nvSpPr>
      <xdr:spPr>
        <a:xfrm>
          <a:off x="18605500" y="63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122608</xdr:rowOff>
    </xdr:from>
    <xdr:ext cx="469744" cy="259045"/>
    <xdr:sp macro="" textlink="">
      <xdr:nvSpPr>
        <xdr:cNvPr id="746" name="テキスト ボックス 745"/>
        <xdr:cNvSpPr txBox="1"/>
      </xdr:nvSpPr>
      <xdr:spPr>
        <a:xfrm>
          <a:off x="18421427" y="612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60673</xdr:rowOff>
    </xdr:from>
    <xdr:to>
      <xdr:col>32</xdr:col>
      <xdr:colOff>187325</xdr:colOff>
      <xdr:row>58</xdr:row>
      <xdr:rowOff>72126</xdr:rowOff>
    </xdr:to>
    <xdr:cxnSp macro="">
      <xdr:nvCxnSpPr>
        <xdr:cNvPr id="773" name="直線コネクタ 772"/>
        <xdr:cNvCxnSpPr/>
      </xdr:nvCxnSpPr>
      <xdr:spPr>
        <a:xfrm>
          <a:off x="21323300" y="10004773"/>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56786</xdr:rowOff>
    </xdr:from>
    <xdr:to>
      <xdr:col>31</xdr:col>
      <xdr:colOff>34925</xdr:colOff>
      <xdr:row>58</xdr:row>
      <xdr:rowOff>60673</xdr:rowOff>
    </xdr:to>
    <xdr:cxnSp macro="">
      <xdr:nvCxnSpPr>
        <xdr:cNvPr id="776" name="直線コネクタ 775"/>
        <xdr:cNvCxnSpPr/>
      </xdr:nvCxnSpPr>
      <xdr:spPr>
        <a:xfrm>
          <a:off x="20434300" y="1000088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56786</xdr:rowOff>
    </xdr:from>
    <xdr:to>
      <xdr:col>29</xdr:col>
      <xdr:colOff>517525</xdr:colOff>
      <xdr:row>58</xdr:row>
      <xdr:rowOff>74823</xdr:rowOff>
    </xdr:to>
    <xdr:cxnSp macro="">
      <xdr:nvCxnSpPr>
        <xdr:cNvPr id="779" name="直線コネクタ 778"/>
        <xdr:cNvCxnSpPr/>
      </xdr:nvCxnSpPr>
      <xdr:spPr>
        <a:xfrm flipV="1">
          <a:off x="19545300" y="10000886"/>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74823</xdr:rowOff>
    </xdr:from>
    <xdr:to>
      <xdr:col>28</xdr:col>
      <xdr:colOff>314325</xdr:colOff>
      <xdr:row>58</xdr:row>
      <xdr:rowOff>75303</xdr:rowOff>
    </xdr:to>
    <xdr:cxnSp macro="">
      <xdr:nvCxnSpPr>
        <xdr:cNvPr id="782" name="直線コネクタ 781"/>
        <xdr:cNvCxnSpPr/>
      </xdr:nvCxnSpPr>
      <xdr:spPr>
        <a:xfrm flipV="1">
          <a:off x="18656300" y="1001892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21326</xdr:rowOff>
    </xdr:from>
    <xdr:to>
      <xdr:col>32</xdr:col>
      <xdr:colOff>238125</xdr:colOff>
      <xdr:row>58</xdr:row>
      <xdr:rowOff>122926</xdr:rowOff>
    </xdr:to>
    <xdr:sp macro="" textlink="">
      <xdr:nvSpPr>
        <xdr:cNvPr id="792" name="円/楕円 791"/>
        <xdr:cNvSpPr/>
      </xdr:nvSpPr>
      <xdr:spPr>
        <a:xfrm>
          <a:off x="22110700" y="99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107703</xdr:rowOff>
    </xdr:from>
    <xdr:ext cx="469744" cy="259045"/>
    <xdr:sp macro="" textlink="">
      <xdr:nvSpPr>
        <xdr:cNvPr id="793" name="貸付金該当値テキスト"/>
        <xdr:cNvSpPr txBox="1"/>
      </xdr:nvSpPr>
      <xdr:spPr>
        <a:xfrm>
          <a:off x="22212300" y="9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9873</xdr:rowOff>
    </xdr:from>
    <xdr:to>
      <xdr:col>31</xdr:col>
      <xdr:colOff>85725</xdr:colOff>
      <xdr:row>58</xdr:row>
      <xdr:rowOff>111473</xdr:rowOff>
    </xdr:to>
    <xdr:sp macro="" textlink="">
      <xdr:nvSpPr>
        <xdr:cNvPr id="794" name="円/楕円 793"/>
        <xdr:cNvSpPr/>
      </xdr:nvSpPr>
      <xdr:spPr>
        <a:xfrm>
          <a:off x="21272500" y="99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102600</xdr:rowOff>
    </xdr:from>
    <xdr:ext cx="469744" cy="259045"/>
    <xdr:sp macro="" textlink="">
      <xdr:nvSpPr>
        <xdr:cNvPr id="795" name="テキスト ボックス 794"/>
        <xdr:cNvSpPr txBox="1"/>
      </xdr:nvSpPr>
      <xdr:spPr>
        <a:xfrm>
          <a:off x="21088427" y="1004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5986</xdr:rowOff>
    </xdr:from>
    <xdr:to>
      <xdr:col>29</xdr:col>
      <xdr:colOff>568325</xdr:colOff>
      <xdr:row>58</xdr:row>
      <xdr:rowOff>107586</xdr:rowOff>
    </xdr:to>
    <xdr:sp macro="" textlink="">
      <xdr:nvSpPr>
        <xdr:cNvPr id="796" name="円/楕円 795"/>
        <xdr:cNvSpPr/>
      </xdr:nvSpPr>
      <xdr:spPr>
        <a:xfrm>
          <a:off x="20383500" y="99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98713</xdr:rowOff>
    </xdr:from>
    <xdr:ext cx="469744" cy="259045"/>
    <xdr:sp macro="" textlink="">
      <xdr:nvSpPr>
        <xdr:cNvPr id="797" name="テキスト ボックス 796"/>
        <xdr:cNvSpPr txBox="1"/>
      </xdr:nvSpPr>
      <xdr:spPr>
        <a:xfrm>
          <a:off x="20199427" y="100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24023</xdr:rowOff>
    </xdr:from>
    <xdr:to>
      <xdr:col>28</xdr:col>
      <xdr:colOff>365125</xdr:colOff>
      <xdr:row>58</xdr:row>
      <xdr:rowOff>125623</xdr:rowOff>
    </xdr:to>
    <xdr:sp macro="" textlink="">
      <xdr:nvSpPr>
        <xdr:cNvPr id="798" name="円/楕円 797"/>
        <xdr:cNvSpPr/>
      </xdr:nvSpPr>
      <xdr:spPr>
        <a:xfrm>
          <a:off x="19494500" y="99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116750</xdr:rowOff>
    </xdr:from>
    <xdr:ext cx="469744" cy="259045"/>
    <xdr:sp macro="" textlink="">
      <xdr:nvSpPr>
        <xdr:cNvPr id="799" name="テキスト ボックス 798"/>
        <xdr:cNvSpPr txBox="1"/>
      </xdr:nvSpPr>
      <xdr:spPr>
        <a:xfrm>
          <a:off x="19310427" y="1006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24503</xdr:rowOff>
    </xdr:from>
    <xdr:to>
      <xdr:col>27</xdr:col>
      <xdr:colOff>161925</xdr:colOff>
      <xdr:row>58</xdr:row>
      <xdr:rowOff>126103</xdr:rowOff>
    </xdr:to>
    <xdr:sp macro="" textlink="">
      <xdr:nvSpPr>
        <xdr:cNvPr id="800" name="円/楕円 799"/>
        <xdr:cNvSpPr/>
      </xdr:nvSpPr>
      <xdr:spPr>
        <a:xfrm>
          <a:off x="18605500" y="99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117230</xdr:rowOff>
    </xdr:from>
    <xdr:ext cx="469744" cy="259045"/>
    <xdr:sp macro="" textlink="">
      <xdr:nvSpPr>
        <xdr:cNvPr id="801" name="テキスト ボックス 800"/>
        <xdr:cNvSpPr txBox="1"/>
      </xdr:nvSpPr>
      <xdr:spPr>
        <a:xfrm>
          <a:off x="18421427" y="100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23076</xdr:rowOff>
    </xdr:from>
    <xdr:to>
      <xdr:col>32</xdr:col>
      <xdr:colOff>187325</xdr:colOff>
      <xdr:row>76</xdr:row>
      <xdr:rowOff>52984</xdr:rowOff>
    </xdr:to>
    <xdr:cxnSp macro="">
      <xdr:nvCxnSpPr>
        <xdr:cNvPr id="831" name="直線コネクタ 830"/>
        <xdr:cNvCxnSpPr/>
      </xdr:nvCxnSpPr>
      <xdr:spPr>
        <a:xfrm flipV="1">
          <a:off x="21323300" y="12881826"/>
          <a:ext cx="838200" cy="2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52984</xdr:rowOff>
    </xdr:from>
    <xdr:to>
      <xdr:col>31</xdr:col>
      <xdr:colOff>34925</xdr:colOff>
      <xdr:row>76</xdr:row>
      <xdr:rowOff>80417</xdr:rowOff>
    </xdr:to>
    <xdr:cxnSp macro="">
      <xdr:nvCxnSpPr>
        <xdr:cNvPr id="834" name="直線コネクタ 833"/>
        <xdr:cNvCxnSpPr/>
      </xdr:nvCxnSpPr>
      <xdr:spPr>
        <a:xfrm flipV="1">
          <a:off x="20434300" y="1308318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80417</xdr:rowOff>
    </xdr:from>
    <xdr:to>
      <xdr:col>29</xdr:col>
      <xdr:colOff>517525</xdr:colOff>
      <xdr:row>76</xdr:row>
      <xdr:rowOff>104229</xdr:rowOff>
    </xdr:to>
    <xdr:cxnSp macro="">
      <xdr:nvCxnSpPr>
        <xdr:cNvPr id="837" name="直線コネクタ 836"/>
        <xdr:cNvCxnSpPr/>
      </xdr:nvCxnSpPr>
      <xdr:spPr>
        <a:xfrm flipV="1">
          <a:off x="19545300" y="13110617"/>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104229</xdr:rowOff>
    </xdr:from>
    <xdr:to>
      <xdr:col>28</xdr:col>
      <xdr:colOff>314325</xdr:colOff>
      <xdr:row>76</xdr:row>
      <xdr:rowOff>140805</xdr:rowOff>
    </xdr:to>
    <xdr:cxnSp macro="">
      <xdr:nvCxnSpPr>
        <xdr:cNvPr id="840" name="直線コネクタ 839"/>
        <xdr:cNvCxnSpPr/>
      </xdr:nvCxnSpPr>
      <xdr:spPr>
        <a:xfrm flipV="1">
          <a:off x="18656300" y="1313442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143726</xdr:rowOff>
    </xdr:from>
    <xdr:to>
      <xdr:col>32</xdr:col>
      <xdr:colOff>238125</xdr:colOff>
      <xdr:row>75</xdr:row>
      <xdr:rowOff>73876</xdr:rowOff>
    </xdr:to>
    <xdr:sp macro="" textlink="">
      <xdr:nvSpPr>
        <xdr:cNvPr id="850" name="円/楕円 849"/>
        <xdr:cNvSpPr/>
      </xdr:nvSpPr>
      <xdr:spPr>
        <a:xfrm>
          <a:off x="22110700" y="128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166603</xdr:rowOff>
    </xdr:from>
    <xdr:ext cx="534377" cy="259045"/>
    <xdr:sp macro="" textlink="">
      <xdr:nvSpPr>
        <xdr:cNvPr id="851" name="繰出金該当値テキスト"/>
        <xdr:cNvSpPr txBox="1"/>
      </xdr:nvSpPr>
      <xdr:spPr>
        <a:xfrm>
          <a:off x="22212300"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2184</xdr:rowOff>
    </xdr:from>
    <xdr:to>
      <xdr:col>31</xdr:col>
      <xdr:colOff>85725</xdr:colOff>
      <xdr:row>76</xdr:row>
      <xdr:rowOff>103784</xdr:rowOff>
    </xdr:to>
    <xdr:sp macro="" textlink="">
      <xdr:nvSpPr>
        <xdr:cNvPr id="852" name="円/楕円 851"/>
        <xdr:cNvSpPr/>
      </xdr:nvSpPr>
      <xdr:spPr>
        <a:xfrm>
          <a:off x="21272500" y="130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94911</xdr:rowOff>
    </xdr:from>
    <xdr:ext cx="534377" cy="259045"/>
    <xdr:sp macro="" textlink="">
      <xdr:nvSpPr>
        <xdr:cNvPr id="853" name="テキスト ボックス 852"/>
        <xdr:cNvSpPr txBox="1"/>
      </xdr:nvSpPr>
      <xdr:spPr>
        <a:xfrm>
          <a:off x="21056111" y="131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29617</xdr:rowOff>
    </xdr:from>
    <xdr:to>
      <xdr:col>29</xdr:col>
      <xdr:colOff>568325</xdr:colOff>
      <xdr:row>76</xdr:row>
      <xdr:rowOff>131217</xdr:rowOff>
    </xdr:to>
    <xdr:sp macro="" textlink="">
      <xdr:nvSpPr>
        <xdr:cNvPr id="854" name="円/楕円 853"/>
        <xdr:cNvSpPr/>
      </xdr:nvSpPr>
      <xdr:spPr>
        <a:xfrm>
          <a:off x="20383500" y="130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122344</xdr:rowOff>
    </xdr:from>
    <xdr:ext cx="534377" cy="259045"/>
    <xdr:sp macro="" textlink="">
      <xdr:nvSpPr>
        <xdr:cNvPr id="855" name="テキスト ボックス 854"/>
        <xdr:cNvSpPr txBox="1"/>
      </xdr:nvSpPr>
      <xdr:spPr>
        <a:xfrm>
          <a:off x="20167111" y="131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53429</xdr:rowOff>
    </xdr:from>
    <xdr:to>
      <xdr:col>28</xdr:col>
      <xdr:colOff>365125</xdr:colOff>
      <xdr:row>76</xdr:row>
      <xdr:rowOff>155029</xdr:rowOff>
    </xdr:to>
    <xdr:sp macro="" textlink="">
      <xdr:nvSpPr>
        <xdr:cNvPr id="856" name="円/楕円 855"/>
        <xdr:cNvSpPr/>
      </xdr:nvSpPr>
      <xdr:spPr>
        <a:xfrm>
          <a:off x="194945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146156</xdr:rowOff>
    </xdr:from>
    <xdr:ext cx="534377" cy="259045"/>
    <xdr:sp macro="" textlink="">
      <xdr:nvSpPr>
        <xdr:cNvPr id="857" name="テキスト ボックス 856"/>
        <xdr:cNvSpPr txBox="1"/>
      </xdr:nvSpPr>
      <xdr:spPr>
        <a:xfrm>
          <a:off x="19278111" y="131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90005</xdr:rowOff>
    </xdr:from>
    <xdr:to>
      <xdr:col>27</xdr:col>
      <xdr:colOff>161925</xdr:colOff>
      <xdr:row>77</xdr:row>
      <xdr:rowOff>20155</xdr:rowOff>
    </xdr:to>
    <xdr:sp macro="" textlink="">
      <xdr:nvSpPr>
        <xdr:cNvPr id="858" name="円/楕円 857"/>
        <xdr:cNvSpPr/>
      </xdr:nvSpPr>
      <xdr:spPr>
        <a:xfrm>
          <a:off x="18605500" y="131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11282</xdr:rowOff>
    </xdr:from>
    <xdr:ext cx="534377" cy="259045"/>
    <xdr:sp macro="" textlink="">
      <xdr:nvSpPr>
        <xdr:cNvPr id="859" name="テキスト ボックス 858"/>
        <xdr:cNvSpPr txBox="1"/>
      </xdr:nvSpPr>
      <xdr:spPr>
        <a:xfrm>
          <a:off x="18389111" y="132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扶助費については、私立認定こども園への施設型給付費や自立支援給付費の増等により増加傾向となっている。</a:t>
          </a:r>
        </a:p>
        <a:p>
          <a:r>
            <a:rPr kumimoji="1" lang="ja-JP" altLang="en-US" sz="1300">
              <a:latin typeface="ＭＳ Ｐゴシック"/>
            </a:rPr>
            <a:t>補助費等については、平成２７年度は、公共下水道事業や病院事業会計への繰出（負担金）により増加した。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普通建設事業費については、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図書館新本館整備事業費、西町南地区複合施設整備事業費で新規整備事業が増となっているものの、学校の大規模海造事業費等で更新整備事業が減となっているため、普通建設事業費全体で前年度比減となっている。</a:t>
          </a:r>
          <a:endParaRPr kumimoji="1" lang="ja-JP" altLang="en-US"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公債費については、学校や公民館の整備などに充当してきた合併特例債償還金や、臨時財政対策債償還金が増加していきているため、増加傾向にある。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419,123
413,697
1,241.77
172,769,414
169,611,578
1,902,931
102,789,040
245,823,389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83094</xdr:rowOff>
    </xdr:from>
    <xdr:to>
      <xdr:col>6</xdr:col>
      <xdr:colOff>511175</xdr:colOff>
      <xdr:row>34</xdr:row>
      <xdr:rowOff>140789</xdr:rowOff>
    </xdr:to>
    <xdr:cxnSp macro="">
      <xdr:nvCxnSpPr>
        <xdr:cNvPr id="63" name="直線コネクタ 62"/>
        <xdr:cNvCxnSpPr/>
      </xdr:nvCxnSpPr>
      <xdr:spPr>
        <a:xfrm flipV="1">
          <a:off x="3797300" y="5912394"/>
          <a:ext cx="83820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140789</xdr:rowOff>
    </xdr:from>
    <xdr:to>
      <xdr:col>5</xdr:col>
      <xdr:colOff>358775</xdr:colOff>
      <xdr:row>35</xdr:row>
      <xdr:rowOff>41184</xdr:rowOff>
    </xdr:to>
    <xdr:cxnSp macro="">
      <xdr:nvCxnSpPr>
        <xdr:cNvPr id="66" name="直線コネクタ 65"/>
        <xdr:cNvCxnSpPr/>
      </xdr:nvCxnSpPr>
      <xdr:spPr>
        <a:xfrm flipV="1">
          <a:off x="2908300" y="59700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10704</xdr:rowOff>
    </xdr:from>
    <xdr:to>
      <xdr:col>4</xdr:col>
      <xdr:colOff>155575</xdr:colOff>
      <xdr:row>35</xdr:row>
      <xdr:rowOff>41184</xdr:rowOff>
    </xdr:to>
    <xdr:cxnSp macro="">
      <xdr:nvCxnSpPr>
        <xdr:cNvPr id="69" name="直線コネクタ 68"/>
        <xdr:cNvCxnSpPr/>
      </xdr:nvCxnSpPr>
      <xdr:spPr>
        <a:xfrm>
          <a:off x="2019300" y="601145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148953</xdr:rowOff>
    </xdr:from>
    <xdr:to>
      <xdr:col>2</xdr:col>
      <xdr:colOff>638175</xdr:colOff>
      <xdr:row>35</xdr:row>
      <xdr:rowOff>10704</xdr:rowOff>
    </xdr:to>
    <xdr:cxnSp macro="">
      <xdr:nvCxnSpPr>
        <xdr:cNvPr id="72" name="直線コネクタ 71"/>
        <xdr:cNvCxnSpPr/>
      </xdr:nvCxnSpPr>
      <xdr:spPr>
        <a:xfrm>
          <a:off x="1130300" y="5806803"/>
          <a:ext cx="889000" cy="20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32294</xdr:rowOff>
    </xdr:from>
    <xdr:to>
      <xdr:col>6</xdr:col>
      <xdr:colOff>561975</xdr:colOff>
      <xdr:row>34</xdr:row>
      <xdr:rowOff>133894</xdr:rowOff>
    </xdr:to>
    <xdr:sp macro="" textlink="">
      <xdr:nvSpPr>
        <xdr:cNvPr id="82" name="円/楕円 81"/>
        <xdr:cNvSpPr/>
      </xdr:nvSpPr>
      <xdr:spPr>
        <a:xfrm>
          <a:off x="45847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55171</xdr:rowOff>
    </xdr:from>
    <xdr:ext cx="469744" cy="259045"/>
    <xdr:sp macro="" textlink="">
      <xdr:nvSpPr>
        <xdr:cNvPr id="83" name="議会費該当値テキスト"/>
        <xdr:cNvSpPr txBox="1"/>
      </xdr:nvSpPr>
      <xdr:spPr>
        <a:xfrm>
          <a:off x="4686300"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89989</xdr:rowOff>
    </xdr:from>
    <xdr:to>
      <xdr:col>5</xdr:col>
      <xdr:colOff>409575</xdr:colOff>
      <xdr:row>35</xdr:row>
      <xdr:rowOff>20139</xdr:rowOff>
    </xdr:to>
    <xdr:sp macro="" textlink="">
      <xdr:nvSpPr>
        <xdr:cNvPr id="84" name="円/楕円 83"/>
        <xdr:cNvSpPr/>
      </xdr:nvSpPr>
      <xdr:spPr>
        <a:xfrm>
          <a:off x="3746500" y="59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36666</xdr:rowOff>
    </xdr:from>
    <xdr:ext cx="469744" cy="259045"/>
    <xdr:sp macro="" textlink="">
      <xdr:nvSpPr>
        <xdr:cNvPr id="85" name="テキスト ボックス 84"/>
        <xdr:cNvSpPr txBox="1"/>
      </xdr:nvSpPr>
      <xdr:spPr>
        <a:xfrm>
          <a:off x="3562427"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161834</xdr:rowOff>
    </xdr:from>
    <xdr:to>
      <xdr:col>4</xdr:col>
      <xdr:colOff>206375</xdr:colOff>
      <xdr:row>35</xdr:row>
      <xdr:rowOff>91984</xdr:rowOff>
    </xdr:to>
    <xdr:sp macro="" textlink="">
      <xdr:nvSpPr>
        <xdr:cNvPr id="86" name="円/楕円 85"/>
        <xdr:cNvSpPr/>
      </xdr:nvSpPr>
      <xdr:spPr>
        <a:xfrm>
          <a:off x="2857500" y="59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83111</xdr:rowOff>
    </xdr:from>
    <xdr:ext cx="469744" cy="259045"/>
    <xdr:sp macro="" textlink="">
      <xdr:nvSpPr>
        <xdr:cNvPr id="87" name="テキスト ボックス 86"/>
        <xdr:cNvSpPr txBox="1"/>
      </xdr:nvSpPr>
      <xdr:spPr>
        <a:xfrm>
          <a:off x="2673427" y="6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131354</xdr:rowOff>
    </xdr:from>
    <xdr:to>
      <xdr:col>3</xdr:col>
      <xdr:colOff>3175</xdr:colOff>
      <xdr:row>35</xdr:row>
      <xdr:rowOff>61504</xdr:rowOff>
    </xdr:to>
    <xdr:sp macro="" textlink="">
      <xdr:nvSpPr>
        <xdr:cNvPr id="88" name="円/楕円 87"/>
        <xdr:cNvSpPr/>
      </xdr:nvSpPr>
      <xdr:spPr>
        <a:xfrm>
          <a:off x="1968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52631</xdr:rowOff>
    </xdr:from>
    <xdr:ext cx="469744" cy="259045"/>
    <xdr:sp macro="" textlink="">
      <xdr:nvSpPr>
        <xdr:cNvPr id="89" name="テキスト ボックス 88"/>
        <xdr:cNvSpPr txBox="1"/>
      </xdr:nvSpPr>
      <xdr:spPr>
        <a:xfrm>
          <a:off x="1784427"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98153</xdr:rowOff>
    </xdr:from>
    <xdr:to>
      <xdr:col>1</xdr:col>
      <xdr:colOff>485775</xdr:colOff>
      <xdr:row>34</xdr:row>
      <xdr:rowOff>28303</xdr:rowOff>
    </xdr:to>
    <xdr:sp macro="" textlink="">
      <xdr:nvSpPr>
        <xdr:cNvPr id="90" name="円/楕円 89"/>
        <xdr:cNvSpPr/>
      </xdr:nvSpPr>
      <xdr:spPr>
        <a:xfrm>
          <a:off x="1079500" y="57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19430</xdr:rowOff>
    </xdr:from>
    <xdr:ext cx="469744" cy="259045"/>
    <xdr:sp macro="" textlink="">
      <xdr:nvSpPr>
        <xdr:cNvPr id="91" name="テキスト ボックス 90"/>
        <xdr:cNvSpPr txBox="1"/>
      </xdr:nvSpPr>
      <xdr:spPr>
        <a:xfrm>
          <a:off x="895427" y="584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152227</xdr:rowOff>
    </xdr:from>
    <xdr:to>
      <xdr:col>6</xdr:col>
      <xdr:colOff>511175</xdr:colOff>
      <xdr:row>56</xdr:row>
      <xdr:rowOff>146398</xdr:rowOff>
    </xdr:to>
    <xdr:cxnSp macro="">
      <xdr:nvCxnSpPr>
        <xdr:cNvPr id="119" name="直線コネクタ 118"/>
        <xdr:cNvCxnSpPr/>
      </xdr:nvCxnSpPr>
      <xdr:spPr>
        <a:xfrm flipV="1">
          <a:off x="3797300" y="9410527"/>
          <a:ext cx="838200" cy="3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59713</xdr:rowOff>
    </xdr:from>
    <xdr:to>
      <xdr:col>5</xdr:col>
      <xdr:colOff>358775</xdr:colOff>
      <xdr:row>56</xdr:row>
      <xdr:rowOff>146398</xdr:rowOff>
    </xdr:to>
    <xdr:cxnSp macro="">
      <xdr:nvCxnSpPr>
        <xdr:cNvPr id="122" name="直線コネクタ 121"/>
        <xdr:cNvCxnSpPr/>
      </xdr:nvCxnSpPr>
      <xdr:spPr>
        <a:xfrm>
          <a:off x="2908300" y="9489463"/>
          <a:ext cx="889000" cy="25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59713</xdr:rowOff>
    </xdr:from>
    <xdr:to>
      <xdr:col>4</xdr:col>
      <xdr:colOff>155575</xdr:colOff>
      <xdr:row>56</xdr:row>
      <xdr:rowOff>63073</xdr:rowOff>
    </xdr:to>
    <xdr:cxnSp macro="">
      <xdr:nvCxnSpPr>
        <xdr:cNvPr id="125" name="直線コネクタ 124"/>
        <xdr:cNvCxnSpPr/>
      </xdr:nvCxnSpPr>
      <xdr:spPr>
        <a:xfrm flipV="1">
          <a:off x="2019300" y="9489463"/>
          <a:ext cx="889000" cy="1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164937</xdr:rowOff>
    </xdr:from>
    <xdr:to>
      <xdr:col>2</xdr:col>
      <xdr:colOff>638175</xdr:colOff>
      <xdr:row>56</xdr:row>
      <xdr:rowOff>63073</xdr:rowOff>
    </xdr:to>
    <xdr:cxnSp macro="">
      <xdr:nvCxnSpPr>
        <xdr:cNvPr id="128" name="直線コネクタ 127"/>
        <xdr:cNvCxnSpPr/>
      </xdr:nvCxnSpPr>
      <xdr:spPr>
        <a:xfrm>
          <a:off x="1130300" y="9594687"/>
          <a:ext cx="889000" cy="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101427</xdr:rowOff>
    </xdr:from>
    <xdr:to>
      <xdr:col>6</xdr:col>
      <xdr:colOff>561975</xdr:colOff>
      <xdr:row>55</xdr:row>
      <xdr:rowOff>31577</xdr:rowOff>
    </xdr:to>
    <xdr:sp macro="" textlink="">
      <xdr:nvSpPr>
        <xdr:cNvPr id="138" name="円/楕円 137"/>
        <xdr:cNvSpPr/>
      </xdr:nvSpPr>
      <xdr:spPr>
        <a:xfrm>
          <a:off x="4584700" y="93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124304</xdr:rowOff>
    </xdr:from>
    <xdr:ext cx="534377" cy="259045"/>
    <xdr:sp macro="" textlink="">
      <xdr:nvSpPr>
        <xdr:cNvPr id="139" name="総務費該当値テキスト"/>
        <xdr:cNvSpPr txBox="1"/>
      </xdr:nvSpPr>
      <xdr:spPr>
        <a:xfrm>
          <a:off x="4686300" y="92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95598</xdr:rowOff>
    </xdr:from>
    <xdr:to>
      <xdr:col>5</xdr:col>
      <xdr:colOff>409575</xdr:colOff>
      <xdr:row>57</xdr:row>
      <xdr:rowOff>25748</xdr:rowOff>
    </xdr:to>
    <xdr:sp macro="" textlink="">
      <xdr:nvSpPr>
        <xdr:cNvPr id="140" name="円/楕円 139"/>
        <xdr:cNvSpPr/>
      </xdr:nvSpPr>
      <xdr:spPr>
        <a:xfrm>
          <a:off x="3746500" y="96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16875</xdr:rowOff>
    </xdr:from>
    <xdr:ext cx="534377" cy="259045"/>
    <xdr:sp macro="" textlink="">
      <xdr:nvSpPr>
        <xdr:cNvPr id="141" name="テキスト ボックス 140"/>
        <xdr:cNvSpPr txBox="1"/>
      </xdr:nvSpPr>
      <xdr:spPr>
        <a:xfrm>
          <a:off x="3530111" y="97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8913</xdr:rowOff>
    </xdr:from>
    <xdr:to>
      <xdr:col>4</xdr:col>
      <xdr:colOff>206375</xdr:colOff>
      <xdr:row>55</xdr:row>
      <xdr:rowOff>110513</xdr:rowOff>
    </xdr:to>
    <xdr:sp macro="" textlink="">
      <xdr:nvSpPr>
        <xdr:cNvPr id="142" name="円/楕円 141"/>
        <xdr:cNvSpPr/>
      </xdr:nvSpPr>
      <xdr:spPr>
        <a:xfrm>
          <a:off x="2857500" y="94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127040</xdr:rowOff>
    </xdr:from>
    <xdr:ext cx="534377" cy="259045"/>
    <xdr:sp macro="" textlink="">
      <xdr:nvSpPr>
        <xdr:cNvPr id="143" name="テキスト ボックス 142"/>
        <xdr:cNvSpPr txBox="1"/>
      </xdr:nvSpPr>
      <xdr:spPr>
        <a:xfrm>
          <a:off x="2641111" y="921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12273</xdr:rowOff>
    </xdr:from>
    <xdr:to>
      <xdr:col>3</xdr:col>
      <xdr:colOff>3175</xdr:colOff>
      <xdr:row>56</xdr:row>
      <xdr:rowOff>113873</xdr:rowOff>
    </xdr:to>
    <xdr:sp macro="" textlink="">
      <xdr:nvSpPr>
        <xdr:cNvPr id="144" name="円/楕円 143"/>
        <xdr:cNvSpPr/>
      </xdr:nvSpPr>
      <xdr:spPr>
        <a:xfrm>
          <a:off x="1968500" y="9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105000</xdr:rowOff>
    </xdr:from>
    <xdr:ext cx="534377" cy="259045"/>
    <xdr:sp macro="" textlink="">
      <xdr:nvSpPr>
        <xdr:cNvPr id="145" name="テキスト ボックス 144"/>
        <xdr:cNvSpPr txBox="1"/>
      </xdr:nvSpPr>
      <xdr:spPr>
        <a:xfrm>
          <a:off x="1752111" y="97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114137</xdr:rowOff>
    </xdr:from>
    <xdr:to>
      <xdr:col>1</xdr:col>
      <xdr:colOff>485775</xdr:colOff>
      <xdr:row>56</xdr:row>
      <xdr:rowOff>44287</xdr:rowOff>
    </xdr:to>
    <xdr:sp macro="" textlink="">
      <xdr:nvSpPr>
        <xdr:cNvPr id="146" name="円/楕円 145"/>
        <xdr:cNvSpPr/>
      </xdr:nvSpPr>
      <xdr:spPr>
        <a:xfrm>
          <a:off x="1079500" y="954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60814</xdr:rowOff>
    </xdr:from>
    <xdr:ext cx="534377" cy="259045"/>
    <xdr:sp macro="" textlink="">
      <xdr:nvSpPr>
        <xdr:cNvPr id="147" name="テキスト ボックス 146"/>
        <xdr:cNvSpPr txBox="1"/>
      </xdr:nvSpPr>
      <xdr:spPr>
        <a:xfrm>
          <a:off x="863111" y="931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42055</xdr:rowOff>
    </xdr:from>
    <xdr:to>
      <xdr:col>6</xdr:col>
      <xdr:colOff>511175</xdr:colOff>
      <xdr:row>77</xdr:row>
      <xdr:rowOff>90094</xdr:rowOff>
    </xdr:to>
    <xdr:cxnSp macro="">
      <xdr:nvCxnSpPr>
        <xdr:cNvPr id="179" name="直線コネクタ 178"/>
        <xdr:cNvCxnSpPr/>
      </xdr:nvCxnSpPr>
      <xdr:spPr>
        <a:xfrm flipV="1">
          <a:off x="3797300" y="13243705"/>
          <a:ext cx="8382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90094</xdr:rowOff>
    </xdr:from>
    <xdr:to>
      <xdr:col>5</xdr:col>
      <xdr:colOff>358775</xdr:colOff>
      <xdr:row>77</xdr:row>
      <xdr:rowOff>162550</xdr:rowOff>
    </xdr:to>
    <xdr:cxnSp macro="">
      <xdr:nvCxnSpPr>
        <xdr:cNvPr id="182" name="直線コネクタ 181"/>
        <xdr:cNvCxnSpPr/>
      </xdr:nvCxnSpPr>
      <xdr:spPr>
        <a:xfrm flipV="1">
          <a:off x="2908300" y="13291744"/>
          <a:ext cx="889000" cy="7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162550</xdr:rowOff>
    </xdr:from>
    <xdr:to>
      <xdr:col>4</xdr:col>
      <xdr:colOff>155575</xdr:colOff>
      <xdr:row>78</xdr:row>
      <xdr:rowOff>8973</xdr:rowOff>
    </xdr:to>
    <xdr:cxnSp macro="">
      <xdr:nvCxnSpPr>
        <xdr:cNvPr id="185" name="直線コネクタ 184"/>
        <xdr:cNvCxnSpPr/>
      </xdr:nvCxnSpPr>
      <xdr:spPr>
        <a:xfrm flipV="1">
          <a:off x="2019300" y="13364200"/>
          <a:ext cx="8890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105747</xdr:rowOff>
    </xdr:from>
    <xdr:to>
      <xdr:col>2</xdr:col>
      <xdr:colOff>638175</xdr:colOff>
      <xdr:row>78</xdr:row>
      <xdr:rowOff>8973</xdr:rowOff>
    </xdr:to>
    <xdr:cxnSp macro="">
      <xdr:nvCxnSpPr>
        <xdr:cNvPr id="188" name="直線コネクタ 187"/>
        <xdr:cNvCxnSpPr/>
      </xdr:nvCxnSpPr>
      <xdr:spPr>
        <a:xfrm>
          <a:off x="1130300" y="1330739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162705</xdr:rowOff>
    </xdr:from>
    <xdr:to>
      <xdr:col>6</xdr:col>
      <xdr:colOff>561975</xdr:colOff>
      <xdr:row>77</xdr:row>
      <xdr:rowOff>92855</xdr:rowOff>
    </xdr:to>
    <xdr:sp macro="" textlink="">
      <xdr:nvSpPr>
        <xdr:cNvPr id="198" name="円/楕円 197"/>
        <xdr:cNvSpPr/>
      </xdr:nvSpPr>
      <xdr:spPr>
        <a:xfrm>
          <a:off x="4584700" y="131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141132</xdr:rowOff>
    </xdr:from>
    <xdr:ext cx="599010" cy="259045"/>
    <xdr:sp macro="" textlink="">
      <xdr:nvSpPr>
        <xdr:cNvPr id="199" name="民生費該当値テキスト"/>
        <xdr:cNvSpPr txBox="1"/>
      </xdr:nvSpPr>
      <xdr:spPr>
        <a:xfrm>
          <a:off x="4686300" y="1317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39294</xdr:rowOff>
    </xdr:from>
    <xdr:to>
      <xdr:col>5</xdr:col>
      <xdr:colOff>409575</xdr:colOff>
      <xdr:row>77</xdr:row>
      <xdr:rowOff>140894</xdr:rowOff>
    </xdr:to>
    <xdr:sp macro="" textlink="">
      <xdr:nvSpPr>
        <xdr:cNvPr id="200" name="円/楕円 199"/>
        <xdr:cNvSpPr/>
      </xdr:nvSpPr>
      <xdr:spPr>
        <a:xfrm>
          <a:off x="3746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132021</xdr:rowOff>
    </xdr:from>
    <xdr:ext cx="599010" cy="259045"/>
    <xdr:sp macro="" textlink="">
      <xdr:nvSpPr>
        <xdr:cNvPr id="201" name="テキスト ボックス 200"/>
        <xdr:cNvSpPr txBox="1"/>
      </xdr:nvSpPr>
      <xdr:spPr>
        <a:xfrm>
          <a:off x="3497794" y="133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111750</xdr:rowOff>
    </xdr:from>
    <xdr:to>
      <xdr:col>4</xdr:col>
      <xdr:colOff>206375</xdr:colOff>
      <xdr:row>78</xdr:row>
      <xdr:rowOff>41900</xdr:rowOff>
    </xdr:to>
    <xdr:sp macro="" textlink="">
      <xdr:nvSpPr>
        <xdr:cNvPr id="202" name="円/楕円 201"/>
        <xdr:cNvSpPr/>
      </xdr:nvSpPr>
      <xdr:spPr>
        <a:xfrm>
          <a:off x="2857500" y="13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33027</xdr:rowOff>
    </xdr:from>
    <xdr:ext cx="599010" cy="259045"/>
    <xdr:sp macro="" textlink="">
      <xdr:nvSpPr>
        <xdr:cNvPr id="203" name="テキスト ボックス 202"/>
        <xdr:cNvSpPr txBox="1"/>
      </xdr:nvSpPr>
      <xdr:spPr>
        <a:xfrm>
          <a:off x="2608794" y="1340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129623</xdr:rowOff>
    </xdr:from>
    <xdr:to>
      <xdr:col>3</xdr:col>
      <xdr:colOff>3175</xdr:colOff>
      <xdr:row>78</xdr:row>
      <xdr:rowOff>59773</xdr:rowOff>
    </xdr:to>
    <xdr:sp macro="" textlink="">
      <xdr:nvSpPr>
        <xdr:cNvPr id="204" name="円/楕円 203"/>
        <xdr:cNvSpPr/>
      </xdr:nvSpPr>
      <xdr:spPr>
        <a:xfrm>
          <a:off x="1968500" y="13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50900</xdr:rowOff>
    </xdr:from>
    <xdr:ext cx="599010" cy="259045"/>
    <xdr:sp macro="" textlink="">
      <xdr:nvSpPr>
        <xdr:cNvPr id="205" name="テキスト ボックス 204"/>
        <xdr:cNvSpPr txBox="1"/>
      </xdr:nvSpPr>
      <xdr:spPr>
        <a:xfrm>
          <a:off x="1719794" y="1342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54947</xdr:rowOff>
    </xdr:from>
    <xdr:to>
      <xdr:col>1</xdr:col>
      <xdr:colOff>485775</xdr:colOff>
      <xdr:row>77</xdr:row>
      <xdr:rowOff>156547</xdr:rowOff>
    </xdr:to>
    <xdr:sp macro="" textlink="">
      <xdr:nvSpPr>
        <xdr:cNvPr id="206" name="円/楕円 205"/>
        <xdr:cNvSpPr/>
      </xdr:nvSpPr>
      <xdr:spPr>
        <a:xfrm>
          <a:off x="1079500" y="132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147674</xdr:rowOff>
    </xdr:from>
    <xdr:ext cx="599010" cy="259045"/>
    <xdr:sp macro="" textlink="">
      <xdr:nvSpPr>
        <xdr:cNvPr id="207" name="テキスト ボックス 206"/>
        <xdr:cNvSpPr txBox="1"/>
      </xdr:nvSpPr>
      <xdr:spPr>
        <a:xfrm>
          <a:off x="830794" y="133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82435</xdr:rowOff>
    </xdr:from>
    <xdr:to>
      <xdr:col>6</xdr:col>
      <xdr:colOff>511175</xdr:colOff>
      <xdr:row>98</xdr:row>
      <xdr:rowOff>101639</xdr:rowOff>
    </xdr:to>
    <xdr:cxnSp macro="">
      <xdr:nvCxnSpPr>
        <xdr:cNvPr id="237" name="直線コネクタ 236"/>
        <xdr:cNvCxnSpPr/>
      </xdr:nvCxnSpPr>
      <xdr:spPr>
        <a:xfrm>
          <a:off x="3797300" y="16884535"/>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77312</xdr:rowOff>
    </xdr:from>
    <xdr:to>
      <xdr:col>5</xdr:col>
      <xdr:colOff>358775</xdr:colOff>
      <xdr:row>98</xdr:row>
      <xdr:rowOff>82435</xdr:rowOff>
    </xdr:to>
    <xdr:cxnSp macro="">
      <xdr:nvCxnSpPr>
        <xdr:cNvPr id="240" name="直線コネクタ 239"/>
        <xdr:cNvCxnSpPr/>
      </xdr:nvCxnSpPr>
      <xdr:spPr>
        <a:xfrm>
          <a:off x="2908300" y="16879412"/>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77312</xdr:rowOff>
    </xdr:from>
    <xdr:to>
      <xdr:col>4</xdr:col>
      <xdr:colOff>155575</xdr:colOff>
      <xdr:row>98</xdr:row>
      <xdr:rowOff>80798</xdr:rowOff>
    </xdr:to>
    <xdr:cxnSp macro="">
      <xdr:nvCxnSpPr>
        <xdr:cNvPr id="243" name="直線コネクタ 242"/>
        <xdr:cNvCxnSpPr/>
      </xdr:nvCxnSpPr>
      <xdr:spPr>
        <a:xfrm flipV="1">
          <a:off x="2019300" y="1687941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2826</xdr:rowOff>
    </xdr:from>
    <xdr:to>
      <xdr:col>2</xdr:col>
      <xdr:colOff>638175</xdr:colOff>
      <xdr:row>98</xdr:row>
      <xdr:rowOff>80798</xdr:rowOff>
    </xdr:to>
    <xdr:cxnSp macro="">
      <xdr:nvCxnSpPr>
        <xdr:cNvPr id="246" name="直線コネクタ 245"/>
        <xdr:cNvCxnSpPr/>
      </xdr:nvCxnSpPr>
      <xdr:spPr>
        <a:xfrm>
          <a:off x="1130300" y="16804926"/>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50839</xdr:rowOff>
    </xdr:from>
    <xdr:to>
      <xdr:col>6</xdr:col>
      <xdr:colOff>561975</xdr:colOff>
      <xdr:row>98</xdr:row>
      <xdr:rowOff>152439</xdr:rowOff>
    </xdr:to>
    <xdr:sp macro="" textlink="">
      <xdr:nvSpPr>
        <xdr:cNvPr id="256" name="円/楕円 255"/>
        <xdr:cNvSpPr/>
      </xdr:nvSpPr>
      <xdr:spPr>
        <a:xfrm>
          <a:off x="4584700" y="168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137216</xdr:rowOff>
    </xdr:from>
    <xdr:ext cx="534377" cy="259045"/>
    <xdr:sp macro="" textlink="">
      <xdr:nvSpPr>
        <xdr:cNvPr id="257" name="衛生費該当値テキスト"/>
        <xdr:cNvSpPr txBox="1"/>
      </xdr:nvSpPr>
      <xdr:spPr>
        <a:xfrm>
          <a:off x="4686300" y="167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31635</xdr:rowOff>
    </xdr:from>
    <xdr:to>
      <xdr:col>5</xdr:col>
      <xdr:colOff>409575</xdr:colOff>
      <xdr:row>98</xdr:row>
      <xdr:rowOff>133235</xdr:rowOff>
    </xdr:to>
    <xdr:sp macro="" textlink="">
      <xdr:nvSpPr>
        <xdr:cNvPr id="258" name="円/楕円 257"/>
        <xdr:cNvSpPr/>
      </xdr:nvSpPr>
      <xdr:spPr>
        <a:xfrm>
          <a:off x="3746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124362</xdr:rowOff>
    </xdr:from>
    <xdr:ext cx="534377" cy="259045"/>
    <xdr:sp macro="" textlink="">
      <xdr:nvSpPr>
        <xdr:cNvPr id="259" name="テキスト ボックス 258"/>
        <xdr:cNvSpPr txBox="1"/>
      </xdr:nvSpPr>
      <xdr:spPr>
        <a:xfrm>
          <a:off x="3530111" y="169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26512</xdr:rowOff>
    </xdr:from>
    <xdr:to>
      <xdr:col>4</xdr:col>
      <xdr:colOff>206375</xdr:colOff>
      <xdr:row>98</xdr:row>
      <xdr:rowOff>128112</xdr:rowOff>
    </xdr:to>
    <xdr:sp macro="" textlink="">
      <xdr:nvSpPr>
        <xdr:cNvPr id="260" name="円/楕円 259"/>
        <xdr:cNvSpPr/>
      </xdr:nvSpPr>
      <xdr:spPr>
        <a:xfrm>
          <a:off x="2857500" y="168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119239</xdr:rowOff>
    </xdr:from>
    <xdr:ext cx="534377" cy="259045"/>
    <xdr:sp macro="" textlink="">
      <xdr:nvSpPr>
        <xdr:cNvPr id="261" name="テキスト ボックス 260"/>
        <xdr:cNvSpPr txBox="1"/>
      </xdr:nvSpPr>
      <xdr:spPr>
        <a:xfrm>
          <a:off x="2641111" y="169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29998</xdr:rowOff>
    </xdr:from>
    <xdr:to>
      <xdr:col>3</xdr:col>
      <xdr:colOff>3175</xdr:colOff>
      <xdr:row>98</xdr:row>
      <xdr:rowOff>131598</xdr:rowOff>
    </xdr:to>
    <xdr:sp macro="" textlink="">
      <xdr:nvSpPr>
        <xdr:cNvPr id="262" name="円/楕円 261"/>
        <xdr:cNvSpPr/>
      </xdr:nvSpPr>
      <xdr:spPr>
        <a:xfrm>
          <a:off x="1968500" y="168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122725</xdr:rowOff>
    </xdr:from>
    <xdr:ext cx="534377" cy="259045"/>
    <xdr:sp macro="" textlink="">
      <xdr:nvSpPr>
        <xdr:cNvPr id="263" name="テキスト ボックス 262"/>
        <xdr:cNvSpPr txBox="1"/>
      </xdr:nvSpPr>
      <xdr:spPr>
        <a:xfrm>
          <a:off x="1752111" y="169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123476</xdr:rowOff>
    </xdr:from>
    <xdr:to>
      <xdr:col>1</xdr:col>
      <xdr:colOff>485775</xdr:colOff>
      <xdr:row>98</xdr:row>
      <xdr:rowOff>53626</xdr:rowOff>
    </xdr:to>
    <xdr:sp macro="" textlink="">
      <xdr:nvSpPr>
        <xdr:cNvPr id="264" name="円/楕円 263"/>
        <xdr:cNvSpPr/>
      </xdr:nvSpPr>
      <xdr:spPr>
        <a:xfrm>
          <a:off x="1079500" y="167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44753</xdr:rowOff>
    </xdr:from>
    <xdr:ext cx="534377" cy="259045"/>
    <xdr:sp macro="" textlink="">
      <xdr:nvSpPr>
        <xdr:cNvPr id="265" name="テキスト ボックス 264"/>
        <xdr:cNvSpPr txBox="1"/>
      </xdr:nvSpPr>
      <xdr:spPr>
        <a:xfrm>
          <a:off x="863111" y="168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33782</xdr:rowOff>
    </xdr:from>
    <xdr:to>
      <xdr:col>15</xdr:col>
      <xdr:colOff>180975</xdr:colOff>
      <xdr:row>35</xdr:row>
      <xdr:rowOff>45593</xdr:rowOff>
    </xdr:to>
    <xdr:cxnSp macro="">
      <xdr:nvCxnSpPr>
        <xdr:cNvPr id="294" name="直線コネクタ 293"/>
        <xdr:cNvCxnSpPr/>
      </xdr:nvCxnSpPr>
      <xdr:spPr>
        <a:xfrm flipV="1">
          <a:off x="9639300" y="6034532"/>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145796</xdr:rowOff>
    </xdr:from>
    <xdr:to>
      <xdr:col>14</xdr:col>
      <xdr:colOff>28575</xdr:colOff>
      <xdr:row>35</xdr:row>
      <xdr:rowOff>45593</xdr:rowOff>
    </xdr:to>
    <xdr:cxnSp macro="">
      <xdr:nvCxnSpPr>
        <xdr:cNvPr id="297" name="直線コネクタ 296"/>
        <xdr:cNvCxnSpPr/>
      </xdr:nvCxnSpPr>
      <xdr:spPr>
        <a:xfrm>
          <a:off x="8750300" y="5975096"/>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145796</xdr:rowOff>
    </xdr:from>
    <xdr:to>
      <xdr:col>12</xdr:col>
      <xdr:colOff>511175</xdr:colOff>
      <xdr:row>34</xdr:row>
      <xdr:rowOff>157988</xdr:rowOff>
    </xdr:to>
    <xdr:cxnSp macro="">
      <xdr:nvCxnSpPr>
        <xdr:cNvPr id="300" name="直線コネクタ 299"/>
        <xdr:cNvCxnSpPr/>
      </xdr:nvCxnSpPr>
      <xdr:spPr>
        <a:xfrm flipV="1">
          <a:off x="7861300" y="597509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157988</xdr:rowOff>
    </xdr:from>
    <xdr:to>
      <xdr:col>11</xdr:col>
      <xdr:colOff>307975</xdr:colOff>
      <xdr:row>34</xdr:row>
      <xdr:rowOff>158369</xdr:rowOff>
    </xdr:to>
    <xdr:cxnSp macro="">
      <xdr:nvCxnSpPr>
        <xdr:cNvPr id="303" name="直線コネクタ 302"/>
        <xdr:cNvCxnSpPr/>
      </xdr:nvCxnSpPr>
      <xdr:spPr>
        <a:xfrm flipV="1">
          <a:off x="6972300" y="59872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154432</xdr:rowOff>
    </xdr:from>
    <xdr:to>
      <xdr:col>15</xdr:col>
      <xdr:colOff>231775</xdr:colOff>
      <xdr:row>35</xdr:row>
      <xdr:rowOff>84582</xdr:rowOff>
    </xdr:to>
    <xdr:sp macro="" textlink="">
      <xdr:nvSpPr>
        <xdr:cNvPr id="313" name="円/楕円 312"/>
        <xdr:cNvSpPr/>
      </xdr:nvSpPr>
      <xdr:spPr>
        <a:xfrm>
          <a:off x="104267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5859</xdr:rowOff>
    </xdr:from>
    <xdr:ext cx="469744" cy="259045"/>
    <xdr:sp macro="" textlink="">
      <xdr:nvSpPr>
        <xdr:cNvPr id="314" name="労働費該当値テキスト"/>
        <xdr:cNvSpPr txBox="1"/>
      </xdr:nvSpPr>
      <xdr:spPr>
        <a:xfrm>
          <a:off x="10528300"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166243</xdr:rowOff>
    </xdr:from>
    <xdr:to>
      <xdr:col>14</xdr:col>
      <xdr:colOff>79375</xdr:colOff>
      <xdr:row>35</xdr:row>
      <xdr:rowOff>96393</xdr:rowOff>
    </xdr:to>
    <xdr:sp macro="" textlink="">
      <xdr:nvSpPr>
        <xdr:cNvPr id="315" name="円/楕円 314"/>
        <xdr:cNvSpPr/>
      </xdr:nvSpPr>
      <xdr:spPr>
        <a:xfrm>
          <a:off x="95885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112920</xdr:rowOff>
    </xdr:from>
    <xdr:ext cx="469744" cy="259045"/>
    <xdr:sp macro="" textlink="">
      <xdr:nvSpPr>
        <xdr:cNvPr id="316" name="テキスト ボックス 315"/>
        <xdr:cNvSpPr txBox="1"/>
      </xdr:nvSpPr>
      <xdr:spPr>
        <a:xfrm>
          <a:off x="9404427" y="57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94996</xdr:rowOff>
    </xdr:from>
    <xdr:to>
      <xdr:col>12</xdr:col>
      <xdr:colOff>561975</xdr:colOff>
      <xdr:row>35</xdr:row>
      <xdr:rowOff>25146</xdr:rowOff>
    </xdr:to>
    <xdr:sp macro="" textlink="">
      <xdr:nvSpPr>
        <xdr:cNvPr id="317" name="円/楕円 316"/>
        <xdr:cNvSpPr/>
      </xdr:nvSpPr>
      <xdr:spPr>
        <a:xfrm>
          <a:off x="8699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41673</xdr:rowOff>
    </xdr:from>
    <xdr:ext cx="469744" cy="259045"/>
    <xdr:sp macro="" textlink="">
      <xdr:nvSpPr>
        <xdr:cNvPr id="318" name="テキスト ボックス 317"/>
        <xdr:cNvSpPr txBox="1"/>
      </xdr:nvSpPr>
      <xdr:spPr>
        <a:xfrm>
          <a:off x="8515427" y="56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107188</xdr:rowOff>
    </xdr:from>
    <xdr:to>
      <xdr:col>11</xdr:col>
      <xdr:colOff>358775</xdr:colOff>
      <xdr:row>35</xdr:row>
      <xdr:rowOff>37338</xdr:rowOff>
    </xdr:to>
    <xdr:sp macro="" textlink="">
      <xdr:nvSpPr>
        <xdr:cNvPr id="319" name="円/楕円 318"/>
        <xdr:cNvSpPr/>
      </xdr:nvSpPr>
      <xdr:spPr>
        <a:xfrm>
          <a:off x="7810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53865</xdr:rowOff>
    </xdr:from>
    <xdr:ext cx="469744" cy="259045"/>
    <xdr:sp macro="" textlink="">
      <xdr:nvSpPr>
        <xdr:cNvPr id="320" name="テキスト ボックス 319"/>
        <xdr:cNvSpPr txBox="1"/>
      </xdr:nvSpPr>
      <xdr:spPr>
        <a:xfrm>
          <a:off x="7626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107569</xdr:rowOff>
    </xdr:from>
    <xdr:to>
      <xdr:col>10</xdr:col>
      <xdr:colOff>155575</xdr:colOff>
      <xdr:row>35</xdr:row>
      <xdr:rowOff>37719</xdr:rowOff>
    </xdr:to>
    <xdr:sp macro="" textlink="">
      <xdr:nvSpPr>
        <xdr:cNvPr id="321" name="円/楕円 320"/>
        <xdr:cNvSpPr/>
      </xdr:nvSpPr>
      <xdr:spPr>
        <a:xfrm>
          <a:off x="69215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54246</xdr:rowOff>
    </xdr:from>
    <xdr:ext cx="469744" cy="259045"/>
    <xdr:sp macro="" textlink="">
      <xdr:nvSpPr>
        <xdr:cNvPr id="322" name="テキスト ボックス 321"/>
        <xdr:cNvSpPr txBox="1"/>
      </xdr:nvSpPr>
      <xdr:spPr>
        <a:xfrm>
          <a:off x="6737427" y="57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55042</xdr:rowOff>
    </xdr:from>
    <xdr:to>
      <xdr:col>15</xdr:col>
      <xdr:colOff>180975</xdr:colOff>
      <xdr:row>55</xdr:row>
      <xdr:rowOff>41554</xdr:rowOff>
    </xdr:to>
    <xdr:cxnSp macro="">
      <xdr:nvCxnSpPr>
        <xdr:cNvPr id="351" name="直線コネクタ 350"/>
        <xdr:cNvCxnSpPr/>
      </xdr:nvCxnSpPr>
      <xdr:spPr>
        <a:xfrm flipV="1">
          <a:off x="9639300" y="9313342"/>
          <a:ext cx="8382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128041</xdr:rowOff>
    </xdr:from>
    <xdr:to>
      <xdr:col>14</xdr:col>
      <xdr:colOff>28575</xdr:colOff>
      <xdr:row>55</xdr:row>
      <xdr:rowOff>41554</xdr:rowOff>
    </xdr:to>
    <xdr:cxnSp macro="">
      <xdr:nvCxnSpPr>
        <xdr:cNvPr id="354" name="直線コネクタ 353"/>
        <xdr:cNvCxnSpPr/>
      </xdr:nvCxnSpPr>
      <xdr:spPr>
        <a:xfrm>
          <a:off x="8750300" y="9386341"/>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128041</xdr:rowOff>
    </xdr:from>
    <xdr:to>
      <xdr:col>12</xdr:col>
      <xdr:colOff>511175</xdr:colOff>
      <xdr:row>55</xdr:row>
      <xdr:rowOff>36220</xdr:rowOff>
    </xdr:to>
    <xdr:cxnSp macro="">
      <xdr:nvCxnSpPr>
        <xdr:cNvPr id="357" name="直線コネクタ 356"/>
        <xdr:cNvCxnSpPr/>
      </xdr:nvCxnSpPr>
      <xdr:spPr>
        <a:xfrm flipV="1">
          <a:off x="7861300" y="938634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124308</xdr:rowOff>
    </xdr:from>
    <xdr:to>
      <xdr:col>11</xdr:col>
      <xdr:colOff>307975</xdr:colOff>
      <xdr:row>55</xdr:row>
      <xdr:rowOff>36220</xdr:rowOff>
    </xdr:to>
    <xdr:cxnSp macro="">
      <xdr:nvCxnSpPr>
        <xdr:cNvPr id="360" name="直線コネクタ 359"/>
        <xdr:cNvCxnSpPr/>
      </xdr:nvCxnSpPr>
      <xdr:spPr>
        <a:xfrm>
          <a:off x="6972300" y="9382608"/>
          <a:ext cx="889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4242</xdr:rowOff>
    </xdr:from>
    <xdr:to>
      <xdr:col>15</xdr:col>
      <xdr:colOff>231775</xdr:colOff>
      <xdr:row>54</xdr:row>
      <xdr:rowOff>105842</xdr:rowOff>
    </xdr:to>
    <xdr:sp macro="" textlink="">
      <xdr:nvSpPr>
        <xdr:cNvPr id="370" name="円/楕円 369"/>
        <xdr:cNvSpPr/>
      </xdr:nvSpPr>
      <xdr:spPr>
        <a:xfrm>
          <a:off x="10426700" y="92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27119</xdr:rowOff>
    </xdr:from>
    <xdr:ext cx="534377" cy="259045"/>
    <xdr:sp macro="" textlink="">
      <xdr:nvSpPr>
        <xdr:cNvPr id="371" name="農林水産業費該当値テキスト"/>
        <xdr:cNvSpPr txBox="1"/>
      </xdr:nvSpPr>
      <xdr:spPr>
        <a:xfrm>
          <a:off x="10528300" y="911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162204</xdr:rowOff>
    </xdr:from>
    <xdr:to>
      <xdr:col>14</xdr:col>
      <xdr:colOff>79375</xdr:colOff>
      <xdr:row>55</xdr:row>
      <xdr:rowOff>92354</xdr:rowOff>
    </xdr:to>
    <xdr:sp macro="" textlink="">
      <xdr:nvSpPr>
        <xdr:cNvPr id="372" name="円/楕円 371"/>
        <xdr:cNvSpPr/>
      </xdr:nvSpPr>
      <xdr:spPr>
        <a:xfrm>
          <a:off x="9588500" y="94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108881</xdr:rowOff>
    </xdr:from>
    <xdr:ext cx="469744" cy="259045"/>
    <xdr:sp macro="" textlink="">
      <xdr:nvSpPr>
        <xdr:cNvPr id="373" name="テキスト ボックス 372"/>
        <xdr:cNvSpPr txBox="1"/>
      </xdr:nvSpPr>
      <xdr:spPr>
        <a:xfrm>
          <a:off x="9404427" y="919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77241</xdr:rowOff>
    </xdr:from>
    <xdr:to>
      <xdr:col>12</xdr:col>
      <xdr:colOff>561975</xdr:colOff>
      <xdr:row>55</xdr:row>
      <xdr:rowOff>7391</xdr:rowOff>
    </xdr:to>
    <xdr:sp macro="" textlink="">
      <xdr:nvSpPr>
        <xdr:cNvPr id="374" name="円/楕円 373"/>
        <xdr:cNvSpPr/>
      </xdr:nvSpPr>
      <xdr:spPr>
        <a:xfrm>
          <a:off x="8699500" y="93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23918</xdr:rowOff>
    </xdr:from>
    <xdr:ext cx="534377" cy="259045"/>
    <xdr:sp macro="" textlink="">
      <xdr:nvSpPr>
        <xdr:cNvPr id="375" name="テキスト ボックス 374"/>
        <xdr:cNvSpPr txBox="1"/>
      </xdr:nvSpPr>
      <xdr:spPr>
        <a:xfrm>
          <a:off x="8483111" y="911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156870</xdr:rowOff>
    </xdr:from>
    <xdr:to>
      <xdr:col>11</xdr:col>
      <xdr:colOff>358775</xdr:colOff>
      <xdr:row>55</xdr:row>
      <xdr:rowOff>87020</xdr:rowOff>
    </xdr:to>
    <xdr:sp macro="" textlink="">
      <xdr:nvSpPr>
        <xdr:cNvPr id="376" name="円/楕円 375"/>
        <xdr:cNvSpPr/>
      </xdr:nvSpPr>
      <xdr:spPr>
        <a:xfrm>
          <a:off x="7810500" y="94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103547</xdr:rowOff>
    </xdr:from>
    <xdr:ext cx="469744" cy="259045"/>
    <xdr:sp macro="" textlink="">
      <xdr:nvSpPr>
        <xdr:cNvPr id="377" name="テキスト ボックス 376"/>
        <xdr:cNvSpPr txBox="1"/>
      </xdr:nvSpPr>
      <xdr:spPr>
        <a:xfrm>
          <a:off x="7626427" y="91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73508</xdr:rowOff>
    </xdr:from>
    <xdr:to>
      <xdr:col>10</xdr:col>
      <xdr:colOff>155575</xdr:colOff>
      <xdr:row>55</xdr:row>
      <xdr:rowOff>3658</xdr:rowOff>
    </xdr:to>
    <xdr:sp macro="" textlink="">
      <xdr:nvSpPr>
        <xdr:cNvPr id="378" name="円/楕円 377"/>
        <xdr:cNvSpPr/>
      </xdr:nvSpPr>
      <xdr:spPr>
        <a:xfrm>
          <a:off x="6921500" y="93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20185</xdr:rowOff>
    </xdr:from>
    <xdr:ext cx="534377" cy="259045"/>
    <xdr:sp macro="" textlink="">
      <xdr:nvSpPr>
        <xdr:cNvPr id="379" name="テキスト ボックス 378"/>
        <xdr:cNvSpPr txBox="1"/>
      </xdr:nvSpPr>
      <xdr:spPr>
        <a:xfrm>
          <a:off x="6705111" y="91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33310</xdr:rowOff>
    </xdr:from>
    <xdr:to>
      <xdr:col>15</xdr:col>
      <xdr:colOff>180975</xdr:colOff>
      <xdr:row>77</xdr:row>
      <xdr:rowOff>119377</xdr:rowOff>
    </xdr:to>
    <xdr:cxnSp macro="">
      <xdr:nvCxnSpPr>
        <xdr:cNvPr id="406" name="直線コネクタ 405"/>
        <xdr:cNvCxnSpPr/>
      </xdr:nvCxnSpPr>
      <xdr:spPr>
        <a:xfrm flipV="1">
          <a:off x="9639300" y="13234960"/>
          <a:ext cx="8382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76789</xdr:rowOff>
    </xdr:from>
    <xdr:to>
      <xdr:col>14</xdr:col>
      <xdr:colOff>28575</xdr:colOff>
      <xdr:row>77</xdr:row>
      <xdr:rowOff>119377</xdr:rowOff>
    </xdr:to>
    <xdr:cxnSp macro="">
      <xdr:nvCxnSpPr>
        <xdr:cNvPr id="409" name="直線コネクタ 408"/>
        <xdr:cNvCxnSpPr/>
      </xdr:nvCxnSpPr>
      <xdr:spPr>
        <a:xfrm>
          <a:off x="8750300" y="13278439"/>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76789</xdr:rowOff>
    </xdr:from>
    <xdr:to>
      <xdr:col>12</xdr:col>
      <xdr:colOff>511175</xdr:colOff>
      <xdr:row>77</xdr:row>
      <xdr:rowOff>101112</xdr:rowOff>
    </xdr:to>
    <xdr:cxnSp macro="">
      <xdr:nvCxnSpPr>
        <xdr:cNvPr id="412" name="直線コネクタ 411"/>
        <xdr:cNvCxnSpPr/>
      </xdr:nvCxnSpPr>
      <xdr:spPr>
        <a:xfrm flipV="1">
          <a:off x="7861300" y="13278439"/>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83762</xdr:rowOff>
    </xdr:from>
    <xdr:to>
      <xdr:col>11</xdr:col>
      <xdr:colOff>307975</xdr:colOff>
      <xdr:row>77</xdr:row>
      <xdr:rowOff>101112</xdr:rowOff>
    </xdr:to>
    <xdr:cxnSp macro="">
      <xdr:nvCxnSpPr>
        <xdr:cNvPr id="415" name="直線コネクタ 414"/>
        <xdr:cNvCxnSpPr/>
      </xdr:nvCxnSpPr>
      <xdr:spPr>
        <a:xfrm>
          <a:off x="6972300" y="13285412"/>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153960</xdr:rowOff>
    </xdr:from>
    <xdr:to>
      <xdr:col>15</xdr:col>
      <xdr:colOff>231775</xdr:colOff>
      <xdr:row>77</xdr:row>
      <xdr:rowOff>84110</xdr:rowOff>
    </xdr:to>
    <xdr:sp macro="" textlink="">
      <xdr:nvSpPr>
        <xdr:cNvPr id="425" name="円/楕円 424"/>
        <xdr:cNvSpPr/>
      </xdr:nvSpPr>
      <xdr:spPr>
        <a:xfrm>
          <a:off x="10426700" y="131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132387</xdr:rowOff>
    </xdr:from>
    <xdr:ext cx="534377" cy="259045"/>
    <xdr:sp macro="" textlink="">
      <xdr:nvSpPr>
        <xdr:cNvPr id="426" name="商工費該当値テキスト"/>
        <xdr:cNvSpPr txBox="1"/>
      </xdr:nvSpPr>
      <xdr:spPr>
        <a:xfrm>
          <a:off x="10528300" y="1316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68577</xdr:rowOff>
    </xdr:from>
    <xdr:to>
      <xdr:col>14</xdr:col>
      <xdr:colOff>79375</xdr:colOff>
      <xdr:row>77</xdr:row>
      <xdr:rowOff>170177</xdr:rowOff>
    </xdr:to>
    <xdr:sp macro="" textlink="">
      <xdr:nvSpPr>
        <xdr:cNvPr id="427" name="円/楕円 426"/>
        <xdr:cNvSpPr/>
      </xdr:nvSpPr>
      <xdr:spPr>
        <a:xfrm>
          <a:off x="9588500" y="132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161304</xdr:rowOff>
    </xdr:from>
    <xdr:ext cx="469744" cy="259045"/>
    <xdr:sp macro="" textlink="">
      <xdr:nvSpPr>
        <xdr:cNvPr id="428" name="テキスト ボックス 427"/>
        <xdr:cNvSpPr txBox="1"/>
      </xdr:nvSpPr>
      <xdr:spPr>
        <a:xfrm>
          <a:off x="9404427" y="1336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25989</xdr:rowOff>
    </xdr:from>
    <xdr:to>
      <xdr:col>12</xdr:col>
      <xdr:colOff>561975</xdr:colOff>
      <xdr:row>77</xdr:row>
      <xdr:rowOff>127589</xdr:rowOff>
    </xdr:to>
    <xdr:sp macro="" textlink="">
      <xdr:nvSpPr>
        <xdr:cNvPr id="429" name="円/楕円 428"/>
        <xdr:cNvSpPr/>
      </xdr:nvSpPr>
      <xdr:spPr>
        <a:xfrm>
          <a:off x="8699500" y="132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118716</xdr:rowOff>
    </xdr:from>
    <xdr:ext cx="534377" cy="259045"/>
    <xdr:sp macro="" textlink="">
      <xdr:nvSpPr>
        <xdr:cNvPr id="430" name="テキスト ボックス 429"/>
        <xdr:cNvSpPr txBox="1"/>
      </xdr:nvSpPr>
      <xdr:spPr>
        <a:xfrm>
          <a:off x="8483111" y="133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50312</xdr:rowOff>
    </xdr:from>
    <xdr:to>
      <xdr:col>11</xdr:col>
      <xdr:colOff>358775</xdr:colOff>
      <xdr:row>77</xdr:row>
      <xdr:rowOff>151912</xdr:rowOff>
    </xdr:to>
    <xdr:sp macro="" textlink="">
      <xdr:nvSpPr>
        <xdr:cNvPr id="431" name="円/楕円 430"/>
        <xdr:cNvSpPr/>
      </xdr:nvSpPr>
      <xdr:spPr>
        <a:xfrm>
          <a:off x="7810500" y="132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143039</xdr:rowOff>
    </xdr:from>
    <xdr:ext cx="469744" cy="259045"/>
    <xdr:sp macro="" textlink="">
      <xdr:nvSpPr>
        <xdr:cNvPr id="432" name="テキスト ボックス 431"/>
        <xdr:cNvSpPr txBox="1"/>
      </xdr:nvSpPr>
      <xdr:spPr>
        <a:xfrm>
          <a:off x="7626427" y="1334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32962</xdr:rowOff>
    </xdr:from>
    <xdr:to>
      <xdr:col>10</xdr:col>
      <xdr:colOff>155575</xdr:colOff>
      <xdr:row>77</xdr:row>
      <xdr:rowOff>134562</xdr:rowOff>
    </xdr:to>
    <xdr:sp macro="" textlink="">
      <xdr:nvSpPr>
        <xdr:cNvPr id="433" name="円/楕円 432"/>
        <xdr:cNvSpPr/>
      </xdr:nvSpPr>
      <xdr:spPr>
        <a:xfrm>
          <a:off x="6921500" y="132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125689</xdr:rowOff>
    </xdr:from>
    <xdr:ext cx="469744" cy="259045"/>
    <xdr:sp macro="" textlink="">
      <xdr:nvSpPr>
        <xdr:cNvPr id="434" name="テキスト ボックス 433"/>
        <xdr:cNvSpPr txBox="1"/>
      </xdr:nvSpPr>
      <xdr:spPr>
        <a:xfrm>
          <a:off x="6737427" y="1332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56784</xdr:rowOff>
    </xdr:from>
    <xdr:to>
      <xdr:col>15</xdr:col>
      <xdr:colOff>180975</xdr:colOff>
      <xdr:row>96</xdr:row>
      <xdr:rowOff>92543</xdr:rowOff>
    </xdr:to>
    <xdr:cxnSp macro="">
      <xdr:nvCxnSpPr>
        <xdr:cNvPr id="466" name="直線コネクタ 465"/>
        <xdr:cNvCxnSpPr/>
      </xdr:nvCxnSpPr>
      <xdr:spPr>
        <a:xfrm>
          <a:off x="9639300" y="16173084"/>
          <a:ext cx="838200" cy="37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56784</xdr:rowOff>
    </xdr:from>
    <xdr:to>
      <xdr:col>14</xdr:col>
      <xdr:colOff>28575</xdr:colOff>
      <xdr:row>95</xdr:row>
      <xdr:rowOff>113852</xdr:rowOff>
    </xdr:to>
    <xdr:cxnSp macro="">
      <xdr:nvCxnSpPr>
        <xdr:cNvPr id="469" name="直線コネクタ 468"/>
        <xdr:cNvCxnSpPr/>
      </xdr:nvCxnSpPr>
      <xdr:spPr>
        <a:xfrm flipV="1">
          <a:off x="8750300" y="16173084"/>
          <a:ext cx="889000" cy="2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81015</xdr:rowOff>
    </xdr:from>
    <xdr:to>
      <xdr:col>12</xdr:col>
      <xdr:colOff>511175</xdr:colOff>
      <xdr:row>95</xdr:row>
      <xdr:rowOff>113852</xdr:rowOff>
    </xdr:to>
    <xdr:cxnSp macro="">
      <xdr:nvCxnSpPr>
        <xdr:cNvPr id="472" name="直線コネクタ 471"/>
        <xdr:cNvCxnSpPr/>
      </xdr:nvCxnSpPr>
      <xdr:spPr>
        <a:xfrm>
          <a:off x="7861300" y="16368765"/>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75757</xdr:rowOff>
    </xdr:from>
    <xdr:to>
      <xdr:col>11</xdr:col>
      <xdr:colOff>307975</xdr:colOff>
      <xdr:row>95</xdr:row>
      <xdr:rowOff>81015</xdr:rowOff>
    </xdr:to>
    <xdr:cxnSp macro="">
      <xdr:nvCxnSpPr>
        <xdr:cNvPr id="475" name="直線コネクタ 474"/>
        <xdr:cNvCxnSpPr/>
      </xdr:nvCxnSpPr>
      <xdr:spPr>
        <a:xfrm>
          <a:off x="6972300" y="1636350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41743</xdr:rowOff>
    </xdr:from>
    <xdr:to>
      <xdr:col>15</xdr:col>
      <xdr:colOff>231775</xdr:colOff>
      <xdr:row>96</xdr:row>
      <xdr:rowOff>143343</xdr:rowOff>
    </xdr:to>
    <xdr:sp macro="" textlink="">
      <xdr:nvSpPr>
        <xdr:cNvPr id="485" name="円/楕円 484"/>
        <xdr:cNvSpPr/>
      </xdr:nvSpPr>
      <xdr:spPr>
        <a:xfrm>
          <a:off x="10426700" y="165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64620</xdr:rowOff>
    </xdr:from>
    <xdr:ext cx="534377" cy="259045"/>
    <xdr:sp macro="" textlink="">
      <xdr:nvSpPr>
        <xdr:cNvPr id="486" name="土木費該当値テキスト"/>
        <xdr:cNvSpPr txBox="1"/>
      </xdr:nvSpPr>
      <xdr:spPr>
        <a:xfrm>
          <a:off x="10528300" y="163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5984</xdr:rowOff>
    </xdr:from>
    <xdr:to>
      <xdr:col>14</xdr:col>
      <xdr:colOff>79375</xdr:colOff>
      <xdr:row>94</xdr:row>
      <xdr:rowOff>107584</xdr:rowOff>
    </xdr:to>
    <xdr:sp macro="" textlink="">
      <xdr:nvSpPr>
        <xdr:cNvPr id="487" name="円/楕円 486"/>
        <xdr:cNvSpPr/>
      </xdr:nvSpPr>
      <xdr:spPr>
        <a:xfrm>
          <a:off x="9588500" y="161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124111</xdr:rowOff>
    </xdr:from>
    <xdr:ext cx="534377" cy="259045"/>
    <xdr:sp macro="" textlink="">
      <xdr:nvSpPr>
        <xdr:cNvPr id="488" name="テキスト ボックス 487"/>
        <xdr:cNvSpPr txBox="1"/>
      </xdr:nvSpPr>
      <xdr:spPr>
        <a:xfrm>
          <a:off x="9372111" y="1589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63052</xdr:rowOff>
    </xdr:from>
    <xdr:to>
      <xdr:col>12</xdr:col>
      <xdr:colOff>561975</xdr:colOff>
      <xdr:row>95</xdr:row>
      <xdr:rowOff>164652</xdr:rowOff>
    </xdr:to>
    <xdr:sp macro="" textlink="">
      <xdr:nvSpPr>
        <xdr:cNvPr id="489" name="円/楕円 488"/>
        <xdr:cNvSpPr/>
      </xdr:nvSpPr>
      <xdr:spPr>
        <a:xfrm>
          <a:off x="8699500" y="163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9729</xdr:rowOff>
    </xdr:from>
    <xdr:ext cx="534377" cy="259045"/>
    <xdr:sp macro="" textlink="">
      <xdr:nvSpPr>
        <xdr:cNvPr id="490" name="テキスト ボックス 489"/>
        <xdr:cNvSpPr txBox="1"/>
      </xdr:nvSpPr>
      <xdr:spPr>
        <a:xfrm>
          <a:off x="8483111" y="161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30215</xdr:rowOff>
    </xdr:from>
    <xdr:to>
      <xdr:col>11</xdr:col>
      <xdr:colOff>358775</xdr:colOff>
      <xdr:row>95</xdr:row>
      <xdr:rowOff>131815</xdr:rowOff>
    </xdr:to>
    <xdr:sp macro="" textlink="">
      <xdr:nvSpPr>
        <xdr:cNvPr id="491" name="円/楕円 490"/>
        <xdr:cNvSpPr/>
      </xdr:nvSpPr>
      <xdr:spPr>
        <a:xfrm>
          <a:off x="7810500" y="163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148342</xdr:rowOff>
    </xdr:from>
    <xdr:ext cx="534377" cy="259045"/>
    <xdr:sp macro="" textlink="">
      <xdr:nvSpPr>
        <xdr:cNvPr id="492" name="テキスト ボックス 491"/>
        <xdr:cNvSpPr txBox="1"/>
      </xdr:nvSpPr>
      <xdr:spPr>
        <a:xfrm>
          <a:off x="7594111" y="160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24957</xdr:rowOff>
    </xdr:from>
    <xdr:to>
      <xdr:col>10</xdr:col>
      <xdr:colOff>155575</xdr:colOff>
      <xdr:row>95</xdr:row>
      <xdr:rowOff>126557</xdr:rowOff>
    </xdr:to>
    <xdr:sp macro="" textlink="">
      <xdr:nvSpPr>
        <xdr:cNvPr id="493" name="円/楕円 492"/>
        <xdr:cNvSpPr/>
      </xdr:nvSpPr>
      <xdr:spPr>
        <a:xfrm>
          <a:off x="6921500" y="163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143084</xdr:rowOff>
    </xdr:from>
    <xdr:ext cx="534377" cy="259045"/>
    <xdr:sp macro="" textlink="">
      <xdr:nvSpPr>
        <xdr:cNvPr id="494" name="テキスト ボックス 493"/>
        <xdr:cNvSpPr txBox="1"/>
      </xdr:nvSpPr>
      <xdr:spPr>
        <a:xfrm>
          <a:off x="6705111" y="160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141072</xdr:rowOff>
    </xdr:from>
    <xdr:to>
      <xdr:col>23</xdr:col>
      <xdr:colOff>517525</xdr:colOff>
      <xdr:row>36</xdr:row>
      <xdr:rowOff>21590</xdr:rowOff>
    </xdr:to>
    <xdr:cxnSp macro="">
      <xdr:nvCxnSpPr>
        <xdr:cNvPr id="524" name="直線コネクタ 523"/>
        <xdr:cNvCxnSpPr/>
      </xdr:nvCxnSpPr>
      <xdr:spPr>
        <a:xfrm>
          <a:off x="15481300" y="6141822"/>
          <a:ext cx="8382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141072</xdr:rowOff>
    </xdr:from>
    <xdr:to>
      <xdr:col>22</xdr:col>
      <xdr:colOff>365125</xdr:colOff>
      <xdr:row>36</xdr:row>
      <xdr:rowOff>137185</xdr:rowOff>
    </xdr:to>
    <xdr:cxnSp macro="">
      <xdr:nvCxnSpPr>
        <xdr:cNvPr id="527" name="直線コネクタ 526"/>
        <xdr:cNvCxnSpPr/>
      </xdr:nvCxnSpPr>
      <xdr:spPr>
        <a:xfrm flipV="1">
          <a:off x="14592300" y="6141822"/>
          <a:ext cx="889000" cy="1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137185</xdr:rowOff>
    </xdr:from>
    <xdr:to>
      <xdr:col>21</xdr:col>
      <xdr:colOff>161925</xdr:colOff>
      <xdr:row>36</xdr:row>
      <xdr:rowOff>144577</xdr:rowOff>
    </xdr:to>
    <xdr:cxnSp macro="">
      <xdr:nvCxnSpPr>
        <xdr:cNvPr id="530" name="直線コネクタ 529"/>
        <xdr:cNvCxnSpPr/>
      </xdr:nvCxnSpPr>
      <xdr:spPr>
        <a:xfrm flipV="1">
          <a:off x="13703300" y="6309385"/>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50927</xdr:rowOff>
    </xdr:from>
    <xdr:to>
      <xdr:col>19</xdr:col>
      <xdr:colOff>644525</xdr:colOff>
      <xdr:row>36</xdr:row>
      <xdr:rowOff>144577</xdr:rowOff>
    </xdr:to>
    <xdr:cxnSp macro="">
      <xdr:nvCxnSpPr>
        <xdr:cNvPr id="533" name="直線コネクタ 532"/>
        <xdr:cNvCxnSpPr/>
      </xdr:nvCxnSpPr>
      <xdr:spPr>
        <a:xfrm>
          <a:off x="12814300" y="6223127"/>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142240</xdr:rowOff>
    </xdr:from>
    <xdr:to>
      <xdr:col>23</xdr:col>
      <xdr:colOff>568325</xdr:colOff>
      <xdr:row>36</xdr:row>
      <xdr:rowOff>72390</xdr:rowOff>
    </xdr:to>
    <xdr:sp macro="" textlink="">
      <xdr:nvSpPr>
        <xdr:cNvPr id="543" name="円/楕円 542"/>
        <xdr:cNvSpPr/>
      </xdr:nvSpPr>
      <xdr:spPr>
        <a:xfrm>
          <a:off x="16268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165117</xdr:rowOff>
    </xdr:from>
    <xdr:ext cx="534377" cy="259045"/>
    <xdr:sp macro="" textlink="">
      <xdr:nvSpPr>
        <xdr:cNvPr id="544" name="消防費該当値テキスト"/>
        <xdr:cNvSpPr txBox="1"/>
      </xdr:nvSpPr>
      <xdr:spPr>
        <a:xfrm>
          <a:off x="16370300" y="59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90272</xdr:rowOff>
    </xdr:from>
    <xdr:to>
      <xdr:col>22</xdr:col>
      <xdr:colOff>415925</xdr:colOff>
      <xdr:row>36</xdr:row>
      <xdr:rowOff>20422</xdr:rowOff>
    </xdr:to>
    <xdr:sp macro="" textlink="">
      <xdr:nvSpPr>
        <xdr:cNvPr id="545" name="円/楕円 544"/>
        <xdr:cNvSpPr/>
      </xdr:nvSpPr>
      <xdr:spPr>
        <a:xfrm>
          <a:off x="15430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36949</xdr:rowOff>
    </xdr:from>
    <xdr:ext cx="534377" cy="259045"/>
    <xdr:sp macro="" textlink="">
      <xdr:nvSpPr>
        <xdr:cNvPr id="546" name="テキスト ボックス 545"/>
        <xdr:cNvSpPr txBox="1"/>
      </xdr:nvSpPr>
      <xdr:spPr>
        <a:xfrm>
          <a:off x="15214111" y="58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86385</xdr:rowOff>
    </xdr:from>
    <xdr:to>
      <xdr:col>21</xdr:col>
      <xdr:colOff>212725</xdr:colOff>
      <xdr:row>37</xdr:row>
      <xdr:rowOff>16535</xdr:rowOff>
    </xdr:to>
    <xdr:sp macro="" textlink="">
      <xdr:nvSpPr>
        <xdr:cNvPr id="547" name="円/楕円 546"/>
        <xdr:cNvSpPr/>
      </xdr:nvSpPr>
      <xdr:spPr>
        <a:xfrm>
          <a:off x="14541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7662</xdr:rowOff>
    </xdr:from>
    <xdr:ext cx="534377" cy="259045"/>
    <xdr:sp macro="" textlink="">
      <xdr:nvSpPr>
        <xdr:cNvPr id="548" name="テキスト ボックス 547"/>
        <xdr:cNvSpPr txBox="1"/>
      </xdr:nvSpPr>
      <xdr:spPr>
        <a:xfrm>
          <a:off x="14325111" y="63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93777</xdr:rowOff>
    </xdr:from>
    <xdr:to>
      <xdr:col>20</xdr:col>
      <xdr:colOff>9525</xdr:colOff>
      <xdr:row>37</xdr:row>
      <xdr:rowOff>23927</xdr:rowOff>
    </xdr:to>
    <xdr:sp macro="" textlink="">
      <xdr:nvSpPr>
        <xdr:cNvPr id="549" name="円/楕円 548"/>
        <xdr:cNvSpPr/>
      </xdr:nvSpPr>
      <xdr:spPr>
        <a:xfrm>
          <a:off x="13652500" y="626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15054</xdr:rowOff>
    </xdr:from>
    <xdr:ext cx="534377" cy="259045"/>
    <xdr:sp macro="" textlink="">
      <xdr:nvSpPr>
        <xdr:cNvPr id="550" name="テキスト ボックス 549"/>
        <xdr:cNvSpPr txBox="1"/>
      </xdr:nvSpPr>
      <xdr:spPr>
        <a:xfrm>
          <a:off x="13436111" y="63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127</xdr:rowOff>
    </xdr:from>
    <xdr:to>
      <xdr:col>18</xdr:col>
      <xdr:colOff>492125</xdr:colOff>
      <xdr:row>36</xdr:row>
      <xdr:rowOff>101727</xdr:rowOff>
    </xdr:to>
    <xdr:sp macro="" textlink="">
      <xdr:nvSpPr>
        <xdr:cNvPr id="551" name="円/楕円 550"/>
        <xdr:cNvSpPr/>
      </xdr:nvSpPr>
      <xdr:spPr>
        <a:xfrm>
          <a:off x="12763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118254</xdr:rowOff>
    </xdr:from>
    <xdr:ext cx="534377" cy="259045"/>
    <xdr:sp macro="" textlink="">
      <xdr:nvSpPr>
        <xdr:cNvPr id="552" name="テキスト ボックス 551"/>
        <xdr:cNvSpPr txBox="1"/>
      </xdr:nvSpPr>
      <xdr:spPr>
        <a:xfrm>
          <a:off x="12547111" y="59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11455</xdr:rowOff>
    </xdr:from>
    <xdr:to>
      <xdr:col>23</xdr:col>
      <xdr:colOff>517525</xdr:colOff>
      <xdr:row>55</xdr:row>
      <xdr:rowOff>130523</xdr:rowOff>
    </xdr:to>
    <xdr:cxnSp macro="">
      <xdr:nvCxnSpPr>
        <xdr:cNvPr id="584" name="直線コネクタ 583"/>
        <xdr:cNvCxnSpPr/>
      </xdr:nvCxnSpPr>
      <xdr:spPr>
        <a:xfrm flipV="1">
          <a:off x="15481300" y="9269755"/>
          <a:ext cx="838200" cy="29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61845</xdr:rowOff>
    </xdr:from>
    <xdr:to>
      <xdr:col>22</xdr:col>
      <xdr:colOff>365125</xdr:colOff>
      <xdr:row>55</xdr:row>
      <xdr:rowOff>130523</xdr:rowOff>
    </xdr:to>
    <xdr:cxnSp macro="">
      <xdr:nvCxnSpPr>
        <xdr:cNvPr id="587" name="直線コネクタ 586"/>
        <xdr:cNvCxnSpPr/>
      </xdr:nvCxnSpPr>
      <xdr:spPr>
        <a:xfrm>
          <a:off x="14592300" y="9491595"/>
          <a:ext cx="8890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61845</xdr:rowOff>
    </xdr:from>
    <xdr:to>
      <xdr:col>21</xdr:col>
      <xdr:colOff>161925</xdr:colOff>
      <xdr:row>56</xdr:row>
      <xdr:rowOff>450</xdr:rowOff>
    </xdr:to>
    <xdr:cxnSp macro="">
      <xdr:nvCxnSpPr>
        <xdr:cNvPr id="590" name="直線コネクタ 589"/>
        <xdr:cNvCxnSpPr/>
      </xdr:nvCxnSpPr>
      <xdr:spPr>
        <a:xfrm flipV="1">
          <a:off x="13703300" y="9491595"/>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125690</xdr:rowOff>
    </xdr:from>
    <xdr:to>
      <xdr:col>19</xdr:col>
      <xdr:colOff>644525</xdr:colOff>
      <xdr:row>56</xdr:row>
      <xdr:rowOff>450</xdr:rowOff>
    </xdr:to>
    <xdr:cxnSp macro="">
      <xdr:nvCxnSpPr>
        <xdr:cNvPr id="593" name="直線コネクタ 592"/>
        <xdr:cNvCxnSpPr/>
      </xdr:nvCxnSpPr>
      <xdr:spPr>
        <a:xfrm>
          <a:off x="12814300" y="9555440"/>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132105</xdr:rowOff>
    </xdr:from>
    <xdr:to>
      <xdr:col>23</xdr:col>
      <xdr:colOff>568325</xdr:colOff>
      <xdr:row>54</xdr:row>
      <xdr:rowOff>62255</xdr:rowOff>
    </xdr:to>
    <xdr:sp macro="" textlink="">
      <xdr:nvSpPr>
        <xdr:cNvPr id="603" name="円/楕円 602"/>
        <xdr:cNvSpPr/>
      </xdr:nvSpPr>
      <xdr:spPr>
        <a:xfrm>
          <a:off x="16268700" y="92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154982</xdr:rowOff>
    </xdr:from>
    <xdr:ext cx="534377" cy="259045"/>
    <xdr:sp macro="" textlink="">
      <xdr:nvSpPr>
        <xdr:cNvPr id="604" name="教育費該当値テキスト"/>
        <xdr:cNvSpPr txBox="1"/>
      </xdr:nvSpPr>
      <xdr:spPr>
        <a:xfrm>
          <a:off x="16370300" y="90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48,927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79723</xdr:rowOff>
    </xdr:from>
    <xdr:to>
      <xdr:col>22</xdr:col>
      <xdr:colOff>415925</xdr:colOff>
      <xdr:row>56</xdr:row>
      <xdr:rowOff>9873</xdr:rowOff>
    </xdr:to>
    <xdr:sp macro="" textlink="">
      <xdr:nvSpPr>
        <xdr:cNvPr id="605" name="円/楕円 604"/>
        <xdr:cNvSpPr/>
      </xdr:nvSpPr>
      <xdr:spPr>
        <a:xfrm>
          <a:off x="15430500" y="9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1000</xdr:rowOff>
    </xdr:from>
    <xdr:ext cx="534377" cy="259045"/>
    <xdr:sp macro="" textlink="">
      <xdr:nvSpPr>
        <xdr:cNvPr id="606" name="テキスト ボックス 605"/>
        <xdr:cNvSpPr txBox="1"/>
      </xdr:nvSpPr>
      <xdr:spPr>
        <a:xfrm>
          <a:off x="15214111" y="96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11045</xdr:rowOff>
    </xdr:from>
    <xdr:to>
      <xdr:col>21</xdr:col>
      <xdr:colOff>212725</xdr:colOff>
      <xdr:row>55</xdr:row>
      <xdr:rowOff>112645</xdr:rowOff>
    </xdr:to>
    <xdr:sp macro="" textlink="">
      <xdr:nvSpPr>
        <xdr:cNvPr id="607" name="円/楕円 606"/>
        <xdr:cNvSpPr/>
      </xdr:nvSpPr>
      <xdr:spPr>
        <a:xfrm>
          <a:off x="14541500" y="94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129172</xdr:rowOff>
    </xdr:from>
    <xdr:ext cx="534377" cy="259045"/>
    <xdr:sp macro="" textlink="">
      <xdr:nvSpPr>
        <xdr:cNvPr id="608" name="テキスト ボックス 607"/>
        <xdr:cNvSpPr txBox="1"/>
      </xdr:nvSpPr>
      <xdr:spPr>
        <a:xfrm>
          <a:off x="14325111" y="921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121100</xdr:rowOff>
    </xdr:from>
    <xdr:to>
      <xdr:col>20</xdr:col>
      <xdr:colOff>9525</xdr:colOff>
      <xdr:row>56</xdr:row>
      <xdr:rowOff>51250</xdr:rowOff>
    </xdr:to>
    <xdr:sp macro="" textlink="">
      <xdr:nvSpPr>
        <xdr:cNvPr id="609" name="円/楕円 608"/>
        <xdr:cNvSpPr/>
      </xdr:nvSpPr>
      <xdr:spPr>
        <a:xfrm>
          <a:off x="13652500" y="95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67777</xdr:rowOff>
    </xdr:from>
    <xdr:ext cx="534377" cy="259045"/>
    <xdr:sp macro="" textlink="">
      <xdr:nvSpPr>
        <xdr:cNvPr id="610" name="テキスト ボックス 609"/>
        <xdr:cNvSpPr txBox="1"/>
      </xdr:nvSpPr>
      <xdr:spPr>
        <a:xfrm>
          <a:off x="13436111" y="9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74890</xdr:rowOff>
    </xdr:from>
    <xdr:to>
      <xdr:col>18</xdr:col>
      <xdr:colOff>492125</xdr:colOff>
      <xdr:row>56</xdr:row>
      <xdr:rowOff>5040</xdr:rowOff>
    </xdr:to>
    <xdr:sp macro="" textlink="">
      <xdr:nvSpPr>
        <xdr:cNvPr id="611" name="円/楕円 610"/>
        <xdr:cNvSpPr/>
      </xdr:nvSpPr>
      <xdr:spPr>
        <a:xfrm>
          <a:off x="12763500" y="95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21567</xdr:rowOff>
    </xdr:from>
    <xdr:ext cx="534377" cy="259045"/>
    <xdr:sp macro="" textlink="">
      <xdr:nvSpPr>
        <xdr:cNvPr id="612" name="テキスト ボックス 611"/>
        <xdr:cNvSpPr txBox="1"/>
      </xdr:nvSpPr>
      <xdr:spPr>
        <a:xfrm>
          <a:off x="12547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21171</xdr:rowOff>
    </xdr:from>
    <xdr:to>
      <xdr:col>23</xdr:col>
      <xdr:colOff>517525</xdr:colOff>
      <xdr:row>79</xdr:row>
      <xdr:rowOff>37973</xdr:rowOff>
    </xdr:to>
    <xdr:cxnSp macro="">
      <xdr:nvCxnSpPr>
        <xdr:cNvPr id="641" name="直線コネクタ 640"/>
        <xdr:cNvCxnSpPr/>
      </xdr:nvCxnSpPr>
      <xdr:spPr>
        <a:xfrm>
          <a:off x="15481300" y="13565721"/>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21171</xdr:rowOff>
    </xdr:from>
    <xdr:to>
      <xdr:col>22</xdr:col>
      <xdr:colOff>365125</xdr:colOff>
      <xdr:row>79</xdr:row>
      <xdr:rowOff>32258</xdr:rowOff>
    </xdr:to>
    <xdr:cxnSp macro="">
      <xdr:nvCxnSpPr>
        <xdr:cNvPr id="644" name="直線コネクタ 643"/>
        <xdr:cNvCxnSpPr/>
      </xdr:nvCxnSpPr>
      <xdr:spPr>
        <a:xfrm flipV="1">
          <a:off x="14592300" y="13565721"/>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32144</xdr:rowOff>
    </xdr:from>
    <xdr:to>
      <xdr:col>21</xdr:col>
      <xdr:colOff>161925</xdr:colOff>
      <xdr:row>79</xdr:row>
      <xdr:rowOff>32258</xdr:rowOff>
    </xdr:to>
    <xdr:cxnSp macro="">
      <xdr:nvCxnSpPr>
        <xdr:cNvPr id="647" name="直線コネクタ 646"/>
        <xdr:cNvCxnSpPr/>
      </xdr:nvCxnSpPr>
      <xdr:spPr>
        <a:xfrm>
          <a:off x="13703300" y="1357669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15608</xdr:rowOff>
    </xdr:from>
    <xdr:to>
      <xdr:col>19</xdr:col>
      <xdr:colOff>644525</xdr:colOff>
      <xdr:row>79</xdr:row>
      <xdr:rowOff>32144</xdr:rowOff>
    </xdr:to>
    <xdr:cxnSp macro="">
      <xdr:nvCxnSpPr>
        <xdr:cNvPr id="650" name="直線コネクタ 649"/>
        <xdr:cNvCxnSpPr/>
      </xdr:nvCxnSpPr>
      <xdr:spPr>
        <a:xfrm>
          <a:off x="12814300" y="13560158"/>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158623</xdr:rowOff>
    </xdr:from>
    <xdr:to>
      <xdr:col>23</xdr:col>
      <xdr:colOff>568325</xdr:colOff>
      <xdr:row>79</xdr:row>
      <xdr:rowOff>88773</xdr:rowOff>
    </xdr:to>
    <xdr:sp macro="" textlink="">
      <xdr:nvSpPr>
        <xdr:cNvPr id="660" name="円/楕円 659"/>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78565" cy="259045"/>
    <xdr:sp macro="" textlink="">
      <xdr:nvSpPr>
        <xdr:cNvPr id="661" name="災害復旧費該当値テキスト"/>
        <xdr:cNvSpPr txBox="1"/>
      </xdr:nvSpPr>
      <xdr:spPr>
        <a:xfrm>
          <a:off x="16370300" y="1347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141821</xdr:rowOff>
    </xdr:from>
    <xdr:to>
      <xdr:col>22</xdr:col>
      <xdr:colOff>415925</xdr:colOff>
      <xdr:row>79</xdr:row>
      <xdr:rowOff>71971</xdr:rowOff>
    </xdr:to>
    <xdr:sp macro="" textlink="">
      <xdr:nvSpPr>
        <xdr:cNvPr id="662" name="円/楕円 661"/>
        <xdr:cNvSpPr/>
      </xdr:nvSpPr>
      <xdr:spPr>
        <a:xfrm>
          <a:off x="15430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63098</xdr:rowOff>
    </xdr:from>
    <xdr:ext cx="378565" cy="259045"/>
    <xdr:sp macro="" textlink="">
      <xdr:nvSpPr>
        <xdr:cNvPr id="663" name="テキスト ボックス 662"/>
        <xdr:cNvSpPr txBox="1"/>
      </xdr:nvSpPr>
      <xdr:spPr>
        <a:xfrm>
          <a:off x="15292017" y="13607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152908</xdr:rowOff>
    </xdr:from>
    <xdr:to>
      <xdr:col>21</xdr:col>
      <xdr:colOff>212725</xdr:colOff>
      <xdr:row>79</xdr:row>
      <xdr:rowOff>83058</xdr:rowOff>
    </xdr:to>
    <xdr:sp macro="" textlink="">
      <xdr:nvSpPr>
        <xdr:cNvPr id="664" name="円/楕円 663"/>
        <xdr:cNvSpPr/>
      </xdr:nvSpPr>
      <xdr:spPr>
        <a:xfrm>
          <a:off x="14541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74185</xdr:rowOff>
    </xdr:from>
    <xdr:ext cx="378565" cy="259045"/>
    <xdr:sp macro="" textlink="">
      <xdr:nvSpPr>
        <xdr:cNvPr id="665" name="テキスト ボックス 664"/>
        <xdr:cNvSpPr txBox="1"/>
      </xdr:nvSpPr>
      <xdr:spPr>
        <a:xfrm>
          <a:off x="14403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152794</xdr:rowOff>
    </xdr:from>
    <xdr:to>
      <xdr:col>20</xdr:col>
      <xdr:colOff>9525</xdr:colOff>
      <xdr:row>79</xdr:row>
      <xdr:rowOff>82944</xdr:rowOff>
    </xdr:to>
    <xdr:sp macro="" textlink="">
      <xdr:nvSpPr>
        <xdr:cNvPr id="666" name="円/楕円 665"/>
        <xdr:cNvSpPr/>
      </xdr:nvSpPr>
      <xdr:spPr>
        <a:xfrm>
          <a:off x="13652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74071</xdr:rowOff>
    </xdr:from>
    <xdr:ext cx="378565" cy="259045"/>
    <xdr:sp macro="" textlink="">
      <xdr:nvSpPr>
        <xdr:cNvPr id="667" name="テキスト ボックス 666"/>
        <xdr:cNvSpPr txBox="1"/>
      </xdr:nvSpPr>
      <xdr:spPr>
        <a:xfrm>
          <a:off x="13514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136258</xdr:rowOff>
    </xdr:from>
    <xdr:to>
      <xdr:col>18</xdr:col>
      <xdr:colOff>492125</xdr:colOff>
      <xdr:row>79</xdr:row>
      <xdr:rowOff>66408</xdr:rowOff>
    </xdr:to>
    <xdr:sp macro="" textlink="">
      <xdr:nvSpPr>
        <xdr:cNvPr id="668" name="円/楕円 667"/>
        <xdr:cNvSpPr/>
      </xdr:nvSpPr>
      <xdr:spPr>
        <a:xfrm>
          <a:off x="12763500" y="13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57535</xdr:rowOff>
    </xdr:from>
    <xdr:ext cx="378565" cy="259045"/>
    <xdr:sp macro="" textlink="">
      <xdr:nvSpPr>
        <xdr:cNvPr id="669" name="テキスト ボックス 668"/>
        <xdr:cNvSpPr txBox="1"/>
      </xdr:nvSpPr>
      <xdr:spPr>
        <a:xfrm>
          <a:off x="12625017" y="1360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28098</xdr:rowOff>
    </xdr:from>
    <xdr:to>
      <xdr:col>23</xdr:col>
      <xdr:colOff>517525</xdr:colOff>
      <xdr:row>93</xdr:row>
      <xdr:rowOff>88264</xdr:rowOff>
    </xdr:to>
    <xdr:cxnSp macro="">
      <xdr:nvCxnSpPr>
        <xdr:cNvPr id="697" name="直線コネクタ 696"/>
        <xdr:cNvCxnSpPr/>
      </xdr:nvCxnSpPr>
      <xdr:spPr>
        <a:xfrm flipV="1">
          <a:off x="15481300" y="15972948"/>
          <a:ext cx="838200" cy="6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88264</xdr:rowOff>
    </xdr:from>
    <xdr:to>
      <xdr:col>22</xdr:col>
      <xdr:colOff>365125</xdr:colOff>
      <xdr:row>93</xdr:row>
      <xdr:rowOff>95763</xdr:rowOff>
    </xdr:to>
    <xdr:cxnSp macro="">
      <xdr:nvCxnSpPr>
        <xdr:cNvPr id="700" name="直線コネクタ 699"/>
        <xdr:cNvCxnSpPr/>
      </xdr:nvCxnSpPr>
      <xdr:spPr>
        <a:xfrm flipV="1">
          <a:off x="14592300" y="16033114"/>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95763</xdr:rowOff>
    </xdr:from>
    <xdr:to>
      <xdr:col>21</xdr:col>
      <xdr:colOff>161925</xdr:colOff>
      <xdr:row>93</xdr:row>
      <xdr:rowOff>150535</xdr:rowOff>
    </xdr:to>
    <xdr:cxnSp macro="">
      <xdr:nvCxnSpPr>
        <xdr:cNvPr id="703" name="直線コネクタ 702"/>
        <xdr:cNvCxnSpPr/>
      </xdr:nvCxnSpPr>
      <xdr:spPr>
        <a:xfrm flipV="1">
          <a:off x="13703300" y="16040613"/>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150535</xdr:rowOff>
    </xdr:from>
    <xdr:to>
      <xdr:col>19</xdr:col>
      <xdr:colOff>644525</xdr:colOff>
      <xdr:row>93</xdr:row>
      <xdr:rowOff>166218</xdr:rowOff>
    </xdr:to>
    <xdr:cxnSp macro="">
      <xdr:nvCxnSpPr>
        <xdr:cNvPr id="706" name="直線コネクタ 705"/>
        <xdr:cNvCxnSpPr/>
      </xdr:nvCxnSpPr>
      <xdr:spPr>
        <a:xfrm flipV="1">
          <a:off x="12814300" y="16095385"/>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148748</xdr:rowOff>
    </xdr:from>
    <xdr:to>
      <xdr:col>23</xdr:col>
      <xdr:colOff>568325</xdr:colOff>
      <xdr:row>93</xdr:row>
      <xdr:rowOff>78898</xdr:rowOff>
    </xdr:to>
    <xdr:sp macro="" textlink="">
      <xdr:nvSpPr>
        <xdr:cNvPr id="716" name="円/楕円 715"/>
        <xdr:cNvSpPr/>
      </xdr:nvSpPr>
      <xdr:spPr>
        <a:xfrm>
          <a:off x="16268700" y="159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175</xdr:rowOff>
    </xdr:from>
    <xdr:ext cx="534377" cy="259045"/>
    <xdr:sp macro="" textlink="">
      <xdr:nvSpPr>
        <xdr:cNvPr id="717" name="公債費該当値テキスト"/>
        <xdr:cNvSpPr txBox="1"/>
      </xdr:nvSpPr>
      <xdr:spPr>
        <a:xfrm>
          <a:off x="16370300" y="157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37464</xdr:rowOff>
    </xdr:from>
    <xdr:to>
      <xdr:col>22</xdr:col>
      <xdr:colOff>415925</xdr:colOff>
      <xdr:row>93</xdr:row>
      <xdr:rowOff>139064</xdr:rowOff>
    </xdr:to>
    <xdr:sp macro="" textlink="">
      <xdr:nvSpPr>
        <xdr:cNvPr id="718" name="円/楕円 717"/>
        <xdr:cNvSpPr/>
      </xdr:nvSpPr>
      <xdr:spPr>
        <a:xfrm>
          <a:off x="15430500" y="159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155591</xdr:rowOff>
    </xdr:from>
    <xdr:ext cx="534377" cy="259045"/>
    <xdr:sp macro="" textlink="">
      <xdr:nvSpPr>
        <xdr:cNvPr id="719" name="テキスト ボックス 718"/>
        <xdr:cNvSpPr txBox="1"/>
      </xdr:nvSpPr>
      <xdr:spPr>
        <a:xfrm>
          <a:off x="15214111" y="157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44963</xdr:rowOff>
    </xdr:from>
    <xdr:to>
      <xdr:col>21</xdr:col>
      <xdr:colOff>212725</xdr:colOff>
      <xdr:row>93</xdr:row>
      <xdr:rowOff>146563</xdr:rowOff>
    </xdr:to>
    <xdr:sp macro="" textlink="">
      <xdr:nvSpPr>
        <xdr:cNvPr id="720" name="円/楕円 719"/>
        <xdr:cNvSpPr/>
      </xdr:nvSpPr>
      <xdr:spPr>
        <a:xfrm>
          <a:off x="14541500" y="159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163090</xdr:rowOff>
    </xdr:from>
    <xdr:ext cx="534377" cy="259045"/>
    <xdr:sp macro="" textlink="">
      <xdr:nvSpPr>
        <xdr:cNvPr id="721" name="テキスト ボックス 720"/>
        <xdr:cNvSpPr txBox="1"/>
      </xdr:nvSpPr>
      <xdr:spPr>
        <a:xfrm>
          <a:off x="14325111" y="157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99735</xdr:rowOff>
    </xdr:from>
    <xdr:to>
      <xdr:col>20</xdr:col>
      <xdr:colOff>9525</xdr:colOff>
      <xdr:row>94</xdr:row>
      <xdr:rowOff>29885</xdr:rowOff>
    </xdr:to>
    <xdr:sp macro="" textlink="">
      <xdr:nvSpPr>
        <xdr:cNvPr id="722" name="円/楕円 721"/>
        <xdr:cNvSpPr/>
      </xdr:nvSpPr>
      <xdr:spPr>
        <a:xfrm>
          <a:off x="13652500" y="160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46412</xdr:rowOff>
    </xdr:from>
    <xdr:ext cx="534377" cy="259045"/>
    <xdr:sp macro="" textlink="">
      <xdr:nvSpPr>
        <xdr:cNvPr id="723" name="テキスト ボックス 722"/>
        <xdr:cNvSpPr txBox="1"/>
      </xdr:nvSpPr>
      <xdr:spPr>
        <a:xfrm>
          <a:off x="13436111" y="158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115418</xdr:rowOff>
    </xdr:from>
    <xdr:to>
      <xdr:col>18</xdr:col>
      <xdr:colOff>492125</xdr:colOff>
      <xdr:row>94</xdr:row>
      <xdr:rowOff>45568</xdr:rowOff>
    </xdr:to>
    <xdr:sp macro="" textlink="">
      <xdr:nvSpPr>
        <xdr:cNvPr id="724" name="円/楕円 723"/>
        <xdr:cNvSpPr/>
      </xdr:nvSpPr>
      <xdr:spPr>
        <a:xfrm>
          <a:off x="12763500" y="160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62095</xdr:rowOff>
    </xdr:from>
    <xdr:ext cx="534377" cy="259045"/>
    <xdr:sp macro="" textlink="">
      <xdr:nvSpPr>
        <xdr:cNvPr id="725" name="テキスト ボックス 724"/>
        <xdr:cNvSpPr txBox="1"/>
      </xdr:nvSpPr>
      <xdr:spPr>
        <a:xfrm>
          <a:off x="12547111" y="158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総務費については、西町南地区複合施設整備事業費により、前年度比で大幅な増となっている。</a:t>
          </a:r>
          <a:endParaRPr kumimoji="1" lang="en-US" altLang="ja-JP" sz="1300">
            <a:latin typeface="ＭＳ Ｐゴシック"/>
          </a:endParaRPr>
        </a:p>
        <a:p>
          <a:r>
            <a:rPr kumimoji="1" lang="ja-JP" altLang="en-US" sz="1300">
              <a:latin typeface="ＭＳ Ｐゴシック"/>
            </a:rPr>
            <a:t>農林水産業費については、農業振興対策事業費にかかる用地購入により、増となっている。</a:t>
          </a:r>
          <a:endParaRPr kumimoji="1" lang="en-US" altLang="ja-JP" sz="1300">
            <a:latin typeface="ＭＳ Ｐゴシック"/>
          </a:endParaRPr>
        </a:p>
        <a:p>
          <a:r>
            <a:rPr kumimoji="1" lang="ja-JP" altLang="en-US" sz="1300">
              <a:latin typeface="ＭＳ Ｐゴシック"/>
            </a:rPr>
            <a:t>土木費については、富山駅周辺地区南北一体化事業や富山駅周辺地区土地区画整理事業費の減など、北陸新幹線関連の事業が落ち着いたため、平成２６年度比で大幅な減となっている。</a:t>
          </a:r>
          <a:endParaRPr kumimoji="1" lang="en-US" altLang="ja-JP" sz="1300">
            <a:latin typeface="ＭＳ Ｐゴシック"/>
          </a:endParaRPr>
        </a:p>
        <a:p>
          <a:r>
            <a:rPr kumimoji="1" lang="ja-JP" altLang="en-US" sz="1300">
              <a:latin typeface="ＭＳ Ｐゴシック"/>
            </a:rPr>
            <a:t>教育費については、これまでは類似団体平均並みに推移していたが、平成２７年度に図書館新本館を整備したことにより、大幅な増となっている。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○財政調整基金残高・・・平成２１年度までは、豪雪に対する除雪経費や経済対策などの財源とするため取崩したことから減少傾向にあったが、平成２２年度以降は増加している。</a:t>
          </a:r>
        </a:p>
        <a:p>
          <a:r>
            <a:rPr kumimoji="1" lang="ja-JP" altLang="en-US" sz="1400">
              <a:latin typeface="ＭＳ ゴシック" pitchFamily="49" charset="-128"/>
              <a:ea typeface="ＭＳ ゴシック" pitchFamily="49" charset="-128"/>
            </a:rPr>
            <a:t>○実質収支額・・・黒字の確保が続いている。</a:t>
          </a:r>
        </a:p>
        <a:p>
          <a:r>
            <a:rPr kumimoji="1" lang="ja-JP" altLang="en-US" sz="1400">
              <a:latin typeface="ＭＳ ゴシック" pitchFamily="49" charset="-128"/>
              <a:ea typeface="ＭＳ ゴシック" pitchFamily="49" charset="-128"/>
            </a:rPr>
            <a:t>○実質単年度収支・・・平成２４年度はマイナスとなったが、積立金には計上した。また、平成２７年度の数値は昨年度から０．１ポイント下がっている。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平成２７年度は全ての会計において黒字となった。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172769414</v>
      </c>
      <c r="BO4" s="379"/>
      <c r="BP4" s="379"/>
      <c r="BQ4" s="379"/>
      <c r="BR4" s="379"/>
      <c r="BS4" s="379"/>
      <c r="BT4" s="379"/>
      <c r="BU4" s="380"/>
      <c r="BV4" s="378">
        <v>167614373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1.9</v>
      </c>
      <c r="CU4" s="385"/>
      <c r="CV4" s="385"/>
      <c r="CW4" s="385"/>
      <c r="CX4" s="385"/>
      <c r="CY4" s="385"/>
      <c r="CZ4" s="385"/>
      <c r="DA4" s="386"/>
      <c r="DB4" s="384">
        <v>1.3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169611578</v>
      </c>
      <c r="BO5" s="416"/>
      <c r="BP5" s="416"/>
      <c r="BQ5" s="416"/>
      <c r="BR5" s="416"/>
      <c r="BS5" s="416"/>
      <c r="BT5" s="416"/>
      <c r="BU5" s="417"/>
      <c r="BV5" s="415">
        <v>165166244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89.5</v>
      </c>
      <c r="CU5" s="413"/>
      <c r="CV5" s="413"/>
      <c r="CW5" s="413"/>
      <c r="CX5" s="413"/>
      <c r="CY5" s="413"/>
      <c r="CZ5" s="413"/>
      <c r="DA5" s="414"/>
      <c r="DB5" s="412">
        <v>90</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3157836</v>
      </c>
      <c r="BO6" s="416"/>
      <c r="BP6" s="416"/>
      <c r="BQ6" s="416"/>
      <c r="BR6" s="416"/>
      <c r="BS6" s="416"/>
      <c r="BT6" s="416"/>
      <c r="BU6" s="417"/>
      <c r="BV6" s="415">
        <v>2448129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97.1</v>
      </c>
      <c r="CU6" s="453"/>
      <c r="CV6" s="453"/>
      <c r="CW6" s="453"/>
      <c r="CX6" s="453"/>
      <c r="CY6" s="453"/>
      <c r="CZ6" s="453"/>
      <c r="DA6" s="454"/>
      <c r="DB6" s="452">
        <v>98.2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1254905</v>
      </c>
      <c r="BO7" s="416"/>
      <c r="BP7" s="416"/>
      <c r="BQ7" s="416"/>
      <c r="BR7" s="416"/>
      <c r="BS7" s="416"/>
      <c r="BT7" s="416"/>
      <c r="BU7" s="417"/>
      <c r="BV7" s="415">
        <v>1122030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102789040</v>
      </c>
      <c r="CU7" s="416"/>
      <c r="CV7" s="416"/>
      <c r="CW7" s="416"/>
      <c r="CX7" s="416"/>
      <c r="CY7" s="416"/>
      <c r="CZ7" s="416"/>
      <c r="DA7" s="417"/>
      <c r="DB7" s="415">
        <v>101541580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1902931</v>
      </c>
      <c r="BO8" s="416"/>
      <c r="BP8" s="416"/>
      <c r="BQ8" s="416"/>
      <c r="BR8" s="416"/>
      <c r="BS8" s="416"/>
      <c r="BT8" s="416"/>
      <c r="BU8" s="417"/>
      <c r="BV8" s="415">
        <v>1326099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0.79</v>
      </c>
      <c r="CU8" s="456"/>
      <c r="CV8" s="456"/>
      <c r="CW8" s="456"/>
      <c r="CX8" s="456"/>
      <c r="CY8" s="456"/>
      <c r="CZ8" s="456"/>
      <c r="DA8" s="457"/>
      <c r="DB8" s="455">
        <v>0.78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418686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576832</v>
      </c>
      <c r="BO9" s="416"/>
      <c r="BP9" s="416"/>
      <c r="BQ9" s="416"/>
      <c r="BR9" s="416"/>
      <c r="BS9" s="416"/>
      <c r="BT9" s="416"/>
      <c r="BU9" s="417"/>
      <c r="BV9" s="415">
        <v>-134391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21.4</v>
      </c>
      <c r="CU9" s="413"/>
      <c r="CV9" s="413"/>
      <c r="CW9" s="413"/>
      <c r="CX9" s="413"/>
      <c r="CY9" s="413"/>
      <c r="CZ9" s="413"/>
      <c r="DA9" s="414"/>
      <c r="DB9" s="412">
        <v>21.1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421953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6774</v>
      </c>
      <c r="BO10" s="416"/>
      <c r="BP10" s="416"/>
      <c r="BQ10" s="416"/>
      <c r="BR10" s="416"/>
      <c r="BS10" s="416"/>
      <c r="BT10" s="416"/>
      <c r="BU10" s="417"/>
      <c r="BV10" s="415">
        <v>806514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419123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413697</v>
      </c>
      <c r="S13" s="497"/>
      <c r="T13" s="497"/>
      <c r="U13" s="497"/>
      <c r="V13" s="498"/>
      <c r="W13" s="431" t="s">
        <v>119</v>
      </c>
      <c r="X13" s="432"/>
      <c r="Y13" s="432"/>
      <c r="Z13" s="432"/>
      <c r="AA13" s="432"/>
      <c r="AB13" s="422"/>
      <c r="AC13" s="466">
        <v>5212</v>
      </c>
      <c r="AD13" s="467"/>
      <c r="AE13" s="467"/>
      <c r="AF13" s="467"/>
      <c r="AG13" s="506"/>
      <c r="AH13" s="466">
        <v>6561</v>
      </c>
      <c r="AI13" s="467"/>
      <c r="AJ13" s="467"/>
      <c r="AK13" s="467"/>
      <c r="AL13" s="468"/>
      <c r="AM13" s="444" t="s">
        <v>120</v>
      </c>
      <c r="AN13" s="445"/>
      <c r="AO13" s="445"/>
      <c r="AP13" s="445"/>
      <c r="AQ13" s="445"/>
      <c r="AR13" s="445"/>
      <c r="AS13" s="445"/>
      <c r="AT13" s="446"/>
      <c r="AU13" s="447" t="s">
        <v>98</v>
      </c>
      <c r="AV13" s="448"/>
      <c r="AW13" s="448"/>
      <c r="AX13" s="448"/>
      <c r="AY13" s="449" t="s">
        <v>121</v>
      </c>
      <c r="AZ13" s="450"/>
      <c r="BA13" s="450"/>
      <c r="BB13" s="450"/>
      <c r="BC13" s="450"/>
      <c r="BD13" s="450"/>
      <c r="BE13" s="450"/>
      <c r="BF13" s="450"/>
      <c r="BG13" s="450"/>
      <c r="BH13" s="450"/>
      <c r="BI13" s="450"/>
      <c r="BJ13" s="450"/>
      <c r="BK13" s="450"/>
      <c r="BL13" s="450"/>
      <c r="BM13" s="451"/>
      <c r="BN13" s="415">
        <v>583606</v>
      </c>
      <c r="BO13" s="416"/>
      <c r="BP13" s="416"/>
      <c r="BQ13" s="416"/>
      <c r="BR13" s="416"/>
      <c r="BS13" s="416"/>
      <c r="BT13" s="416"/>
      <c r="BU13" s="417"/>
      <c r="BV13" s="415">
        <v>672123</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13.8</v>
      </c>
      <c r="CU13" s="413"/>
      <c r="CV13" s="413"/>
      <c r="CW13" s="413"/>
      <c r="CX13" s="413"/>
      <c r="CY13" s="413"/>
      <c r="CZ13" s="413"/>
      <c r="DA13" s="414"/>
      <c r="DB13" s="412">
        <v>13.5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419849</v>
      </c>
      <c r="S14" s="497"/>
      <c r="T14" s="497"/>
      <c r="U14" s="497"/>
      <c r="V14" s="498"/>
      <c r="W14" s="405"/>
      <c r="X14" s="406"/>
      <c r="Y14" s="406"/>
      <c r="Z14" s="406"/>
      <c r="AA14" s="406"/>
      <c r="AB14" s="395"/>
      <c r="AC14" s="499">
        <v>2.6</v>
      </c>
      <c r="AD14" s="500"/>
      <c r="AE14" s="500"/>
      <c r="AF14" s="500"/>
      <c r="AG14" s="501"/>
      <c r="AH14" s="499">
        <v>3.1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127</v>
      </c>
      <c r="CU14" s="511"/>
      <c r="CV14" s="511"/>
      <c r="CW14" s="511"/>
      <c r="CX14" s="511"/>
      <c r="CY14" s="511"/>
      <c r="CZ14" s="511"/>
      <c r="DA14" s="512"/>
      <c r="DB14" s="510">
        <v>130.4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414723</v>
      </c>
      <c r="S15" s="497"/>
      <c r="T15" s="497"/>
      <c r="U15" s="497"/>
      <c r="V15" s="498"/>
      <c r="W15" s="431" t="s">
        <v>125</v>
      </c>
      <c r="X15" s="432"/>
      <c r="Y15" s="432"/>
      <c r="Z15" s="432"/>
      <c r="AA15" s="432"/>
      <c r="AB15" s="422"/>
      <c r="AC15" s="466">
        <v>61396</v>
      </c>
      <c r="AD15" s="467"/>
      <c r="AE15" s="467"/>
      <c r="AF15" s="467"/>
      <c r="AG15" s="506"/>
      <c r="AH15" s="466">
        <v>64856</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58481431</v>
      </c>
      <c r="BO15" s="379"/>
      <c r="BP15" s="379"/>
      <c r="BQ15" s="379"/>
      <c r="BR15" s="379"/>
      <c r="BS15" s="379"/>
      <c r="BT15" s="379"/>
      <c r="BU15" s="380"/>
      <c r="BV15" s="378">
        <v>56479797</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30.3</v>
      </c>
      <c r="AD16" s="500"/>
      <c r="AE16" s="500"/>
      <c r="AF16" s="500"/>
      <c r="AG16" s="501"/>
      <c r="AH16" s="499">
        <v>30.2</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74091957</v>
      </c>
      <c r="BO16" s="416"/>
      <c r="BP16" s="416"/>
      <c r="BQ16" s="416"/>
      <c r="BR16" s="416"/>
      <c r="BS16" s="416"/>
      <c r="BT16" s="416"/>
      <c r="BU16" s="417"/>
      <c r="BV16" s="415">
        <v>71865005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136238</v>
      </c>
      <c r="AD17" s="467"/>
      <c r="AE17" s="467"/>
      <c r="AF17" s="467"/>
      <c r="AG17" s="506"/>
      <c r="AH17" s="466">
        <v>141255</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75004360</v>
      </c>
      <c r="BO17" s="416"/>
      <c r="BP17" s="416"/>
      <c r="BQ17" s="416"/>
      <c r="BR17" s="416"/>
      <c r="BS17" s="416"/>
      <c r="BT17" s="416"/>
      <c r="BU17" s="417"/>
      <c r="BV17" s="415">
        <v>73115134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1241.77</v>
      </c>
      <c r="M18" s="528"/>
      <c r="N18" s="528"/>
      <c r="O18" s="528"/>
      <c r="P18" s="528"/>
      <c r="Q18" s="528"/>
      <c r="R18" s="529"/>
      <c r="S18" s="529"/>
      <c r="T18" s="529"/>
      <c r="U18" s="529"/>
      <c r="V18" s="530"/>
      <c r="W18" s="433"/>
      <c r="X18" s="434"/>
      <c r="Y18" s="434"/>
      <c r="Z18" s="434"/>
      <c r="AA18" s="434"/>
      <c r="AB18" s="425"/>
      <c r="AC18" s="531">
        <v>67.2</v>
      </c>
      <c r="AD18" s="532"/>
      <c r="AE18" s="532"/>
      <c r="AF18" s="532"/>
      <c r="AG18" s="533"/>
      <c r="AH18" s="531">
        <v>65.8</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96158392</v>
      </c>
      <c r="BO18" s="416"/>
      <c r="BP18" s="416"/>
      <c r="BQ18" s="416"/>
      <c r="BR18" s="416"/>
      <c r="BS18" s="416"/>
      <c r="BT18" s="416"/>
      <c r="BU18" s="417"/>
      <c r="BV18" s="415">
        <v>94051576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337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117034571</v>
      </c>
      <c r="BO19" s="416"/>
      <c r="BP19" s="416"/>
      <c r="BQ19" s="416"/>
      <c r="BR19" s="416"/>
      <c r="BS19" s="416"/>
      <c r="BT19" s="416"/>
      <c r="BU19" s="417"/>
      <c r="BV19" s="415">
        <v>113246450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163862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245823389</v>
      </c>
      <c r="BO23" s="416"/>
      <c r="BP23" s="416"/>
      <c r="BQ23" s="416"/>
      <c r="BR23" s="416"/>
      <c r="BS23" s="416"/>
      <c r="BT23" s="416"/>
      <c r="BU23" s="417"/>
      <c r="BV23" s="415">
        <v>245418608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10750</v>
      </c>
      <c r="R24" s="467"/>
      <c r="S24" s="467"/>
      <c r="T24" s="467"/>
      <c r="U24" s="467"/>
      <c r="V24" s="506"/>
      <c r="W24" s="561"/>
      <c r="X24" s="549"/>
      <c r="Y24" s="550"/>
      <c r="Z24" s="465" t="s">
        <v>148</v>
      </c>
      <c r="AA24" s="445"/>
      <c r="AB24" s="445"/>
      <c r="AC24" s="445"/>
      <c r="AD24" s="445"/>
      <c r="AE24" s="445"/>
      <c r="AF24" s="445"/>
      <c r="AG24" s="446"/>
      <c r="AH24" s="466">
        <v>2827</v>
      </c>
      <c r="AI24" s="467"/>
      <c r="AJ24" s="467"/>
      <c r="AK24" s="467"/>
      <c r="AL24" s="506"/>
      <c r="AM24" s="466">
        <v>8718468</v>
      </c>
      <c r="AN24" s="467"/>
      <c r="AO24" s="467"/>
      <c r="AP24" s="467"/>
      <c r="AQ24" s="467"/>
      <c r="AR24" s="506"/>
      <c r="AS24" s="466">
        <v>3084</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164960119</v>
      </c>
      <c r="BO24" s="416"/>
      <c r="BP24" s="416"/>
      <c r="BQ24" s="416"/>
      <c r="BR24" s="416"/>
      <c r="BS24" s="416"/>
      <c r="BT24" s="416"/>
      <c r="BU24" s="417"/>
      <c r="BV24" s="415">
        <v>159545660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2</v>
      </c>
      <c r="M25" s="467"/>
      <c r="N25" s="467"/>
      <c r="O25" s="467"/>
      <c r="P25" s="506"/>
      <c r="Q25" s="466">
        <v>8930</v>
      </c>
      <c r="R25" s="467"/>
      <c r="S25" s="467"/>
      <c r="T25" s="467"/>
      <c r="U25" s="467"/>
      <c r="V25" s="506"/>
      <c r="W25" s="561"/>
      <c r="X25" s="549"/>
      <c r="Y25" s="550"/>
      <c r="Z25" s="465" t="s">
        <v>151</v>
      </c>
      <c r="AA25" s="445"/>
      <c r="AB25" s="445"/>
      <c r="AC25" s="445"/>
      <c r="AD25" s="445"/>
      <c r="AE25" s="445"/>
      <c r="AF25" s="445"/>
      <c r="AG25" s="446"/>
      <c r="AH25" s="466">
        <v>465</v>
      </c>
      <c r="AI25" s="467"/>
      <c r="AJ25" s="467"/>
      <c r="AK25" s="467"/>
      <c r="AL25" s="506"/>
      <c r="AM25" s="466">
        <v>1396395</v>
      </c>
      <c r="AN25" s="467"/>
      <c r="AO25" s="467"/>
      <c r="AP25" s="467"/>
      <c r="AQ25" s="467"/>
      <c r="AR25" s="506"/>
      <c r="AS25" s="466">
        <v>3003</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26468801</v>
      </c>
      <c r="BO25" s="379"/>
      <c r="BP25" s="379"/>
      <c r="BQ25" s="379"/>
      <c r="BR25" s="379"/>
      <c r="BS25" s="379"/>
      <c r="BT25" s="379"/>
      <c r="BU25" s="380"/>
      <c r="BV25" s="378">
        <v>29723729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7300</v>
      </c>
      <c r="R26" s="467"/>
      <c r="S26" s="467"/>
      <c r="T26" s="467"/>
      <c r="U26" s="467"/>
      <c r="V26" s="506"/>
      <c r="W26" s="561"/>
      <c r="X26" s="549"/>
      <c r="Y26" s="550"/>
      <c r="Z26" s="465" t="s">
        <v>154</v>
      </c>
      <c r="AA26" s="571"/>
      <c r="AB26" s="571"/>
      <c r="AC26" s="571"/>
      <c r="AD26" s="571"/>
      <c r="AE26" s="571"/>
      <c r="AF26" s="571"/>
      <c r="AG26" s="572"/>
      <c r="AH26" s="466">
        <v>380</v>
      </c>
      <c r="AI26" s="467"/>
      <c r="AJ26" s="467"/>
      <c r="AK26" s="467"/>
      <c r="AL26" s="506"/>
      <c r="AM26" s="466">
        <v>1113400</v>
      </c>
      <c r="AN26" s="467"/>
      <c r="AO26" s="467"/>
      <c r="AP26" s="467"/>
      <c r="AQ26" s="467"/>
      <c r="AR26" s="506"/>
      <c r="AS26" s="466">
        <v>2930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v>200000</v>
      </c>
      <c r="BO26" s="416"/>
      <c r="BP26" s="416"/>
      <c r="BQ26" s="416"/>
      <c r="BR26" s="416"/>
      <c r="BS26" s="416"/>
      <c r="BT26" s="416"/>
      <c r="BU26" s="417"/>
      <c r="BV26" s="415">
        <v>160000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7150</v>
      </c>
      <c r="R27" s="467"/>
      <c r="S27" s="467"/>
      <c r="T27" s="467"/>
      <c r="U27" s="467"/>
      <c r="V27" s="506"/>
      <c r="W27" s="561"/>
      <c r="X27" s="549"/>
      <c r="Y27" s="550"/>
      <c r="Z27" s="465" t="s">
        <v>157</v>
      </c>
      <c r="AA27" s="445"/>
      <c r="AB27" s="445"/>
      <c r="AC27" s="445"/>
      <c r="AD27" s="445"/>
      <c r="AE27" s="445"/>
      <c r="AF27" s="445"/>
      <c r="AG27" s="446"/>
      <c r="AH27" s="466">
        <v>70</v>
      </c>
      <c r="AI27" s="467"/>
      <c r="AJ27" s="467"/>
      <c r="AK27" s="467"/>
      <c r="AL27" s="506"/>
      <c r="AM27" s="466">
        <v>254638</v>
      </c>
      <c r="AN27" s="467"/>
      <c r="AO27" s="467"/>
      <c r="AP27" s="467"/>
      <c r="AQ27" s="467"/>
      <c r="AR27" s="506"/>
      <c r="AS27" s="466">
        <v>3638</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703543</v>
      </c>
      <c r="BO27" s="585"/>
      <c r="BP27" s="585"/>
      <c r="BQ27" s="585"/>
      <c r="BR27" s="585"/>
      <c r="BS27" s="585"/>
      <c r="BT27" s="585"/>
      <c r="BU27" s="586"/>
      <c r="BV27" s="584">
        <v>702930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6450</v>
      </c>
      <c r="R28" s="467"/>
      <c r="S28" s="467"/>
      <c r="T28" s="467"/>
      <c r="U28" s="467"/>
      <c r="V28" s="506"/>
      <c r="W28" s="561"/>
      <c r="X28" s="549"/>
      <c r="Y28" s="550"/>
      <c r="Z28" s="465" t="s">
        <v>160</v>
      </c>
      <c r="AA28" s="445"/>
      <c r="AB28" s="445"/>
      <c r="AC28" s="445"/>
      <c r="AD28" s="445"/>
      <c r="AE28" s="445"/>
      <c r="AF28" s="445"/>
      <c r="AG28" s="446"/>
      <c r="AH28" s="466" t="s">
        <v>161</v>
      </c>
      <c r="AI28" s="467"/>
      <c r="AJ28" s="467"/>
      <c r="AK28" s="467"/>
      <c r="AL28" s="506"/>
      <c r="AM28" s="466" t="s">
        <v>161</v>
      </c>
      <c r="AN28" s="467"/>
      <c r="AO28" s="467"/>
      <c r="AP28" s="467"/>
      <c r="AQ28" s="467"/>
      <c r="AR28" s="506"/>
      <c r="AS28" s="466" t="s">
        <v>161</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6669267</v>
      </c>
      <c r="BO28" s="379"/>
      <c r="BP28" s="379"/>
      <c r="BQ28" s="379"/>
      <c r="BR28" s="379"/>
      <c r="BS28" s="379"/>
      <c r="BT28" s="379"/>
      <c r="BU28" s="380"/>
      <c r="BV28" s="378">
        <v>6662493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38</v>
      </c>
      <c r="M29" s="467"/>
      <c r="N29" s="467"/>
      <c r="O29" s="467"/>
      <c r="P29" s="506"/>
      <c r="Q29" s="466">
        <v>6000</v>
      </c>
      <c r="R29" s="467"/>
      <c r="S29" s="467"/>
      <c r="T29" s="467"/>
      <c r="U29" s="467"/>
      <c r="V29" s="506"/>
      <c r="W29" s="562"/>
      <c r="X29" s="563"/>
      <c r="Y29" s="564"/>
      <c r="Z29" s="465" t="s">
        <v>165</v>
      </c>
      <c r="AA29" s="445"/>
      <c r="AB29" s="445"/>
      <c r="AC29" s="445"/>
      <c r="AD29" s="445"/>
      <c r="AE29" s="445"/>
      <c r="AF29" s="445"/>
      <c r="AG29" s="446"/>
      <c r="AH29" s="466">
        <v>2897</v>
      </c>
      <c r="AI29" s="467"/>
      <c r="AJ29" s="467"/>
      <c r="AK29" s="467"/>
      <c r="AL29" s="506"/>
      <c r="AM29" s="466">
        <v>8973106</v>
      </c>
      <c r="AN29" s="467"/>
      <c r="AO29" s="467"/>
      <c r="AP29" s="467"/>
      <c r="AQ29" s="467"/>
      <c r="AR29" s="506"/>
      <c r="AS29" s="466">
        <v>3097</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3359657</v>
      </c>
      <c r="BO29" s="416"/>
      <c r="BP29" s="416"/>
      <c r="BQ29" s="416"/>
      <c r="BR29" s="416"/>
      <c r="BS29" s="416"/>
      <c r="BT29" s="416"/>
      <c r="BU29" s="417"/>
      <c r="BV29" s="415">
        <v>3835182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6033937</v>
      </c>
      <c r="BO30" s="585"/>
      <c r="BP30" s="585"/>
      <c r="BQ30" s="585"/>
      <c r="BR30" s="585"/>
      <c r="BS30" s="585"/>
      <c r="BT30" s="585"/>
      <c r="BU30" s="586"/>
      <c r="BV30" s="584">
        <v>6499742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富山市駐車場事業特別会計</v>
      </c>
      <c r="X34" s="597"/>
      <c r="Y34" s="597"/>
      <c r="Z34" s="597"/>
      <c r="AA34" s="597"/>
      <c r="AB34" s="597"/>
      <c r="AC34" s="597"/>
      <c r="AD34" s="597"/>
      <c r="AE34" s="597"/>
      <c r="AF34" s="597"/>
      <c r="AG34" s="597"/>
      <c r="AH34" s="597"/>
      <c r="AI34" s="597"/>
      <c r="AJ34" s="597"/>
      <c r="AK34" s="597"/>
      <c r="AL34" s="165"/>
      <c r="AM34" s="596">
        <f>IF(AO34="","",MAX(C34:D43,U34:V43)+1)</f>
        <v>12</v>
      </c>
      <c r="AN34" s="596"/>
      <c r="AO34" s="597" t="str">
        <f>IF('各会計、関係団体の財政状況及び健全化判断比率'!B33="","",'各会計、関係団体の財政状況及び健全化判断比率'!B33)</f>
        <v>富山市水道事業会計</v>
      </c>
      <c r="AP34" s="597"/>
      <c r="AQ34" s="597"/>
      <c r="AR34" s="597"/>
      <c r="AS34" s="597"/>
      <c r="AT34" s="597"/>
      <c r="AU34" s="597"/>
      <c r="AV34" s="597"/>
      <c r="AW34" s="597"/>
      <c r="AX34" s="597"/>
      <c r="AY34" s="597"/>
      <c r="AZ34" s="597"/>
      <c r="BA34" s="597"/>
      <c r="BB34" s="597"/>
      <c r="BC34" s="597"/>
      <c r="BD34" s="165"/>
      <c r="BE34" s="596">
        <f>IF(BG34="","",MAX(C34:D43,U34:V43,AM34:AN43)+1)</f>
        <v>16</v>
      </c>
      <c r="BF34" s="596"/>
      <c r="BG34" s="597" t="str">
        <f>IF('各会計、関係団体の財政状況及び健全化判断比率'!B37="","",'各会計、関係団体の財政状況及び健全化判断比率'!B37)</f>
        <v>富山市白樺ハイツ事業特別会計</v>
      </c>
      <c r="BH34" s="597"/>
      <c r="BI34" s="597"/>
      <c r="BJ34" s="597"/>
      <c r="BK34" s="597"/>
      <c r="BL34" s="597"/>
      <c r="BM34" s="597"/>
      <c r="BN34" s="597"/>
      <c r="BO34" s="597"/>
      <c r="BP34" s="597"/>
      <c r="BQ34" s="597"/>
      <c r="BR34" s="597"/>
      <c r="BS34" s="597"/>
      <c r="BT34" s="597"/>
      <c r="BU34" s="597"/>
      <c r="BV34" s="165"/>
      <c r="BW34" s="596">
        <f>IF(BY34="","",MAX(C34:D43,U34:V43,AM34:AN43,BE34:BF43)+1)</f>
        <v>21</v>
      </c>
      <c r="BX34" s="596"/>
      <c r="BY34" s="597" t="str">
        <f>IF('各会計、関係団体の財政状況及び健全化判断比率'!B68="","",'各会計、関係団体の財政状況及び健全化判断比率'!B68)</f>
        <v>富山地区広域圏事務組合（一般会計）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27</v>
      </c>
      <c r="CP34" s="596"/>
      <c r="CQ34" s="597" t="str">
        <f>IF('各会計、関係団体の財政状況及び健全化判断比率'!BS7="","",'各会計、関係団体の財政状況及び健全化判断比率'!BS7)</f>
        <v>富山市民プラザ</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富山市公債管理特別会計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富山市後期高齢者医療事業特別会計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13</v>
      </c>
      <c r="AN35" s="596"/>
      <c r="AO35" s="597" t="str">
        <f>IF('各会計、関係団体の財政状況及び健全化判断比率'!B34="","",'各会計、関係団体の財政状況及び健全化判断比率'!B34)</f>
        <v>富山市工業用水道事業会計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17</v>
      </c>
      <c r="BF35" s="596"/>
      <c r="BG35" s="597" t="str">
        <f>IF('各会計、関係団体の財政状況及び健全化判断比率'!B38="","",'各会計、関係団体の財政状況及び健全化判断比率'!B38)</f>
        <v>富山市牛岳温泉スキー場事業特別会計</v>
      </c>
      <c r="BH35" s="597"/>
      <c r="BI35" s="597"/>
      <c r="BJ35" s="597"/>
      <c r="BK35" s="597"/>
      <c r="BL35" s="597"/>
      <c r="BM35" s="597"/>
      <c r="BN35" s="597"/>
      <c r="BO35" s="597"/>
      <c r="BP35" s="597"/>
      <c r="BQ35" s="597"/>
      <c r="BR35" s="597"/>
      <c r="BS35" s="597"/>
      <c r="BT35" s="597"/>
      <c r="BU35" s="597"/>
      <c r="BV35" s="165"/>
      <c r="BW35" s="596">
        <f t="shared" ref="BW35:BW43" si="2">IF(BY35="","",BW34+1)</f>
        <v>22</v>
      </c>
      <c r="BX35" s="596"/>
      <c r="BY35" s="597" t="str">
        <f>IF('各会計、関係団体の財政状況及び健全化判断比率'!B69="","",'各会計、関係団体の財政状況及び健全化判断比率'!B69)</f>
        <v>富山県市町村会館管理組合</v>
      </c>
      <c r="BZ35" s="597"/>
      <c r="CA35" s="597"/>
      <c r="CB35" s="597"/>
      <c r="CC35" s="597"/>
      <c r="CD35" s="597"/>
      <c r="CE35" s="597"/>
      <c r="CF35" s="597"/>
      <c r="CG35" s="597"/>
      <c r="CH35" s="597"/>
      <c r="CI35" s="597"/>
      <c r="CJ35" s="597"/>
      <c r="CK35" s="597"/>
      <c r="CL35" s="597"/>
      <c r="CM35" s="597"/>
      <c r="CN35" s="165"/>
      <c r="CO35" s="596">
        <f t="shared" ref="CO35:CO43" si="3">IF(CQ35="","",CO34+1)</f>
        <v>28</v>
      </c>
      <c r="CP35" s="596"/>
      <c r="CQ35" s="597" t="str">
        <f>IF('各会計、関係団体の財政状況及び健全化判断比率'!BS8="","",'各会計、関係団体の財政状況及び健全化判断比率'!BS8)</f>
        <v>富山市民文化事業団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富山市母子父子寡婦福祉資金貸付事業特別会計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富山市介護保険事業特別会計</v>
      </c>
      <c r="X36" s="597"/>
      <c r="Y36" s="597"/>
      <c r="Z36" s="597"/>
      <c r="AA36" s="597"/>
      <c r="AB36" s="597"/>
      <c r="AC36" s="597"/>
      <c r="AD36" s="597"/>
      <c r="AE36" s="597"/>
      <c r="AF36" s="597"/>
      <c r="AG36" s="597"/>
      <c r="AH36" s="597"/>
      <c r="AI36" s="597"/>
      <c r="AJ36" s="597"/>
      <c r="AK36" s="597"/>
      <c r="AL36" s="165"/>
      <c r="AM36" s="596">
        <f t="shared" si="0"/>
        <v>14</v>
      </c>
      <c r="AN36" s="596"/>
      <c r="AO36" s="597" t="str">
        <f>IF('各会計、関係団体の財政状況及び健全化判断比率'!B35="","",'各会計、関係団体の財政状況及び健全化判断比率'!B35)</f>
        <v>富山市公共下水道事業会計</v>
      </c>
      <c r="AP36" s="597"/>
      <c r="AQ36" s="597"/>
      <c r="AR36" s="597"/>
      <c r="AS36" s="597"/>
      <c r="AT36" s="597"/>
      <c r="AU36" s="597"/>
      <c r="AV36" s="597"/>
      <c r="AW36" s="597"/>
      <c r="AX36" s="597"/>
      <c r="AY36" s="597"/>
      <c r="AZ36" s="597"/>
      <c r="BA36" s="597"/>
      <c r="BB36" s="597"/>
      <c r="BC36" s="597"/>
      <c r="BD36" s="165"/>
      <c r="BE36" s="596">
        <f t="shared" si="1"/>
        <v>18</v>
      </c>
      <c r="BF36" s="596"/>
      <c r="BG36" s="597" t="str">
        <f>IF('各会計、関係団体の財政状況及び健全化判断比率'!B39="","",'各会計、関係団体の財政状況及び健全化判断比率'!B39)</f>
        <v>富山市農業集落排水事業特別会計</v>
      </c>
      <c r="BH36" s="597"/>
      <c r="BI36" s="597"/>
      <c r="BJ36" s="597"/>
      <c r="BK36" s="597"/>
      <c r="BL36" s="597"/>
      <c r="BM36" s="597"/>
      <c r="BN36" s="597"/>
      <c r="BO36" s="597"/>
      <c r="BP36" s="597"/>
      <c r="BQ36" s="597"/>
      <c r="BR36" s="597"/>
      <c r="BS36" s="597"/>
      <c r="BT36" s="597"/>
      <c r="BU36" s="597"/>
      <c r="BV36" s="165"/>
      <c r="BW36" s="596">
        <f t="shared" si="2"/>
        <v>23</v>
      </c>
      <c r="BX36" s="596"/>
      <c r="BY36" s="597" t="str">
        <f>IF('各会計、関係団体の財政状況及び健全化判断比率'!B70="","",'各会計、関係団体の財政状況及び健全化判断比率'!B70)</f>
        <v>三郷利田用水市町村組合</v>
      </c>
      <c r="BZ36" s="597"/>
      <c r="CA36" s="597"/>
      <c r="CB36" s="597"/>
      <c r="CC36" s="597"/>
      <c r="CD36" s="597"/>
      <c r="CE36" s="597"/>
      <c r="CF36" s="597"/>
      <c r="CG36" s="597"/>
      <c r="CH36" s="597"/>
      <c r="CI36" s="597"/>
      <c r="CJ36" s="597"/>
      <c r="CK36" s="597"/>
      <c r="CL36" s="597"/>
      <c r="CM36" s="597"/>
      <c r="CN36" s="165"/>
      <c r="CO36" s="596">
        <f t="shared" si="3"/>
        <v>29</v>
      </c>
      <c r="CP36" s="596"/>
      <c r="CQ36" s="597" t="str">
        <f>IF('各会計、関係団体の財政状況及び健全化判断比率'!BS9="","",'各会計、関係団体の財政状況及び健全化判断比率'!BS9)</f>
        <v>富山市シルバー人材センター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富山市牛岳温泉健康センター事業特別会計</v>
      </c>
      <c r="F37" s="597"/>
      <c r="G37" s="597"/>
      <c r="H37" s="597"/>
      <c r="I37" s="597"/>
      <c r="J37" s="597"/>
      <c r="K37" s="597"/>
      <c r="L37" s="597"/>
      <c r="M37" s="597"/>
      <c r="N37" s="597"/>
      <c r="O37" s="597"/>
      <c r="P37" s="597"/>
      <c r="Q37" s="597"/>
      <c r="R37" s="597"/>
      <c r="S37" s="597"/>
      <c r="T37" s="165"/>
      <c r="U37" s="596">
        <f t="shared" si="4"/>
        <v>10</v>
      </c>
      <c r="V37" s="596"/>
      <c r="W37" s="597" t="str">
        <f>IF('各会計、関係団体の財政状況及び健全化判断比率'!B31="","",'各会計、関係団体の財政状況及び健全化判断比率'!B31)</f>
        <v>富山市国民健康保険事業特別会計</v>
      </c>
      <c r="X37" s="597"/>
      <c r="Y37" s="597"/>
      <c r="Z37" s="597"/>
      <c r="AA37" s="597"/>
      <c r="AB37" s="597"/>
      <c r="AC37" s="597"/>
      <c r="AD37" s="597"/>
      <c r="AE37" s="597"/>
      <c r="AF37" s="597"/>
      <c r="AG37" s="597"/>
      <c r="AH37" s="597"/>
      <c r="AI37" s="597"/>
      <c r="AJ37" s="597"/>
      <c r="AK37" s="597"/>
      <c r="AL37" s="165"/>
      <c r="AM37" s="596">
        <f t="shared" si="0"/>
        <v>15</v>
      </c>
      <c r="AN37" s="596"/>
      <c r="AO37" s="597" t="str">
        <f>IF('各会計、関係団体の財政状況及び健全化判断比率'!B36="","",'各会計、関係団体の財政状況及び健全化判断比率'!B36)</f>
        <v>富山市病院事業会計</v>
      </c>
      <c r="AP37" s="597"/>
      <c r="AQ37" s="597"/>
      <c r="AR37" s="597"/>
      <c r="AS37" s="597"/>
      <c r="AT37" s="597"/>
      <c r="AU37" s="597"/>
      <c r="AV37" s="597"/>
      <c r="AW37" s="597"/>
      <c r="AX37" s="597"/>
      <c r="AY37" s="597"/>
      <c r="AZ37" s="597"/>
      <c r="BA37" s="597"/>
      <c r="BB37" s="597"/>
      <c r="BC37" s="597"/>
      <c r="BD37" s="165"/>
      <c r="BE37" s="596">
        <f t="shared" si="1"/>
        <v>19</v>
      </c>
      <c r="BF37" s="596"/>
      <c r="BG37" s="597" t="str">
        <f>IF('各会計、関係団体の財政状況及び健全化判断比率'!B40="","",'各会計、関係団体の財政状況及び健全化判断比率'!B40)</f>
        <v>富山市公設地方卸売市場事業特別会計</v>
      </c>
      <c r="BH37" s="597"/>
      <c r="BI37" s="597"/>
      <c r="BJ37" s="597"/>
      <c r="BK37" s="597"/>
      <c r="BL37" s="597"/>
      <c r="BM37" s="597"/>
      <c r="BN37" s="597"/>
      <c r="BO37" s="597"/>
      <c r="BP37" s="597"/>
      <c r="BQ37" s="597"/>
      <c r="BR37" s="597"/>
      <c r="BS37" s="597"/>
      <c r="BT37" s="597"/>
      <c r="BU37" s="597"/>
      <c r="BV37" s="165"/>
      <c r="BW37" s="596">
        <f t="shared" si="2"/>
        <v>24</v>
      </c>
      <c r="BX37" s="596"/>
      <c r="BY37" s="597" t="str">
        <f>IF('各会計、関係団体の財政状況及び健全化判断比率'!B71="","",'各会計、関係団体の財政状況及び健全化判断比率'!B71)</f>
        <v>常願寺川右岸水防市町村組合</v>
      </c>
      <c r="BZ37" s="597"/>
      <c r="CA37" s="597"/>
      <c r="CB37" s="597"/>
      <c r="CC37" s="597"/>
      <c r="CD37" s="597"/>
      <c r="CE37" s="597"/>
      <c r="CF37" s="597"/>
      <c r="CG37" s="597"/>
      <c r="CH37" s="597"/>
      <c r="CI37" s="597"/>
      <c r="CJ37" s="597"/>
      <c r="CK37" s="597"/>
      <c r="CL37" s="597"/>
      <c r="CM37" s="597"/>
      <c r="CN37" s="165"/>
      <c r="CO37" s="596">
        <f t="shared" si="3"/>
        <v>30</v>
      </c>
      <c r="CP37" s="596"/>
      <c r="CQ37" s="597" t="str">
        <f>IF('各会計、関係団体の財政状況及び健全化判断比率'!BS10="","",'各会計、関係団体の財政状況及び健全化判断比率'!BS10)</f>
        <v>富山市生活環境サービス</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富山市軌道整備事業特別会計</v>
      </c>
      <c r="F38" s="597"/>
      <c r="G38" s="597"/>
      <c r="H38" s="597"/>
      <c r="I38" s="597"/>
      <c r="J38" s="597"/>
      <c r="K38" s="597"/>
      <c r="L38" s="597"/>
      <c r="M38" s="597"/>
      <c r="N38" s="597"/>
      <c r="O38" s="597"/>
      <c r="P38" s="597"/>
      <c r="Q38" s="597"/>
      <c r="R38" s="597"/>
      <c r="S38" s="597"/>
      <c r="T38" s="165"/>
      <c r="U38" s="596">
        <f t="shared" si="4"/>
        <v>11</v>
      </c>
      <c r="V38" s="596"/>
      <c r="W38" s="597" t="str">
        <f>IF('各会計、関係団体の財政状況及び健全化判断比率'!B32="","",'各会計、関係団体の財政状況及び健全化判断比率'!B32)</f>
        <v>富山市競輪事業特別会計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20</v>
      </c>
      <c r="BF38" s="596"/>
      <c r="BG38" s="597" t="str">
        <f>IF('各会計、関係団体の財政状況及び健全化判断比率'!B41="","",'各会計、関係団体の財政状況及び健全化判断比率'!B41)</f>
        <v>富山市企業団地造成事業特別会計</v>
      </c>
      <c r="BH38" s="597"/>
      <c r="BI38" s="597"/>
      <c r="BJ38" s="597"/>
      <c r="BK38" s="597"/>
      <c r="BL38" s="597"/>
      <c r="BM38" s="597"/>
      <c r="BN38" s="597"/>
      <c r="BO38" s="597"/>
      <c r="BP38" s="597"/>
      <c r="BQ38" s="597"/>
      <c r="BR38" s="597"/>
      <c r="BS38" s="597"/>
      <c r="BT38" s="597"/>
      <c r="BU38" s="597"/>
      <c r="BV38" s="165"/>
      <c r="BW38" s="596">
        <f t="shared" si="2"/>
        <v>25</v>
      </c>
      <c r="BX38" s="596"/>
      <c r="BY38" s="597" t="str">
        <f>IF('各会計、関係団体の財政状況及び健全化判断比率'!B72="","",'各会計、関係団体の財政状況及び健全化判断比率'!B72)</f>
        <v>富山県後期高齢者医療広域連合（一般会計）</v>
      </c>
      <c r="BZ38" s="597"/>
      <c r="CA38" s="597"/>
      <c r="CB38" s="597"/>
      <c r="CC38" s="597"/>
      <c r="CD38" s="597"/>
      <c r="CE38" s="597"/>
      <c r="CF38" s="597"/>
      <c r="CG38" s="597"/>
      <c r="CH38" s="597"/>
      <c r="CI38" s="597"/>
      <c r="CJ38" s="597"/>
      <c r="CK38" s="597"/>
      <c r="CL38" s="597"/>
      <c r="CM38" s="597"/>
      <c r="CN38" s="165"/>
      <c r="CO38" s="596">
        <f t="shared" si="3"/>
        <v>31</v>
      </c>
      <c r="CP38" s="596"/>
      <c r="CQ38" s="597" t="str">
        <f>IF('各会計、関係団体の財政状況及び健全化判断比率'!BS11="","",'各会計、関係団体の財政状況及び健全化判断比率'!BS11)</f>
        <v>富山市勤労者福祉サービスセンター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富山市賃貸住宅・店舗事業特別会計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26</v>
      </c>
      <c r="BX39" s="596"/>
      <c r="BY39" s="597" t="str">
        <f>IF('各会計、関係団体の財政状況及び健全化判断比率'!B73="","",'各会計、関係団体の財政状況及び健全化判断比率'!B73)</f>
        <v>富山県後期高齢者医療広域連合（後期高齢者医療事業特別会計）</v>
      </c>
      <c r="BZ39" s="597"/>
      <c r="CA39" s="597"/>
      <c r="CB39" s="597"/>
      <c r="CC39" s="597"/>
      <c r="CD39" s="597"/>
      <c r="CE39" s="597"/>
      <c r="CF39" s="597"/>
      <c r="CG39" s="597"/>
      <c r="CH39" s="597"/>
      <c r="CI39" s="597"/>
      <c r="CJ39" s="597"/>
      <c r="CK39" s="597"/>
      <c r="CL39" s="597"/>
      <c r="CM39" s="597"/>
      <c r="CN39" s="165"/>
      <c r="CO39" s="596">
        <f t="shared" si="3"/>
        <v>32</v>
      </c>
      <c r="CP39" s="596"/>
      <c r="CQ39" s="597" t="str">
        <f>IF('各会計、関係団体の財政状況及び健全化判断比率'!BS12="","",'各会計、関係団体の財政状況及び健全化判断比率'!BS12)</f>
        <v>富山市ガラス工芸センター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33</v>
      </c>
      <c r="CP40" s="596"/>
      <c r="CQ40" s="597" t="str">
        <f>IF('各会計、関係団体の財政状況及び健全化判断比率'!BS13="","",'各会計、関係団体の財政状況及び健全化判断比率'!BS13)</f>
        <v>岩瀬カナル会館</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34</v>
      </c>
      <c r="CP41" s="596"/>
      <c r="CQ41" s="597" t="str">
        <f>IF('各会計、関係団体の財政状況及び健全化判断比率'!BS14="","",'各会計、関係団体の財政状況及び健全化判断比率'!BS14)</f>
        <v>まちづくりとやま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35</v>
      </c>
      <c r="CP42" s="596"/>
      <c r="CQ42" s="597" t="str">
        <f>IF('各会計、関係団体の財政状況及び健全化判断比率'!BS15="","",'各会計、関係団体の財政状況及び健全化判断比率'!BS15)</f>
        <v>富山市ファミリーパーク公社</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36</v>
      </c>
      <c r="CP43" s="596"/>
      <c r="CQ43" s="597" t="str">
        <f>IF('各会計、関係団体の財政状況及び健全化判断比率'!BS16="","",'各会計、関係団体の財政状況及び健全化判断比率'!BS16)</f>
        <v>富山市体育協会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7" t="s">
        <v>531</v>
      </c>
      <c r="D34" s="1187"/>
      <c r="E34" s="1188"/>
      <c r="F34" s="32">
        <v>7.02</v>
      </c>
      <c r="G34" s="33">
        <v>6.06</v>
      </c>
      <c r="H34" s="33">
        <v>5.92</v>
      </c>
      <c r="I34" s="33">
        <v>5.16</v>
      </c>
      <c r="J34" s="34">
        <v>4.34</v>
      </c>
      <c r="K34" s="22"/>
      <c r="L34" s="22"/>
      <c r="M34" s="22"/>
      <c r="N34" s="22"/>
      <c r="O34" s="22"/>
      <c r="P34" s="22"/>
    </row>
    <row r="35" spans="1:16" ht="39" customHeight="1">
      <c r="A35" s="22"/>
      <c r="B35" s="35"/>
      <c r="C35" s="1181" t="s">
        <v>532</v>
      </c>
      <c r="D35" s="1182"/>
      <c r="E35" s="1183"/>
      <c r="F35" s="36">
        <v>1.35</v>
      </c>
      <c r="G35" s="37">
        <v>1.68</v>
      </c>
      <c r="H35" s="37">
        <v>2.4500000000000002</v>
      </c>
      <c r="I35" s="37">
        <v>2.5</v>
      </c>
      <c r="J35" s="38">
        <v>2.5099999999999998</v>
      </c>
      <c r="K35" s="22"/>
      <c r="L35" s="22"/>
      <c r="M35" s="22"/>
      <c r="N35" s="22"/>
      <c r="O35" s="22"/>
      <c r="P35" s="22"/>
    </row>
    <row r="36" spans="1:16" ht="39" customHeight="1">
      <c r="A36" s="22"/>
      <c r="B36" s="35"/>
      <c r="C36" s="1181" t="s">
        <v>533</v>
      </c>
      <c r="D36" s="1182"/>
      <c r="E36" s="1183"/>
      <c r="F36" s="36">
        <v>2.0699999999999998</v>
      </c>
      <c r="G36" s="37">
        <v>1.35</v>
      </c>
      <c r="H36" s="37">
        <v>1.63</v>
      </c>
      <c r="I36" s="37">
        <v>3.36</v>
      </c>
      <c r="J36" s="38">
        <v>2.0299999999999998</v>
      </c>
      <c r="K36" s="22"/>
      <c r="L36" s="22"/>
      <c r="M36" s="22"/>
      <c r="N36" s="22"/>
      <c r="O36" s="22"/>
      <c r="P36" s="22"/>
    </row>
    <row r="37" spans="1:16" ht="39" customHeight="1">
      <c r="A37" s="22"/>
      <c r="B37" s="35"/>
      <c r="C37" s="1181" t="s">
        <v>534</v>
      </c>
      <c r="D37" s="1182"/>
      <c r="E37" s="1183"/>
      <c r="F37" s="36">
        <v>1.78</v>
      </c>
      <c r="G37" s="37">
        <v>1.75</v>
      </c>
      <c r="H37" s="37">
        <v>1.77</v>
      </c>
      <c r="I37" s="37">
        <v>1.88</v>
      </c>
      <c r="J37" s="38">
        <v>2.0099999999999998</v>
      </c>
      <c r="K37" s="22"/>
      <c r="L37" s="22"/>
      <c r="M37" s="22"/>
      <c r="N37" s="22"/>
      <c r="O37" s="22"/>
      <c r="P37" s="22"/>
    </row>
    <row r="38" spans="1:16" ht="39" customHeight="1">
      <c r="A38" s="22"/>
      <c r="B38" s="35"/>
      <c r="C38" s="1181" t="s">
        <v>535</v>
      </c>
      <c r="D38" s="1182"/>
      <c r="E38" s="1183"/>
      <c r="F38" s="36">
        <v>2.2999999999999998</v>
      </c>
      <c r="G38" s="37">
        <v>1.2</v>
      </c>
      <c r="H38" s="37">
        <v>1.43</v>
      </c>
      <c r="I38" s="37">
        <v>1.29</v>
      </c>
      <c r="J38" s="38">
        <v>1.83</v>
      </c>
      <c r="K38" s="22"/>
      <c r="L38" s="22"/>
      <c r="M38" s="22"/>
      <c r="N38" s="22"/>
      <c r="O38" s="22"/>
      <c r="P38" s="22"/>
    </row>
    <row r="39" spans="1:16" ht="39" customHeight="1">
      <c r="A39" s="22"/>
      <c r="B39" s="35"/>
      <c r="C39" s="1181" t="s">
        <v>536</v>
      </c>
      <c r="D39" s="1182"/>
      <c r="E39" s="1183"/>
      <c r="F39" s="36">
        <v>3</v>
      </c>
      <c r="G39" s="37">
        <v>2.72</v>
      </c>
      <c r="H39" s="37">
        <v>2.27</v>
      </c>
      <c r="I39" s="37">
        <v>1.45</v>
      </c>
      <c r="J39" s="38">
        <v>1.61</v>
      </c>
      <c r="K39" s="22"/>
      <c r="L39" s="22"/>
      <c r="M39" s="22"/>
      <c r="N39" s="22"/>
      <c r="O39" s="22"/>
      <c r="P39" s="22"/>
    </row>
    <row r="40" spans="1:16" ht="39" customHeight="1">
      <c r="A40" s="22"/>
      <c r="B40" s="35"/>
      <c r="C40" s="1181" t="s">
        <v>537</v>
      </c>
      <c r="D40" s="1182"/>
      <c r="E40" s="1183"/>
      <c r="F40" s="36">
        <v>0.3</v>
      </c>
      <c r="G40" s="37">
        <v>0.23</v>
      </c>
      <c r="H40" s="37">
        <v>0.48</v>
      </c>
      <c r="I40" s="37">
        <v>0.56999999999999995</v>
      </c>
      <c r="J40" s="38">
        <v>0.7</v>
      </c>
      <c r="K40" s="22"/>
      <c r="L40" s="22"/>
      <c r="M40" s="22"/>
      <c r="N40" s="22"/>
      <c r="O40" s="22"/>
      <c r="P40" s="22"/>
    </row>
    <row r="41" spans="1:16" ht="39" customHeight="1">
      <c r="A41" s="22"/>
      <c r="B41" s="35"/>
      <c r="C41" s="1181" t="s">
        <v>538</v>
      </c>
      <c r="D41" s="1182"/>
      <c r="E41" s="1183"/>
      <c r="F41" s="36" t="s">
        <v>539</v>
      </c>
      <c r="G41" s="37" t="s">
        <v>540</v>
      </c>
      <c r="H41" s="37">
        <v>0.89</v>
      </c>
      <c r="I41" s="37">
        <v>0.36</v>
      </c>
      <c r="J41" s="38">
        <v>0.26</v>
      </c>
      <c r="K41" s="22"/>
      <c r="L41" s="22"/>
      <c r="M41" s="22"/>
      <c r="N41" s="22"/>
      <c r="O41" s="22"/>
      <c r="P41" s="22"/>
    </row>
    <row r="42" spans="1:16" ht="39" customHeight="1">
      <c r="A42" s="22"/>
      <c r="B42" s="39"/>
      <c r="C42" s="1181" t="s">
        <v>541</v>
      </c>
      <c r="D42" s="1182"/>
      <c r="E42" s="1183"/>
      <c r="F42" s="36" t="s">
        <v>485</v>
      </c>
      <c r="G42" s="37" t="s">
        <v>485</v>
      </c>
      <c r="H42" s="37" t="s">
        <v>485</v>
      </c>
      <c r="I42" s="37" t="s">
        <v>485</v>
      </c>
      <c r="J42" s="38" t="s">
        <v>485</v>
      </c>
      <c r="K42" s="22"/>
      <c r="L42" s="22"/>
      <c r="M42" s="22"/>
      <c r="N42" s="22"/>
      <c r="O42" s="22"/>
      <c r="P42" s="22"/>
    </row>
    <row r="43" spans="1:16" ht="39" customHeight="1" thickBot="1">
      <c r="A43" s="22"/>
      <c r="B43" s="40"/>
      <c r="C43" s="1184" t="s">
        <v>542</v>
      </c>
      <c r="D43" s="1185"/>
      <c r="E43" s="1186"/>
      <c r="F43" s="41">
        <v>0.22</v>
      </c>
      <c r="G43" s="42">
        <v>0.13</v>
      </c>
      <c r="H43" s="42">
        <v>0.13</v>
      </c>
      <c r="I43" s="42">
        <v>0.11</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7" t="s">
        <v>11</v>
      </c>
      <c r="C45" s="1198"/>
      <c r="D45" s="58"/>
      <c r="E45" s="1203" t="s">
        <v>12</v>
      </c>
      <c r="F45" s="1203"/>
      <c r="G45" s="1203"/>
      <c r="H45" s="1203"/>
      <c r="I45" s="1203"/>
      <c r="J45" s="1204"/>
      <c r="K45" s="59">
        <v>23197</v>
      </c>
      <c r="L45" s="60">
        <v>23917</v>
      </c>
      <c r="M45" s="60">
        <v>24947</v>
      </c>
      <c r="N45" s="60">
        <v>25054</v>
      </c>
      <c r="O45" s="61">
        <v>26118</v>
      </c>
      <c r="P45" s="48"/>
      <c r="Q45" s="48"/>
      <c r="R45" s="48"/>
      <c r="S45" s="48"/>
      <c r="T45" s="48"/>
      <c r="U45" s="48"/>
    </row>
    <row r="46" spans="1:21" ht="30.75" customHeight="1">
      <c r="A46" s="48"/>
      <c r="B46" s="1199"/>
      <c r="C46" s="1200"/>
      <c r="D46" s="62"/>
      <c r="E46" s="1191" t="s">
        <v>13</v>
      </c>
      <c r="F46" s="1191"/>
      <c r="G46" s="1191"/>
      <c r="H46" s="1191"/>
      <c r="I46" s="1191"/>
      <c r="J46" s="1192"/>
      <c r="K46" s="63" t="s">
        <v>485</v>
      </c>
      <c r="L46" s="64" t="s">
        <v>485</v>
      </c>
      <c r="M46" s="64" t="s">
        <v>485</v>
      </c>
      <c r="N46" s="64" t="s">
        <v>485</v>
      </c>
      <c r="O46" s="65" t="s">
        <v>485</v>
      </c>
      <c r="P46" s="48"/>
      <c r="Q46" s="48"/>
      <c r="R46" s="48"/>
      <c r="S46" s="48"/>
      <c r="T46" s="48"/>
      <c r="U46" s="48"/>
    </row>
    <row r="47" spans="1:21" ht="30.75" customHeight="1">
      <c r="A47" s="48"/>
      <c r="B47" s="1199"/>
      <c r="C47" s="1200"/>
      <c r="D47" s="62"/>
      <c r="E47" s="1191" t="s">
        <v>14</v>
      </c>
      <c r="F47" s="1191"/>
      <c r="G47" s="1191"/>
      <c r="H47" s="1191"/>
      <c r="I47" s="1191"/>
      <c r="J47" s="1192"/>
      <c r="K47" s="63">
        <v>1</v>
      </c>
      <c r="L47" s="64">
        <v>1</v>
      </c>
      <c r="M47" s="64" t="s">
        <v>485</v>
      </c>
      <c r="N47" s="64" t="s">
        <v>485</v>
      </c>
      <c r="O47" s="65" t="s">
        <v>485</v>
      </c>
      <c r="P47" s="48"/>
      <c r="Q47" s="48"/>
      <c r="R47" s="48"/>
      <c r="S47" s="48"/>
      <c r="T47" s="48"/>
      <c r="U47" s="48"/>
    </row>
    <row r="48" spans="1:21" ht="30.75" customHeight="1">
      <c r="A48" s="48"/>
      <c r="B48" s="1199"/>
      <c r="C48" s="1200"/>
      <c r="D48" s="62"/>
      <c r="E48" s="1191" t="s">
        <v>15</v>
      </c>
      <c r="F48" s="1191"/>
      <c r="G48" s="1191"/>
      <c r="H48" s="1191"/>
      <c r="I48" s="1191"/>
      <c r="J48" s="1192"/>
      <c r="K48" s="63">
        <v>7354</v>
      </c>
      <c r="L48" s="64">
        <v>7301</v>
      </c>
      <c r="M48" s="64">
        <v>7210</v>
      </c>
      <c r="N48" s="64">
        <v>8120</v>
      </c>
      <c r="O48" s="65">
        <v>9317</v>
      </c>
      <c r="P48" s="48"/>
      <c r="Q48" s="48"/>
      <c r="R48" s="48"/>
      <c r="S48" s="48"/>
      <c r="T48" s="48"/>
      <c r="U48" s="48"/>
    </row>
    <row r="49" spans="1:21" ht="30.75" customHeight="1">
      <c r="A49" s="48"/>
      <c r="B49" s="1199"/>
      <c r="C49" s="1200"/>
      <c r="D49" s="62"/>
      <c r="E49" s="1191" t="s">
        <v>16</v>
      </c>
      <c r="F49" s="1191"/>
      <c r="G49" s="1191"/>
      <c r="H49" s="1191"/>
      <c r="I49" s="1191"/>
      <c r="J49" s="1192"/>
      <c r="K49" s="63">
        <v>2069</v>
      </c>
      <c r="L49" s="64">
        <v>2068</v>
      </c>
      <c r="M49" s="64">
        <v>2072</v>
      </c>
      <c r="N49" s="64">
        <v>2072</v>
      </c>
      <c r="O49" s="65">
        <v>2070</v>
      </c>
      <c r="P49" s="48"/>
      <c r="Q49" s="48"/>
      <c r="R49" s="48"/>
      <c r="S49" s="48"/>
      <c r="T49" s="48"/>
      <c r="U49" s="48"/>
    </row>
    <row r="50" spans="1:21" ht="30.75" customHeight="1">
      <c r="A50" s="48"/>
      <c r="B50" s="1199"/>
      <c r="C50" s="1200"/>
      <c r="D50" s="62"/>
      <c r="E50" s="1191" t="s">
        <v>17</v>
      </c>
      <c r="F50" s="1191"/>
      <c r="G50" s="1191"/>
      <c r="H50" s="1191"/>
      <c r="I50" s="1191"/>
      <c r="J50" s="1192"/>
      <c r="K50" s="63">
        <v>523</v>
      </c>
      <c r="L50" s="64">
        <v>373</v>
      </c>
      <c r="M50" s="64">
        <v>352</v>
      </c>
      <c r="N50" s="64">
        <v>404</v>
      </c>
      <c r="O50" s="65">
        <v>328</v>
      </c>
      <c r="P50" s="48"/>
      <c r="Q50" s="48"/>
      <c r="R50" s="48"/>
      <c r="S50" s="48"/>
      <c r="T50" s="48"/>
      <c r="U50" s="48"/>
    </row>
    <row r="51" spans="1:21" ht="30.75" customHeight="1">
      <c r="A51" s="48"/>
      <c r="B51" s="1201"/>
      <c r="C51" s="1202"/>
      <c r="D51" s="66"/>
      <c r="E51" s="1191" t="s">
        <v>18</v>
      </c>
      <c r="F51" s="1191"/>
      <c r="G51" s="1191"/>
      <c r="H51" s="1191"/>
      <c r="I51" s="1191"/>
      <c r="J51" s="1192"/>
      <c r="K51" s="63">
        <v>27</v>
      </c>
      <c r="L51" s="64">
        <v>24</v>
      </c>
      <c r="M51" s="64">
        <v>17</v>
      </c>
      <c r="N51" s="64">
        <v>14</v>
      </c>
      <c r="O51" s="65">
        <v>15</v>
      </c>
      <c r="P51" s="48"/>
      <c r="Q51" s="48"/>
      <c r="R51" s="48"/>
      <c r="S51" s="48"/>
      <c r="T51" s="48"/>
      <c r="U51" s="48"/>
    </row>
    <row r="52" spans="1:21" ht="30.75" customHeight="1">
      <c r="A52" s="48"/>
      <c r="B52" s="1189" t="s">
        <v>19</v>
      </c>
      <c r="C52" s="1190"/>
      <c r="D52" s="66"/>
      <c r="E52" s="1191" t="s">
        <v>20</v>
      </c>
      <c r="F52" s="1191"/>
      <c r="G52" s="1191"/>
      <c r="H52" s="1191"/>
      <c r="I52" s="1191"/>
      <c r="J52" s="1192"/>
      <c r="K52" s="63">
        <v>21741</v>
      </c>
      <c r="L52" s="64">
        <v>22682</v>
      </c>
      <c r="M52" s="64">
        <v>23416</v>
      </c>
      <c r="N52" s="64">
        <v>24929</v>
      </c>
      <c r="O52" s="65">
        <v>26017</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11430</v>
      </c>
      <c r="L53" s="69">
        <v>11002</v>
      </c>
      <c r="M53" s="69">
        <v>11182</v>
      </c>
      <c r="N53" s="69">
        <v>10735</v>
      </c>
      <c r="O53" s="70">
        <v>11831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5" t="s">
        <v>24</v>
      </c>
      <c r="C41" s="1206"/>
      <c r="D41" s="81"/>
      <c r="E41" s="1211" t="s">
        <v>25</v>
      </c>
      <c r="F41" s="1211"/>
      <c r="G41" s="1211"/>
      <c r="H41" s="1212"/>
      <c r="I41" s="82">
        <v>246654</v>
      </c>
      <c r="J41" s="83">
        <v>246389</v>
      </c>
      <c r="K41" s="83">
        <v>246031</v>
      </c>
      <c r="L41" s="83">
        <v>245482</v>
      </c>
      <c r="M41" s="84">
        <v>245897</v>
      </c>
    </row>
    <row r="42" spans="2:13" ht="27.75" customHeight="1">
      <c r="B42" s="1207"/>
      <c r="C42" s="1208"/>
      <c r="D42" s="85"/>
      <c r="E42" s="1213" t="s">
        <v>26</v>
      </c>
      <c r="F42" s="1213"/>
      <c r="G42" s="1213"/>
      <c r="H42" s="1214"/>
      <c r="I42" s="86">
        <v>17515</v>
      </c>
      <c r="J42" s="87">
        <v>14864</v>
      </c>
      <c r="K42" s="87">
        <v>12996</v>
      </c>
      <c r="L42" s="87">
        <v>11547</v>
      </c>
      <c r="M42" s="88">
        <v>10044</v>
      </c>
    </row>
    <row r="43" spans="2:13" ht="27.75" customHeight="1">
      <c r="B43" s="1207"/>
      <c r="C43" s="1208"/>
      <c r="D43" s="85"/>
      <c r="E43" s="1213" t="s">
        <v>27</v>
      </c>
      <c r="F43" s="1213"/>
      <c r="G43" s="1213"/>
      <c r="H43" s="1214"/>
      <c r="I43" s="86">
        <v>102825</v>
      </c>
      <c r="J43" s="87">
        <v>98132</v>
      </c>
      <c r="K43" s="87">
        <v>92859</v>
      </c>
      <c r="L43" s="87">
        <v>88696</v>
      </c>
      <c r="M43" s="88">
        <v>86781</v>
      </c>
    </row>
    <row r="44" spans="2:13" ht="27.75" customHeight="1">
      <c r="B44" s="1207"/>
      <c r="C44" s="1208"/>
      <c r="D44" s="85"/>
      <c r="E44" s="1213" t="s">
        <v>28</v>
      </c>
      <c r="F44" s="1213"/>
      <c r="G44" s="1213"/>
      <c r="H44" s="1214"/>
      <c r="I44" s="86">
        <v>10029</v>
      </c>
      <c r="J44" s="87">
        <v>8285</v>
      </c>
      <c r="K44" s="87">
        <v>6643</v>
      </c>
      <c r="L44" s="87">
        <v>4644</v>
      </c>
      <c r="M44" s="88">
        <v>2618</v>
      </c>
    </row>
    <row r="45" spans="2:13" ht="27.75" customHeight="1">
      <c r="B45" s="1207"/>
      <c r="C45" s="1208"/>
      <c r="D45" s="85"/>
      <c r="E45" s="1213" t="s">
        <v>29</v>
      </c>
      <c r="F45" s="1213"/>
      <c r="G45" s="1213"/>
      <c r="H45" s="1214"/>
      <c r="I45" s="86">
        <v>28033</v>
      </c>
      <c r="J45" s="87">
        <v>26586</v>
      </c>
      <c r="K45" s="87">
        <v>24753</v>
      </c>
      <c r="L45" s="87">
        <v>22326</v>
      </c>
      <c r="M45" s="88">
        <v>20815</v>
      </c>
    </row>
    <row r="46" spans="2:13" ht="27.75" customHeight="1">
      <c r="B46" s="1207"/>
      <c r="C46" s="1208"/>
      <c r="D46" s="85"/>
      <c r="E46" s="1213" t="s">
        <v>30</v>
      </c>
      <c r="F46" s="1213"/>
      <c r="G46" s="1213"/>
      <c r="H46" s="1214"/>
      <c r="I46" s="86" t="s">
        <v>485</v>
      </c>
      <c r="J46" s="87" t="s">
        <v>485</v>
      </c>
      <c r="K46" s="87" t="s">
        <v>485</v>
      </c>
      <c r="L46" s="87" t="s">
        <v>485</v>
      </c>
      <c r="M46" s="88" t="s">
        <v>485</v>
      </c>
    </row>
    <row r="47" spans="2:13" ht="27.75" customHeight="1">
      <c r="B47" s="1207"/>
      <c r="C47" s="1208"/>
      <c r="D47" s="85"/>
      <c r="E47" s="1213" t="s">
        <v>31</v>
      </c>
      <c r="F47" s="1213"/>
      <c r="G47" s="1213"/>
      <c r="H47" s="1214"/>
      <c r="I47" s="86" t="s">
        <v>485</v>
      </c>
      <c r="J47" s="87" t="s">
        <v>485</v>
      </c>
      <c r="K47" s="87" t="s">
        <v>485</v>
      </c>
      <c r="L47" s="87" t="s">
        <v>485</v>
      </c>
      <c r="M47" s="88" t="s">
        <v>485</v>
      </c>
    </row>
    <row r="48" spans="2:13" ht="27.75" customHeight="1">
      <c r="B48" s="1209"/>
      <c r="C48" s="1210"/>
      <c r="D48" s="85"/>
      <c r="E48" s="1213" t="s">
        <v>32</v>
      </c>
      <c r="F48" s="1213"/>
      <c r="G48" s="1213"/>
      <c r="H48" s="1214"/>
      <c r="I48" s="86" t="s">
        <v>485</v>
      </c>
      <c r="J48" s="87" t="s">
        <v>485</v>
      </c>
      <c r="K48" s="87" t="s">
        <v>485</v>
      </c>
      <c r="L48" s="87" t="s">
        <v>485</v>
      </c>
      <c r="M48" s="88" t="s">
        <v>485</v>
      </c>
    </row>
    <row r="49" spans="2:13" ht="27.75" customHeight="1">
      <c r="B49" s="1215" t="s">
        <v>33</v>
      </c>
      <c r="C49" s="1216"/>
      <c r="D49" s="89"/>
      <c r="E49" s="1213" t="s">
        <v>34</v>
      </c>
      <c r="F49" s="1213"/>
      <c r="G49" s="1213"/>
      <c r="H49" s="1214"/>
      <c r="I49" s="86">
        <v>15131</v>
      </c>
      <c r="J49" s="87">
        <v>16235</v>
      </c>
      <c r="K49" s="87">
        <v>19071</v>
      </c>
      <c r="L49" s="87">
        <v>20397</v>
      </c>
      <c r="M49" s="88">
        <v>20550</v>
      </c>
    </row>
    <row r="50" spans="2:13" ht="27.75" customHeight="1">
      <c r="B50" s="1207"/>
      <c r="C50" s="1208"/>
      <c r="D50" s="85"/>
      <c r="E50" s="1213" t="s">
        <v>35</v>
      </c>
      <c r="F50" s="1213"/>
      <c r="G50" s="1213"/>
      <c r="H50" s="1214"/>
      <c r="I50" s="86">
        <v>24252</v>
      </c>
      <c r="J50" s="87">
        <v>25286</v>
      </c>
      <c r="K50" s="87">
        <v>26657</v>
      </c>
      <c r="L50" s="87">
        <v>28094</v>
      </c>
      <c r="M50" s="88">
        <v>26608</v>
      </c>
    </row>
    <row r="51" spans="2:13" ht="27.75" customHeight="1">
      <c r="B51" s="1209"/>
      <c r="C51" s="1210"/>
      <c r="D51" s="85"/>
      <c r="E51" s="1213" t="s">
        <v>36</v>
      </c>
      <c r="F51" s="1213"/>
      <c r="G51" s="1213"/>
      <c r="H51" s="1214"/>
      <c r="I51" s="86">
        <v>218984</v>
      </c>
      <c r="J51" s="87">
        <v>223072</v>
      </c>
      <c r="K51" s="87">
        <v>222263</v>
      </c>
      <c r="L51" s="87">
        <v>218989</v>
      </c>
      <c r="M51" s="88">
        <v>216220</v>
      </c>
    </row>
    <row r="52" spans="2:13" ht="27.75" customHeight="1" thickBot="1">
      <c r="B52" s="1217" t="s">
        <v>37</v>
      </c>
      <c r="C52" s="1218"/>
      <c r="D52" s="90"/>
      <c r="E52" s="1219" t="s">
        <v>38</v>
      </c>
      <c r="F52" s="1219"/>
      <c r="G52" s="1219"/>
      <c r="H52" s="1220"/>
      <c r="I52" s="91">
        <v>146689</v>
      </c>
      <c r="J52" s="92">
        <v>129663</v>
      </c>
      <c r="K52" s="92">
        <v>115292</v>
      </c>
      <c r="L52" s="92">
        <v>105215</v>
      </c>
      <c r="M52" s="93">
        <v>102778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593</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593</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592</v>
      </c>
      <c r="C41" s="246"/>
      <c r="D41" s="246"/>
      <c r="E41" s="246"/>
      <c r="F41" s="246"/>
      <c r="G41" s="246"/>
      <c r="H41" s="246"/>
      <c r="I41" s="246"/>
      <c r="J41" s="246"/>
      <c r="K41" s="246"/>
      <c r="L41" s="246"/>
      <c r="M41" s="246"/>
      <c r="N41" s="246"/>
      <c r="O41" s="246"/>
      <c r="P41" s="247"/>
    </row>
    <row r="42" spans="2:17" ht="13.2">
      <c r="B42" s="248"/>
      <c r="C42" s="244"/>
      <c r="D42" s="244"/>
      <c r="E42" s="244"/>
      <c r="F42" s="244"/>
      <c r="G42" s="353" t="s">
        <v>588</v>
      </c>
      <c r="I42" s="352"/>
      <c r="J42" s="352"/>
      <c r="K42" s="352"/>
      <c r="L42" s="244"/>
      <c r="M42" s="244"/>
      <c r="N42" s="244"/>
      <c r="O42" s="244"/>
    </row>
    <row r="43" spans="2:17" ht="13.2">
      <c r="B43" s="248"/>
      <c r="C43" s="244"/>
      <c r="D43" s="244"/>
      <c r="E43" s="244"/>
      <c r="F43" s="244"/>
      <c r="G43" s="1221" t="s">
        <v>587</v>
      </c>
      <c r="H43" s="1222"/>
      <c r="I43" s="1222"/>
      <c r="J43" s="1222"/>
      <c r="K43" s="1222"/>
      <c r="L43" s="1222"/>
      <c r="M43" s="1222"/>
      <c r="N43" s="1222"/>
      <c r="O43" s="1223"/>
    </row>
    <row r="44" spans="2:17" ht="13.2">
      <c r="B44" s="248"/>
      <c r="C44" s="244"/>
      <c r="D44" s="244"/>
      <c r="E44" s="244"/>
      <c r="F44" s="244"/>
      <c r="G44" s="1224"/>
      <c r="H44" s="1225"/>
      <c r="I44" s="1225"/>
      <c r="J44" s="1225"/>
      <c r="K44" s="1225"/>
      <c r="L44" s="1225"/>
      <c r="M44" s="1225"/>
      <c r="N44" s="1225"/>
      <c r="O44" s="1226"/>
    </row>
    <row r="45" spans="2:17" ht="13.2">
      <c r="B45" s="248"/>
      <c r="C45" s="244"/>
      <c r="D45" s="244"/>
      <c r="E45" s="244"/>
      <c r="F45" s="244"/>
      <c r="G45" s="1224"/>
      <c r="H45" s="1225"/>
      <c r="I45" s="1225"/>
      <c r="J45" s="1225"/>
      <c r="K45" s="1225"/>
      <c r="L45" s="1225"/>
      <c r="M45" s="1225"/>
      <c r="N45" s="1225"/>
      <c r="O45" s="1226"/>
    </row>
    <row r="46" spans="2:17" ht="13.2">
      <c r="B46" s="248"/>
      <c r="C46" s="244"/>
      <c r="D46" s="244"/>
      <c r="E46" s="244"/>
      <c r="F46" s="244"/>
      <c r="G46" s="1224"/>
      <c r="H46" s="1225"/>
      <c r="I46" s="1225"/>
      <c r="J46" s="1225"/>
      <c r="K46" s="1225"/>
      <c r="L46" s="1225"/>
      <c r="M46" s="1225"/>
      <c r="N46" s="1225"/>
      <c r="O46" s="1226"/>
    </row>
    <row r="47" spans="2:17" ht="13.2">
      <c r="B47" s="248"/>
      <c r="C47" s="244"/>
      <c r="D47" s="244"/>
      <c r="E47" s="244"/>
      <c r="F47" s="244"/>
      <c r="G47" s="1227"/>
      <c r="H47" s="1228"/>
      <c r="I47" s="1228"/>
      <c r="J47" s="1228"/>
      <c r="K47" s="1228"/>
      <c r="L47" s="1228"/>
      <c r="M47" s="1228"/>
      <c r="N47" s="1228"/>
      <c r="O47" s="1229"/>
    </row>
    <row r="48" spans="2:17" ht="13.2">
      <c r="B48" s="248"/>
      <c r="C48" s="244"/>
      <c r="D48" s="244"/>
      <c r="E48" s="244"/>
      <c r="F48" s="244"/>
      <c r="G48" s="244"/>
      <c r="H48" s="363"/>
      <c r="I48" s="363"/>
      <c r="J48" s="363"/>
    </row>
    <row r="49" spans="1:17" ht="13.2">
      <c r="B49" s="248"/>
      <c r="C49" s="244"/>
      <c r="D49" s="244"/>
      <c r="E49" s="244"/>
      <c r="F49" s="244"/>
      <c r="G49" s="243" t="s">
        <v>591</v>
      </c>
    </row>
    <row r="50" spans="1:17" ht="13.2">
      <c r="B50" s="248"/>
      <c r="C50" s="244"/>
      <c r="D50" s="244"/>
      <c r="E50" s="244"/>
      <c r="F50" s="244"/>
      <c r="G50" s="1230"/>
      <c r="H50" s="1231"/>
      <c r="I50" s="1231"/>
      <c r="J50" s="1232"/>
      <c r="K50" s="345" t="s">
        <v>525</v>
      </c>
      <c r="L50" s="345" t="s">
        <v>526</v>
      </c>
      <c r="M50" s="345" t="s">
        <v>527</v>
      </c>
      <c r="N50" s="345" t="s">
        <v>528</v>
      </c>
      <c r="O50" s="345" t="s">
        <v>529</v>
      </c>
    </row>
    <row r="51" spans="1:17" ht="13.2">
      <c r="B51" s="248"/>
      <c r="C51" s="244"/>
      <c r="D51" s="244"/>
      <c r="E51" s="244"/>
      <c r="F51" s="244"/>
      <c r="G51" s="1233" t="s">
        <v>585</v>
      </c>
      <c r="H51" s="1234"/>
      <c r="I51" s="1239" t="s">
        <v>583</v>
      </c>
      <c r="J51" s="1239"/>
      <c r="K51" s="1241"/>
      <c r="L51" s="1241"/>
      <c r="M51" s="1241"/>
      <c r="N51" s="1241"/>
      <c r="O51" s="1241"/>
    </row>
    <row r="52" spans="1:17" ht="13.2">
      <c r="B52" s="248"/>
      <c r="C52" s="244"/>
      <c r="D52" s="244"/>
      <c r="E52" s="244"/>
      <c r="F52" s="244"/>
      <c r="G52" s="1235"/>
      <c r="H52" s="1236"/>
      <c r="I52" s="1240"/>
      <c r="J52" s="1240"/>
      <c r="K52" s="1242"/>
      <c r="L52" s="1242"/>
      <c r="M52" s="1242"/>
      <c r="N52" s="1242"/>
      <c r="O52" s="1242"/>
    </row>
    <row r="53" spans="1:17" ht="13.2">
      <c r="A53" s="355"/>
      <c r="B53" s="248"/>
      <c r="C53" s="244"/>
      <c r="D53" s="244"/>
      <c r="E53" s="244"/>
      <c r="F53" s="244"/>
      <c r="G53" s="1235"/>
      <c r="H53" s="1236"/>
      <c r="I53" s="1243" t="s">
        <v>590</v>
      </c>
      <c r="J53" s="1243"/>
      <c r="K53" s="1250"/>
      <c r="L53" s="1250"/>
      <c r="M53" s="1250"/>
      <c r="N53" s="1250"/>
      <c r="O53" s="1250"/>
    </row>
    <row r="54" spans="1:17" ht="13.2">
      <c r="A54" s="355"/>
      <c r="B54" s="248"/>
      <c r="C54" s="244"/>
      <c r="D54" s="244"/>
      <c r="E54" s="244"/>
      <c r="F54" s="244"/>
      <c r="G54" s="1237"/>
      <c r="H54" s="1238"/>
      <c r="I54" s="1243"/>
      <c r="J54" s="1243"/>
      <c r="K54" s="1251"/>
      <c r="L54" s="1251"/>
      <c r="M54" s="1251"/>
      <c r="N54" s="1251"/>
      <c r="O54" s="1251"/>
    </row>
    <row r="55" spans="1:17" ht="13.2">
      <c r="A55" s="355"/>
      <c r="B55" s="248"/>
      <c r="C55" s="244"/>
      <c r="D55" s="244"/>
      <c r="E55" s="244"/>
      <c r="F55" s="244"/>
      <c r="G55" s="1244" t="s">
        <v>584</v>
      </c>
      <c r="H55" s="1245"/>
      <c r="I55" s="1243" t="s">
        <v>583</v>
      </c>
      <c r="J55" s="1243"/>
      <c r="K55" s="1241"/>
      <c r="L55" s="1241"/>
      <c r="M55" s="1241"/>
      <c r="N55" s="1241"/>
      <c r="O55" s="1241"/>
    </row>
    <row r="56" spans="1:17" ht="13.2">
      <c r="A56" s="355"/>
      <c r="B56" s="248"/>
      <c r="C56" s="244"/>
      <c r="D56" s="244"/>
      <c r="E56" s="244"/>
      <c r="F56" s="244"/>
      <c r="G56" s="1246"/>
      <c r="H56" s="1247"/>
      <c r="I56" s="1243"/>
      <c r="J56" s="1243"/>
      <c r="K56" s="1242"/>
      <c r="L56" s="1242"/>
      <c r="M56" s="1242"/>
      <c r="N56" s="1242"/>
      <c r="O56" s="1242"/>
    </row>
    <row r="57" spans="1:17" s="355" customFormat="1" ht="13.2">
      <c r="B57" s="356"/>
      <c r="C57" s="352"/>
      <c r="D57" s="352"/>
      <c r="E57" s="352"/>
      <c r="F57" s="352"/>
      <c r="G57" s="1246"/>
      <c r="H57" s="1247"/>
      <c r="I57" s="1252" t="s">
        <v>590</v>
      </c>
      <c r="J57" s="1252"/>
      <c r="K57" s="1250"/>
      <c r="L57" s="1250"/>
      <c r="M57" s="1250"/>
      <c r="N57" s="1250"/>
      <c r="O57" s="1250"/>
      <c r="P57" s="361"/>
      <c r="Q57" s="356"/>
    </row>
    <row r="58" spans="1:17" s="355" customFormat="1" ht="13.2">
      <c r="A58" s="243"/>
      <c r="B58" s="356"/>
      <c r="C58" s="352"/>
      <c r="D58" s="352"/>
      <c r="E58" s="352"/>
      <c r="F58" s="352"/>
      <c r="G58" s="1248"/>
      <c r="H58" s="1249"/>
      <c r="I58" s="1252"/>
      <c r="J58" s="1252"/>
      <c r="K58" s="1251"/>
      <c r="L58" s="1251"/>
      <c r="M58" s="1251"/>
      <c r="N58" s="1251"/>
      <c r="O58" s="1251"/>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589</v>
      </c>
      <c r="C63" s="244"/>
      <c r="D63" s="244"/>
      <c r="E63" s="244"/>
      <c r="F63" s="244"/>
      <c r="G63" s="244"/>
      <c r="H63" s="244"/>
      <c r="I63" s="244"/>
      <c r="J63" s="244"/>
      <c r="K63" s="244"/>
      <c r="L63" s="244"/>
      <c r="M63" s="244"/>
      <c r="N63" s="244"/>
      <c r="O63" s="244"/>
    </row>
    <row r="64" spans="1:17" ht="13.2">
      <c r="B64" s="248"/>
      <c r="C64" s="244"/>
      <c r="D64" s="244"/>
      <c r="E64" s="244"/>
      <c r="F64" s="244"/>
      <c r="G64" s="353" t="s">
        <v>588</v>
      </c>
      <c r="I64" s="352"/>
      <c r="J64" s="352"/>
      <c r="K64" s="352"/>
      <c r="L64" s="244"/>
      <c r="M64" s="244"/>
      <c r="N64" s="244"/>
      <c r="O64" s="244"/>
    </row>
    <row r="65" spans="2:30" ht="13.2">
      <c r="B65" s="248"/>
      <c r="C65" s="244"/>
      <c r="D65" s="244"/>
      <c r="E65" s="244"/>
      <c r="F65" s="244"/>
      <c r="G65" s="1253" t="s">
        <v>594</v>
      </c>
      <c r="H65" s="1222"/>
      <c r="I65" s="1222"/>
      <c r="J65" s="1222"/>
      <c r="K65" s="1222"/>
      <c r="L65" s="1222"/>
      <c r="M65" s="1222"/>
      <c r="N65" s="1222"/>
      <c r="O65" s="1223"/>
    </row>
    <row r="66" spans="2:30" ht="13.2">
      <c r="B66" s="248"/>
      <c r="C66" s="244"/>
      <c r="D66" s="244"/>
      <c r="E66" s="244"/>
      <c r="F66" s="244"/>
      <c r="G66" s="1224"/>
      <c r="H66" s="1225"/>
      <c r="I66" s="1225"/>
      <c r="J66" s="1225"/>
      <c r="K66" s="1225"/>
      <c r="L66" s="1225"/>
      <c r="M66" s="1225"/>
      <c r="N66" s="1225"/>
      <c r="O66" s="1226"/>
    </row>
    <row r="67" spans="2:30" ht="13.2">
      <c r="B67" s="248"/>
      <c r="C67" s="244"/>
      <c r="D67" s="244"/>
      <c r="E67" s="244"/>
      <c r="F67" s="244"/>
      <c r="G67" s="1224"/>
      <c r="H67" s="1225"/>
      <c r="I67" s="1225"/>
      <c r="J67" s="1225"/>
      <c r="K67" s="1225"/>
      <c r="L67" s="1225"/>
      <c r="M67" s="1225"/>
      <c r="N67" s="1225"/>
      <c r="O67" s="1226"/>
    </row>
    <row r="68" spans="2:30" ht="13.2">
      <c r="B68" s="248"/>
      <c r="C68" s="244"/>
      <c r="D68" s="244"/>
      <c r="E68" s="244"/>
      <c r="F68" s="244"/>
      <c r="G68" s="1224"/>
      <c r="H68" s="1225"/>
      <c r="I68" s="1225"/>
      <c r="J68" s="1225"/>
      <c r="K68" s="1225"/>
      <c r="L68" s="1225"/>
      <c r="M68" s="1225"/>
      <c r="N68" s="1225"/>
      <c r="O68" s="1226"/>
    </row>
    <row r="69" spans="2:30" ht="13.2">
      <c r="B69" s="248"/>
      <c r="C69" s="244"/>
      <c r="D69" s="244"/>
      <c r="E69" s="244"/>
      <c r="F69" s="244"/>
      <c r="G69" s="1227"/>
      <c r="H69" s="1228"/>
      <c r="I69" s="1228"/>
      <c r="J69" s="1228"/>
      <c r="K69" s="1228"/>
      <c r="L69" s="1228"/>
      <c r="M69" s="1228"/>
      <c r="N69" s="1228"/>
      <c r="O69" s="1229"/>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586</v>
      </c>
      <c r="I71" s="349"/>
      <c r="J71" s="348"/>
      <c r="K71" s="348"/>
      <c r="L71" s="347"/>
      <c r="M71" s="348"/>
      <c r="N71" s="347"/>
      <c r="O71" s="346"/>
    </row>
    <row r="72" spans="2:30" ht="13.2">
      <c r="B72" s="248"/>
      <c r="C72" s="244"/>
      <c r="D72" s="244"/>
      <c r="E72" s="244"/>
      <c r="F72" s="244"/>
      <c r="G72" s="1230"/>
      <c r="H72" s="1231"/>
      <c r="I72" s="1231"/>
      <c r="J72" s="1232"/>
      <c r="K72" s="345" t="s">
        <v>525</v>
      </c>
      <c r="L72" s="345" t="s">
        <v>526</v>
      </c>
      <c r="M72" s="345" t="s">
        <v>527</v>
      </c>
      <c r="N72" s="345" t="s">
        <v>528</v>
      </c>
      <c r="O72" s="345" t="s">
        <v>529</v>
      </c>
    </row>
    <row r="73" spans="2:30" ht="13.2">
      <c r="B73" s="248"/>
      <c r="C73" s="244"/>
      <c r="D73" s="244"/>
      <c r="E73" s="244"/>
      <c r="F73" s="244"/>
      <c r="G73" s="1233" t="s">
        <v>585</v>
      </c>
      <c r="H73" s="1234"/>
      <c r="I73" s="1239" t="s">
        <v>583</v>
      </c>
      <c r="J73" s="1239"/>
      <c r="K73" s="1254">
        <v>181.7</v>
      </c>
      <c r="L73" s="1254">
        <v>159.1</v>
      </c>
      <c r="M73" s="1242">
        <v>141.69999999999999</v>
      </c>
      <c r="N73" s="1242">
        <v>130.4</v>
      </c>
      <c r="O73" s="1242">
        <v>127</v>
      </c>
      <c r="S73" s="243">
        <v>9.9</v>
      </c>
    </row>
    <row r="74" spans="2:30" ht="13.2">
      <c r="B74" s="248"/>
      <c r="C74" s="244"/>
      <c r="D74" s="244"/>
      <c r="E74" s="244"/>
      <c r="F74" s="244"/>
      <c r="G74" s="1235"/>
      <c r="H74" s="1236"/>
      <c r="I74" s="1240"/>
      <c r="J74" s="1240"/>
      <c r="K74" s="1254"/>
      <c r="L74" s="1254"/>
      <c r="M74" s="1242"/>
      <c r="N74" s="1242"/>
      <c r="O74" s="1242"/>
    </row>
    <row r="75" spans="2:30" ht="13.2">
      <c r="B75" s="248"/>
      <c r="C75" s="244"/>
      <c r="D75" s="244"/>
      <c r="E75" s="244"/>
      <c r="F75" s="244"/>
      <c r="G75" s="1235"/>
      <c r="H75" s="1236"/>
      <c r="I75" s="1243" t="s">
        <v>582</v>
      </c>
      <c r="J75" s="1243"/>
      <c r="K75" s="1255">
        <v>13.9</v>
      </c>
      <c r="L75" s="1255">
        <v>13.9</v>
      </c>
      <c r="M75" s="1255">
        <v>13.8</v>
      </c>
      <c r="N75" s="1255">
        <v>13.5</v>
      </c>
      <c r="O75" s="1255">
        <v>13.8</v>
      </c>
      <c r="U75" s="243">
        <v>81.2</v>
      </c>
      <c r="W75" s="243">
        <v>87.2</v>
      </c>
      <c r="Y75" s="243">
        <v>99.8</v>
      </c>
      <c r="AA75" s="243">
        <v>109.5</v>
      </c>
      <c r="AC75" s="243">
        <v>115.2</v>
      </c>
    </row>
    <row r="76" spans="2:30" ht="13.2">
      <c r="B76" s="248"/>
      <c r="C76" s="244"/>
      <c r="D76" s="244"/>
      <c r="E76" s="244"/>
      <c r="F76" s="244"/>
      <c r="G76" s="1237"/>
      <c r="H76" s="1238"/>
      <c r="I76" s="1243"/>
      <c r="J76" s="1243"/>
      <c r="K76" s="1251"/>
      <c r="L76" s="1251"/>
      <c r="M76" s="1251"/>
      <c r="N76" s="1251"/>
      <c r="O76" s="1251"/>
    </row>
    <row r="77" spans="2:30" ht="13.2">
      <c r="B77" s="248"/>
      <c r="C77" s="244"/>
      <c r="D77" s="244"/>
      <c r="E77" s="244"/>
      <c r="F77" s="244"/>
      <c r="G77" s="1244" t="s">
        <v>584</v>
      </c>
      <c r="H77" s="1245"/>
      <c r="I77" s="1243" t="s">
        <v>583</v>
      </c>
      <c r="J77" s="1243"/>
      <c r="K77" s="1254">
        <v>74</v>
      </c>
      <c r="L77" s="1254">
        <v>62.7</v>
      </c>
      <c r="M77" s="1242">
        <v>54.4</v>
      </c>
      <c r="N77" s="1242">
        <v>47</v>
      </c>
      <c r="O77" s="1242">
        <v>41.4</v>
      </c>
      <c r="R77" s="243">
        <v>12.3</v>
      </c>
      <c r="T77" s="243">
        <v>11.1</v>
      </c>
    </row>
    <row r="78" spans="2:30" ht="13.2">
      <c r="B78" s="248"/>
      <c r="C78" s="244"/>
      <c r="D78" s="244"/>
      <c r="E78" s="244"/>
      <c r="F78" s="244"/>
      <c r="G78" s="1246"/>
      <c r="H78" s="1247"/>
      <c r="I78" s="1243"/>
      <c r="J78" s="1243"/>
      <c r="K78" s="1254"/>
      <c r="L78" s="1254"/>
      <c r="M78" s="1242"/>
      <c r="N78" s="1242"/>
      <c r="O78" s="1242"/>
    </row>
    <row r="79" spans="2:30" ht="13.2">
      <c r="B79" s="248"/>
      <c r="C79" s="244"/>
      <c r="D79" s="244"/>
      <c r="E79" s="244"/>
      <c r="F79" s="244"/>
      <c r="G79" s="1246"/>
      <c r="H79" s="1247"/>
      <c r="I79" s="1256" t="s">
        <v>582</v>
      </c>
      <c r="J79" s="1252"/>
      <c r="K79" s="1257">
        <v>9.1999999999999993</v>
      </c>
      <c r="L79" s="1257">
        <v>8.6</v>
      </c>
      <c r="M79" s="1257">
        <v>8.1</v>
      </c>
      <c r="N79" s="1257">
        <v>7.3</v>
      </c>
      <c r="O79" s="1257">
        <v>6.7</v>
      </c>
      <c r="V79" s="243">
        <v>53.5</v>
      </c>
      <c r="X79" s="243">
        <v>48.2</v>
      </c>
      <c r="Z79" s="243">
        <v>34.200000000000003</v>
      </c>
      <c r="AB79" s="243">
        <v>30.3</v>
      </c>
      <c r="AD79" s="243">
        <v>28.9</v>
      </c>
    </row>
    <row r="80" spans="2:30" ht="13.2">
      <c r="B80" s="248"/>
      <c r="C80" s="244"/>
      <c r="D80" s="244"/>
      <c r="E80" s="244"/>
      <c r="F80" s="244"/>
      <c r="G80" s="1248"/>
      <c r="H80" s="1249"/>
      <c r="I80" s="1252"/>
      <c r="J80" s="1252"/>
      <c r="K80" s="1257"/>
      <c r="L80" s="1257"/>
      <c r="M80" s="1257"/>
      <c r="N80" s="1257"/>
      <c r="O80" s="1257"/>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63672</v>
      </c>
      <c r="E3" s="116"/>
      <c r="F3" s="117">
        <v>43858</v>
      </c>
      <c r="G3" s="118"/>
      <c r="H3" s="119"/>
    </row>
    <row r="4" spans="1:8">
      <c r="A4" s="120"/>
      <c r="B4" s="121"/>
      <c r="C4" s="122"/>
      <c r="D4" s="123">
        <v>27116</v>
      </c>
      <c r="E4" s="124"/>
      <c r="F4" s="125">
        <v>23714</v>
      </c>
      <c r="G4" s="126"/>
      <c r="H4" s="127"/>
    </row>
    <row r="5" spans="1:8">
      <c r="A5" s="108" t="s">
        <v>519</v>
      </c>
      <c r="B5" s="113"/>
      <c r="C5" s="114"/>
      <c r="D5" s="115">
        <v>52046</v>
      </c>
      <c r="E5" s="116"/>
      <c r="F5" s="117">
        <v>41705</v>
      </c>
      <c r="G5" s="118"/>
      <c r="H5" s="119"/>
    </row>
    <row r="6" spans="1:8">
      <c r="A6" s="120"/>
      <c r="B6" s="121"/>
      <c r="C6" s="122"/>
      <c r="D6" s="123">
        <v>22556</v>
      </c>
      <c r="E6" s="124"/>
      <c r="F6" s="125">
        <v>22742</v>
      </c>
      <c r="G6" s="126"/>
      <c r="H6" s="127"/>
    </row>
    <row r="7" spans="1:8">
      <c r="A7" s="108" t="s">
        <v>520</v>
      </c>
      <c r="B7" s="113"/>
      <c r="C7" s="114"/>
      <c r="D7" s="115">
        <v>60268</v>
      </c>
      <c r="E7" s="116"/>
      <c r="F7" s="117">
        <v>47677</v>
      </c>
      <c r="G7" s="118"/>
      <c r="H7" s="119"/>
    </row>
    <row r="8" spans="1:8">
      <c r="A8" s="120"/>
      <c r="B8" s="121"/>
      <c r="C8" s="122"/>
      <c r="D8" s="123">
        <v>23831</v>
      </c>
      <c r="E8" s="124"/>
      <c r="F8" s="125">
        <v>23360</v>
      </c>
      <c r="G8" s="126"/>
      <c r="H8" s="127"/>
    </row>
    <row r="9" spans="1:8">
      <c r="A9" s="108" t="s">
        <v>521</v>
      </c>
      <c r="B9" s="113"/>
      <c r="C9" s="114"/>
      <c r="D9" s="115">
        <v>66660</v>
      </c>
      <c r="E9" s="116"/>
      <c r="F9" s="117">
        <v>51613</v>
      </c>
      <c r="G9" s="118"/>
      <c r="H9" s="119"/>
    </row>
    <row r="10" spans="1:8">
      <c r="A10" s="120"/>
      <c r="B10" s="121"/>
      <c r="C10" s="122"/>
      <c r="D10" s="123">
        <v>25168</v>
      </c>
      <c r="E10" s="124"/>
      <c r="F10" s="125">
        <v>25872</v>
      </c>
      <c r="G10" s="126"/>
      <c r="H10" s="127"/>
    </row>
    <row r="11" spans="1:8">
      <c r="A11" s="108" t="s">
        <v>522</v>
      </c>
      <c r="B11" s="113"/>
      <c r="C11" s="114"/>
      <c r="D11" s="115">
        <v>66481</v>
      </c>
      <c r="E11" s="116"/>
      <c r="F11" s="117">
        <v>50880</v>
      </c>
      <c r="G11" s="118"/>
      <c r="H11" s="119"/>
    </row>
    <row r="12" spans="1:8">
      <c r="A12" s="120"/>
      <c r="B12" s="121"/>
      <c r="C12" s="128"/>
      <c r="D12" s="123">
        <v>32081</v>
      </c>
      <c r="E12" s="124"/>
      <c r="F12" s="125">
        <v>27819</v>
      </c>
      <c r="G12" s="126"/>
      <c r="H12" s="127"/>
    </row>
    <row r="13" spans="1:8">
      <c r="A13" s="108"/>
      <c r="B13" s="113"/>
      <c r="C13" s="129"/>
      <c r="D13" s="130">
        <v>61825</v>
      </c>
      <c r="E13" s="131"/>
      <c r="F13" s="132">
        <v>47147</v>
      </c>
      <c r="G13" s="133"/>
      <c r="H13" s="119"/>
    </row>
    <row r="14" spans="1:8">
      <c r="A14" s="120"/>
      <c r="B14" s="121"/>
      <c r="C14" s="122"/>
      <c r="D14" s="123">
        <v>26150</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2.3199999999999998</v>
      </c>
      <c r="C19" s="134">
        <f>ROUND(VALUE(SUBSTITUTE(実質収支比率等に係る経年分析!G$48,"▲","-")),2)</f>
        <v>1.21</v>
      </c>
      <c r="D19" s="134">
        <f>ROUND(VALUE(SUBSTITUTE(実質収支比率等に係る経年分析!H$48,"▲","-")),2)</f>
        <v>1.44</v>
      </c>
      <c r="E19" s="134">
        <f>ROUND(VALUE(SUBSTITUTE(実質収支比率等に係る経年分析!I$48,"▲","-")),2)</f>
        <v>1.31</v>
      </c>
      <c r="F19" s="134">
        <f>ROUND(VALUE(SUBSTITUTE(実質収支比率等に係る経年分析!J$48,"▲","-")),2)</f>
        <v>1.85</v>
      </c>
    </row>
    <row r="20" spans="1:11">
      <c r="A20" s="134" t="s">
        <v>43</v>
      </c>
      <c r="B20" s="134">
        <f>ROUND(VALUE(SUBSTITUTE(実質収支比率等に係る経年分析!F$47,"▲","-")),2)</f>
        <v>3.91</v>
      </c>
      <c r="C20" s="134">
        <f>ROUND(VALUE(SUBSTITUTE(実質収支比率等に係る経年分析!G$47,"▲","-")),2)</f>
        <v>4.4400000000000004</v>
      </c>
      <c r="D20" s="134">
        <f>ROUND(VALUE(SUBSTITUTE(実質収支比率等に係る経年分析!H$47,"▲","-")),2)</f>
        <v>5.79</v>
      </c>
      <c r="E20" s="134">
        <f>ROUND(VALUE(SUBSTITUTE(実質収支比率等に係る経年分析!I$47,"▲","-")),2)</f>
        <v>6.56</v>
      </c>
      <c r="F20" s="134">
        <f>ROUND(VALUE(SUBSTITUTE(実質収支比率等に係る経年分析!J$47,"▲","-")),2)</f>
        <v>6.49</v>
      </c>
    </row>
    <row r="21" spans="1:11">
      <c r="A21" s="134" t="s">
        <v>44</v>
      </c>
      <c r="B21" s="134">
        <f>IF(ISNUMBER(VALUE(SUBSTITUTE(実質収支比率等に係る経年分析!F$49,"▲","-"))),ROUND(VALUE(SUBSTITUTE(実質収支比率等に係る経年分析!F$49,"▲","-")),2),NA())</f>
        <v>0.47</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1.6</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0.56999999999999995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富山市国民健康保険事業特別会計</v>
      </c>
      <c r="B29" s="135">
        <f>IF(ROUND(VALUE(SUBSTITUTE(連結実質赤字比率に係る赤字・黒字の構成分析!F$41,"▲", "-")), 2) &lt; 0, ABS(ROUND(VALUE(SUBSTITUTE(連結実質赤字比率に係る赤字・黒字の構成分析!F$41,"▲", "-")), 2)), NA())</f>
        <v>0.92</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0.12</v>
      </c>
      <c r="E29" s="135" t="e">
        <f>IF(ROUND(VALUE(SUBSTITUTE(連結実質赤字比率に係る赤字・黒字の構成分析!G$41,"▲", "-")), 2) &gt;= 0, ABS(ROUND(VALUE(SUBSTITUTE(連結実質赤字比率に係る赤字・黒字の構成分析!G$41,"▲", "-")), 2)), NA())</f>
        <v>#N/A</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0.89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c r="A30" s="135" t="str">
        <f>IF(連結実質赤字比率に係る赤字・黒字の構成分析!C$40="",NA(),連結実質赤字比率に係る赤字・黒字の構成分析!C$40)</f>
        <v>富山市介護保険事業特別会計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0.56999999999999995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v>
      </c>
    </row>
    <row r="31" spans="1:11">
      <c r="A31" s="135" t="str">
        <f>IF(連結実質赤字比率に係る赤字・黒字の構成分析!C$39="",NA(),連結実質赤字比率に係る赤字・黒字の構成分析!C$39)</f>
        <v>富山市公共下水道事業会計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2.72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1.61</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1.83</v>
      </c>
    </row>
    <row r="33" spans="1:16">
      <c r="A33" s="135" t="str">
        <f>IF(連結実質赤字比率に係る赤字・黒字の構成分析!C$37="",NA(),連結実質赤字比率に係る赤字・黒字の構成分析!C$37)</f>
        <v>富山市工業用水道事業会計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2.0099999999999998</v>
      </c>
    </row>
    <row r="34" spans="1:16">
      <c r="A34" s="135" t="str">
        <f>IF(連結実質赤字比率に係る赤字・黒字の構成分析!C$36="",NA(),連結実質赤字比率に係る赤字・黒字の構成分析!C$36)</f>
        <v>富山市企業団地造成事業特別会計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c r="A35" s="135" t="str">
        <f>IF(連結実質赤字比率に係る赤字・黒字の構成分析!C$35="",NA(),連結実質赤字比率に係る赤字・黒字の構成分析!C$35)</f>
        <v>富山市病院事業会計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2.4500000000000002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2.5099999999999998</v>
      </c>
    </row>
    <row r="36" spans="1:16">
      <c r="A36" s="135" t="str">
        <f>IF(連結実質赤字比率に係る赤字・黒字の構成分析!C$34="",NA(),連結実質赤字比率に係る赤字・黒字の構成分析!C$34)</f>
        <v>富山市水道事業会計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21741</v>
      </c>
      <c r="E42" s="136"/>
      <c r="F42" s="136"/>
      <c r="G42" s="136">
        <f>'実質公債費比率（分子）の構造'!L$52</f>
        <v>22682</v>
      </c>
      <c r="H42" s="136"/>
      <c r="I42" s="136"/>
      <c r="J42" s="136">
        <f>'実質公債費比率（分子）の構造'!M$52</f>
        <v>23416</v>
      </c>
      <c r="K42" s="136"/>
      <c r="L42" s="136"/>
      <c r="M42" s="136">
        <f>'実質公債費比率（分子）の構造'!N$52</f>
        <v>24929</v>
      </c>
      <c r="N42" s="136"/>
      <c r="O42" s="136"/>
      <c r="P42" s="136">
        <f>'実質公債費比率（分子）の構造'!O$52</f>
        <v>26017</v>
      </c>
    </row>
    <row r="43" spans="1:16">
      <c r="A43" s="136" t="s">
        <v>52</v>
      </c>
      <c r="B43" s="136">
        <f>'実質公債費比率（分子）の構造'!K$51</f>
        <v>27</v>
      </c>
      <c r="C43" s="136"/>
      <c r="D43" s="136"/>
      <c r="E43" s="136">
        <f>'実質公債費比率（分子）の構造'!L$51</f>
        <v>24</v>
      </c>
      <c r="F43" s="136"/>
      <c r="G43" s="136"/>
      <c r="H43" s="136">
        <f>'実質公債費比率（分子）の構造'!M$51</f>
        <v>17</v>
      </c>
      <c r="I43" s="136"/>
      <c r="J43" s="136"/>
      <c r="K43" s="136">
        <f>'実質公債費比率（分子）の構造'!N$51</f>
        <v>14</v>
      </c>
      <c r="L43" s="136"/>
      <c r="M43" s="136"/>
      <c r="N43" s="136">
        <f>'実質公債費比率（分子）の構造'!O$51</f>
        <v>15</v>
      </c>
      <c r="O43" s="136"/>
      <c r="P43" s="136"/>
    </row>
    <row r="44" spans="1:16">
      <c r="A44" s="136" t="s">
        <v>53</v>
      </c>
      <c r="B44" s="136">
        <f>'実質公債費比率（分子）の構造'!K$50</f>
        <v>523</v>
      </c>
      <c r="C44" s="136"/>
      <c r="D44" s="136"/>
      <c r="E44" s="136">
        <f>'実質公債費比率（分子）の構造'!L$50</f>
        <v>373</v>
      </c>
      <c r="F44" s="136"/>
      <c r="G44" s="136"/>
      <c r="H44" s="136">
        <f>'実質公債費比率（分子）の構造'!M$50</f>
        <v>352</v>
      </c>
      <c r="I44" s="136"/>
      <c r="J44" s="136"/>
      <c r="K44" s="136">
        <f>'実質公債費比率（分子）の構造'!N$50</f>
        <v>404</v>
      </c>
      <c r="L44" s="136"/>
      <c r="M44" s="136"/>
      <c r="N44" s="136">
        <f>'実質公債費比率（分子）の構造'!O$50</f>
        <v>328</v>
      </c>
      <c r="O44" s="136"/>
      <c r="P44" s="136"/>
    </row>
    <row r="45" spans="1:16">
      <c r="A45" s="136" t="s">
        <v>54</v>
      </c>
      <c r="B45" s="136">
        <f>'実質公債費比率（分子）の構造'!K$49</f>
        <v>2069</v>
      </c>
      <c r="C45" s="136"/>
      <c r="D45" s="136"/>
      <c r="E45" s="136">
        <f>'実質公債費比率（分子）の構造'!L$49</f>
        <v>2068</v>
      </c>
      <c r="F45" s="136"/>
      <c r="G45" s="136"/>
      <c r="H45" s="136">
        <f>'実質公債費比率（分子）の構造'!M$49</f>
        <v>2072</v>
      </c>
      <c r="I45" s="136"/>
      <c r="J45" s="136"/>
      <c r="K45" s="136">
        <f>'実質公債費比率（分子）の構造'!N$49</f>
        <v>2072</v>
      </c>
      <c r="L45" s="136"/>
      <c r="M45" s="136"/>
      <c r="N45" s="136">
        <f>'実質公債費比率（分子）の構造'!O$49</f>
        <v>2070</v>
      </c>
      <c r="O45" s="136"/>
      <c r="P45" s="136"/>
    </row>
    <row r="46" spans="1:16">
      <c r="A46" s="136" t="s">
        <v>55</v>
      </c>
      <c r="B46" s="136">
        <f>'実質公債費比率（分子）の構造'!K$48</f>
        <v>7354</v>
      </c>
      <c r="C46" s="136"/>
      <c r="D46" s="136"/>
      <c r="E46" s="136">
        <f>'実質公債費比率（分子）の構造'!L$48</f>
        <v>7301</v>
      </c>
      <c r="F46" s="136"/>
      <c r="G46" s="136"/>
      <c r="H46" s="136">
        <f>'実質公債費比率（分子）の構造'!M$48</f>
        <v>7210</v>
      </c>
      <c r="I46" s="136"/>
      <c r="J46" s="136"/>
      <c r="K46" s="136">
        <f>'実質公債費比率（分子）の構造'!N$48</f>
        <v>8120</v>
      </c>
      <c r="L46" s="136"/>
      <c r="M46" s="136"/>
      <c r="N46" s="136">
        <f>'実質公債費比率（分子）の構造'!O$48</f>
        <v>9317</v>
      </c>
      <c r="O46" s="136"/>
      <c r="P46" s="136"/>
    </row>
    <row r="47" spans="1:16">
      <c r="A47" s="136" t="s">
        <v>56</v>
      </c>
      <c r="B47" s="136">
        <f>'実質公債費比率（分子）の構造'!K$47</f>
        <v>1</v>
      </c>
      <c r="C47" s="136"/>
      <c r="D47" s="136"/>
      <c r="E47" s="136">
        <f>'実質公債費比率（分子）の構造'!L$47</f>
        <v>1</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23197</v>
      </c>
      <c r="C49" s="136"/>
      <c r="D49" s="136"/>
      <c r="E49" s="136">
        <f>'実質公債費比率（分子）の構造'!L$45</f>
        <v>23917</v>
      </c>
      <c r="F49" s="136"/>
      <c r="G49" s="136"/>
      <c r="H49" s="136">
        <f>'実質公債費比率（分子）の構造'!M$45</f>
        <v>24947</v>
      </c>
      <c r="I49" s="136"/>
      <c r="J49" s="136"/>
      <c r="K49" s="136">
        <f>'実質公債費比率（分子）の構造'!N$45</f>
        <v>25054</v>
      </c>
      <c r="L49" s="136"/>
      <c r="M49" s="136"/>
      <c r="N49" s="136">
        <f>'実質公債費比率（分子）の構造'!O$45</f>
        <v>26118</v>
      </c>
      <c r="O49" s="136"/>
      <c r="P49" s="136"/>
    </row>
    <row r="50" spans="1:16">
      <c r="A50" s="136" t="s">
        <v>59</v>
      </c>
      <c r="B50" s="136" t="e">
        <f>NA()</f>
        <v>#N/A</v>
      </c>
      <c r="C50" s="136">
        <f>IF(ISNUMBER('実質公債費比率（分子）の構造'!K$53),'実質公債費比率（分子）の構造'!K$53,NA())</f>
        <v>11430</v>
      </c>
      <c r="D50" s="136" t="e">
        <f>NA()</f>
        <v>#N/A</v>
      </c>
      <c r="E50" s="136" t="e">
        <f>NA()</f>
        <v>#N/A</v>
      </c>
      <c r="F50" s="136">
        <f>IF(ISNUMBER('実質公債費比率（分子）の構造'!L$53),'実質公債費比率（分子）の構造'!L$53,NA())</f>
        <v>11002</v>
      </c>
      <c r="G50" s="136" t="e">
        <f>NA()</f>
        <v>#N/A</v>
      </c>
      <c r="H50" s="136" t="e">
        <f>NA()</f>
        <v>#N/A</v>
      </c>
      <c r="I50" s="136">
        <f>IF(ISNUMBER('実質公債費比率（分子）の構造'!M$53),'実質公債費比率（分子）の構造'!M$53,NA())</f>
        <v>11182</v>
      </c>
      <c r="J50" s="136" t="e">
        <f>NA()</f>
        <v>#N/A</v>
      </c>
      <c r="K50" s="136" t="e">
        <f>NA()</f>
        <v>#N/A</v>
      </c>
      <c r="L50" s="136">
        <f>IF(ISNUMBER('実質公債費比率（分子）の構造'!N$53),'実質公債費比率（分子）の構造'!N$53,NA())</f>
        <v>10735</v>
      </c>
      <c r="M50" s="136" t="e">
        <f>NA()</f>
        <v>#N/A</v>
      </c>
      <c r="N50" s="136" t="e">
        <f>NA()</f>
        <v>#N/A</v>
      </c>
      <c r="O50" s="136">
        <f>IF(ISNUMBER('実質公債費比率（分子）の構造'!O$53),'実質公債費比率（分子）の構造'!O$53,NA())</f>
        <v>11831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218984</v>
      </c>
      <c r="E56" s="135"/>
      <c r="F56" s="135"/>
      <c r="G56" s="135">
        <f>'将来負担比率（分子）の構造'!J$51</f>
        <v>223072</v>
      </c>
      <c r="H56" s="135"/>
      <c r="I56" s="135"/>
      <c r="J56" s="135">
        <f>'将来負担比率（分子）の構造'!K$51</f>
        <v>222263</v>
      </c>
      <c r="K56" s="135"/>
      <c r="L56" s="135"/>
      <c r="M56" s="135">
        <f>'将来負担比率（分子）の構造'!L$51</f>
        <v>218989</v>
      </c>
      <c r="N56" s="135"/>
      <c r="O56" s="135"/>
      <c r="P56" s="135">
        <f>'将来負担比率（分子）の構造'!M$51</f>
        <v>216220</v>
      </c>
    </row>
    <row r="57" spans="1:16">
      <c r="A57" s="135" t="s">
        <v>35</v>
      </c>
      <c r="B57" s="135"/>
      <c r="C57" s="135"/>
      <c r="D57" s="135">
        <f>'将来負担比率（分子）の構造'!I$50</f>
        <v>24252</v>
      </c>
      <c r="E57" s="135"/>
      <c r="F57" s="135"/>
      <c r="G57" s="135">
        <f>'将来負担比率（分子）の構造'!J$50</f>
        <v>25286</v>
      </c>
      <c r="H57" s="135"/>
      <c r="I57" s="135"/>
      <c r="J57" s="135">
        <f>'将来負担比率（分子）の構造'!K$50</f>
        <v>26657</v>
      </c>
      <c r="K57" s="135"/>
      <c r="L57" s="135"/>
      <c r="M57" s="135">
        <f>'将来負担比率（分子）の構造'!L$50</f>
        <v>28094</v>
      </c>
      <c r="N57" s="135"/>
      <c r="O57" s="135"/>
      <c r="P57" s="135">
        <f>'将来負担比率（分子）の構造'!M$50</f>
        <v>26608</v>
      </c>
    </row>
    <row r="58" spans="1:16">
      <c r="A58" s="135" t="s">
        <v>34</v>
      </c>
      <c r="B58" s="135"/>
      <c r="C58" s="135"/>
      <c r="D58" s="135">
        <f>'将来負担比率（分子）の構造'!I$49</f>
        <v>15131</v>
      </c>
      <c r="E58" s="135"/>
      <c r="F58" s="135"/>
      <c r="G58" s="135">
        <f>'将来負担比率（分子）の構造'!J$49</f>
        <v>16235</v>
      </c>
      <c r="H58" s="135"/>
      <c r="I58" s="135"/>
      <c r="J58" s="135">
        <f>'将来負担比率（分子）の構造'!K$49</f>
        <v>19071</v>
      </c>
      <c r="K58" s="135"/>
      <c r="L58" s="135"/>
      <c r="M58" s="135">
        <f>'将来負担比率（分子）の構造'!L$49</f>
        <v>20397</v>
      </c>
      <c r="N58" s="135"/>
      <c r="O58" s="135"/>
      <c r="P58" s="135">
        <f>'将来負担比率（分子）の構造'!M$49</f>
        <v>20550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28033</v>
      </c>
      <c r="C62" s="135"/>
      <c r="D62" s="135"/>
      <c r="E62" s="135">
        <f>'将来負担比率（分子）の構造'!J$45</f>
        <v>26586</v>
      </c>
      <c r="F62" s="135"/>
      <c r="G62" s="135"/>
      <c r="H62" s="135">
        <f>'将来負担比率（分子）の構造'!K$45</f>
        <v>24753</v>
      </c>
      <c r="I62" s="135"/>
      <c r="J62" s="135"/>
      <c r="K62" s="135">
        <f>'将来負担比率（分子）の構造'!L$45</f>
        <v>22326</v>
      </c>
      <c r="L62" s="135"/>
      <c r="M62" s="135"/>
      <c r="N62" s="135">
        <f>'将来負担比率（分子）の構造'!M$45</f>
        <v>20815</v>
      </c>
      <c r="O62" s="135"/>
      <c r="P62" s="135"/>
    </row>
    <row r="63" spans="1:16">
      <c r="A63" s="135" t="s">
        <v>28</v>
      </c>
      <c r="B63" s="135">
        <f>'将来負担比率（分子）の構造'!I$44</f>
        <v>10029</v>
      </c>
      <c r="C63" s="135"/>
      <c r="D63" s="135"/>
      <c r="E63" s="135">
        <f>'将来負担比率（分子）の構造'!J$44</f>
        <v>8285</v>
      </c>
      <c r="F63" s="135"/>
      <c r="G63" s="135"/>
      <c r="H63" s="135">
        <f>'将来負担比率（分子）の構造'!K$44</f>
        <v>6643</v>
      </c>
      <c r="I63" s="135"/>
      <c r="J63" s="135"/>
      <c r="K63" s="135">
        <f>'将来負担比率（分子）の構造'!L$44</f>
        <v>4644</v>
      </c>
      <c r="L63" s="135"/>
      <c r="M63" s="135"/>
      <c r="N63" s="135">
        <f>'将来負担比率（分子）の構造'!M$44</f>
        <v>2618</v>
      </c>
      <c r="O63" s="135"/>
      <c r="P63" s="135"/>
    </row>
    <row r="64" spans="1:16">
      <c r="A64" s="135" t="s">
        <v>27</v>
      </c>
      <c r="B64" s="135">
        <f>'将来負担比率（分子）の構造'!I$43</f>
        <v>102825</v>
      </c>
      <c r="C64" s="135"/>
      <c r="D64" s="135"/>
      <c r="E64" s="135">
        <f>'将来負担比率（分子）の構造'!J$43</f>
        <v>98132</v>
      </c>
      <c r="F64" s="135"/>
      <c r="G64" s="135"/>
      <c r="H64" s="135">
        <f>'将来負担比率（分子）の構造'!K$43</f>
        <v>92859</v>
      </c>
      <c r="I64" s="135"/>
      <c r="J64" s="135"/>
      <c r="K64" s="135">
        <f>'将来負担比率（分子）の構造'!L$43</f>
        <v>88696</v>
      </c>
      <c r="L64" s="135"/>
      <c r="M64" s="135"/>
      <c r="N64" s="135">
        <f>'将来負担比率（分子）の構造'!M$43</f>
        <v>86781</v>
      </c>
      <c r="O64" s="135"/>
      <c r="P64" s="135"/>
    </row>
    <row r="65" spans="1:16">
      <c r="A65" s="135" t="s">
        <v>26</v>
      </c>
      <c r="B65" s="135">
        <f>'将来負担比率（分子）の構造'!I$42</f>
        <v>17515</v>
      </c>
      <c r="C65" s="135"/>
      <c r="D65" s="135"/>
      <c r="E65" s="135">
        <f>'将来負担比率（分子）の構造'!J$42</f>
        <v>14864</v>
      </c>
      <c r="F65" s="135"/>
      <c r="G65" s="135"/>
      <c r="H65" s="135">
        <f>'将来負担比率（分子）の構造'!K$42</f>
        <v>12996</v>
      </c>
      <c r="I65" s="135"/>
      <c r="J65" s="135"/>
      <c r="K65" s="135">
        <f>'将来負担比率（分子）の構造'!L$42</f>
        <v>11547</v>
      </c>
      <c r="L65" s="135"/>
      <c r="M65" s="135"/>
      <c r="N65" s="135">
        <f>'将来負担比率（分子）の構造'!M$42</f>
        <v>10044</v>
      </c>
      <c r="O65" s="135"/>
      <c r="P65" s="135"/>
    </row>
    <row r="66" spans="1:16">
      <c r="A66" s="135" t="s">
        <v>25</v>
      </c>
      <c r="B66" s="135">
        <f>'将来負担比率（分子）の構造'!I$41</f>
        <v>246654</v>
      </c>
      <c r="C66" s="135"/>
      <c r="D66" s="135"/>
      <c r="E66" s="135">
        <f>'将来負担比率（分子）の構造'!J$41</f>
        <v>246389</v>
      </c>
      <c r="F66" s="135"/>
      <c r="G66" s="135"/>
      <c r="H66" s="135">
        <f>'将来負担比率（分子）の構造'!K$41</f>
        <v>246031</v>
      </c>
      <c r="I66" s="135"/>
      <c r="J66" s="135"/>
      <c r="K66" s="135">
        <f>'将来負担比率（分子）の構造'!L$41</f>
        <v>245482</v>
      </c>
      <c r="L66" s="135"/>
      <c r="M66" s="135"/>
      <c r="N66" s="135">
        <f>'将来負担比率（分子）の構造'!M$41</f>
        <v>245897</v>
      </c>
      <c r="O66" s="135"/>
      <c r="P66" s="135"/>
    </row>
    <row r="67" spans="1:16">
      <c r="A67" s="135" t="s">
        <v>63</v>
      </c>
      <c r="B67" s="135" t="e">
        <f>NA()</f>
        <v>#N/A</v>
      </c>
      <c r="C67" s="135">
        <f>IF(ISNUMBER('将来負担比率（分子）の構造'!I$52), IF('将来負担比率（分子）の構造'!I$52 &lt; 0, 0, '将来負担比率（分子）の構造'!I$52), NA())</f>
        <v>146689</v>
      </c>
      <c r="D67" s="135" t="e">
        <f>NA()</f>
        <v>#N/A</v>
      </c>
      <c r="E67" s="135" t="e">
        <f>NA()</f>
        <v>#N/A</v>
      </c>
      <c r="F67" s="135">
        <f>IF(ISNUMBER('将来負担比率（分子）の構造'!J$52), IF('将来負担比率（分子）の構造'!J$52 &lt; 0, 0, '将来負担比率（分子）の構造'!J$52), NA())</f>
        <v>129663</v>
      </c>
      <c r="G67" s="135" t="e">
        <f>NA()</f>
        <v>#N/A</v>
      </c>
      <c r="H67" s="135" t="e">
        <f>NA()</f>
        <v>#N/A</v>
      </c>
      <c r="I67" s="135">
        <f>IF(ISNUMBER('将来負担比率（分子）の構造'!K$52), IF('将来負担比率（分子）の構造'!K$52 &lt; 0, 0, '将来負担比率（分子）の構造'!K$52), NA())</f>
        <v>115292</v>
      </c>
      <c r="J67" s="135" t="e">
        <f>NA()</f>
        <v>#N/A</v>
      </c>
      <c r="K67" s="135" t="e">
        <f>NA()</f>
        <v>#N/A</v>
      </c>
      <c r="L67" s="135">
        <f>IF(ISNUMBER('将来負担比率（分子）の構造'!L$52), IF('将来負担比率（分子）の構造'!L$52 &lt; 0, 0, '将来負担比率（分子）の構造'!L$52), NA())</f>
        <v>105215</v>
      </c>
      <c r="M67" s="135" t="e">
        <f>NA()</f>
        <v>#N/A</v>
      </c>
      <c r="N67" s="135" t="e">
        <f>NA()</f>
        <v>#N/A</v>
      </c>
      <c r="O67" s="135">
        <f>IF(ISNUMBER('将来負担比率（分子）の構造'!M$52), IF('将来負担比率（分子）の構造'!M$52 &lt; 0, 0, '将来負担比率（分子）の構造'!M$52), NA())</f>
        <v>102778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Y41" sqref="Y41"/>
    </sheetView>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71321455</v>
      </c>
      <c r="S5" s="613"/>
      <c r="T5" s="613"/>
      <c r="U5" s="613"/>
      <c r="V5" s="613"/>
      <c r="W5" s="613"/>
      <c r="X5" s="613"/>
      <c r="Y5" s="614"/>
      <c r="Z5" s="615">
        <v>41.3</v>
      </c>
      <c r="AA5" s="615"/>
      <c r="AB5" s="615"/>
      <c r="AC5" s="615"/>
      <c r="AD5" s="616">
        <v>68130382</v>
      </c>
      <c r="AE5" s="616"/>
      <c r="AF5" s="616"/>
      <c r="AG5" s="616"/>
      <c r="AH5" s="616"/>
      <c r="AI5" s="616"/>
      <c r="AJ5" s="616"/>
      <c r="AK5" s="616"/>
      <c r="AL5" s="617">
        <v>68.8</v>
      </c>
      <c r="AM5" s="618"/>
      <c r="AN5" s="618"/>
      <c r="AO5" s="619"/>
      <c r="AP5" s="609" t="s">
        <v>204</v>
      </c>
      <c r="AQ5" s="610"/>
      <c r="AR5" s="610"/>
      <c r="AS5" s="610"/>
      <c r="AT5" s="610"/>
      <c r="AU5" s="610"/>
      <c r="AV5" s="610"/>
      <c r="AW5" s="610"/>
      <c r="AX5" s="610"/>
      <c r="AY5" s="610"/>
      <c r="AZ5" s="610"/>
      <c r="BA5" s="610"/>
      <c r="BB5" s="610"/>
      <c r="BC5" s="610"/>
      <c r="BD5" s="610"/>
      <c r="BE5" s="610"/>
      <c r="BF5" s="611"/>
      <c r="BG5" s="623">
        <v>64572458</v>
      </c>
      <c r="BH5" s="624"/>
      <c r="BI5" s="624"/>
      <c r="BJ5" s="624"/>
      <c r="BK5" s="624"/>
      <c r="BL5" s="624"/>
      <c r="BM5" s="624"/>
      <c r="BN5" s="625"/>
      <c r="BO5" s="626">
        <v>90.5</v>
      </c>
      <c r="BP5" s="626"/>
      <c r="BQ5" s="626"/>
      <c r="BR5" s="626"/>
      <c r="BS5" s="627">
        <v>1571802</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1353382</v>
      </c>
      <c r="S6" s="624"/>
      <c r="T6" s="624"/>
      <c r="U6" s="624"/>
      <c r="V6" s="624"/>
      <c r="W6" s="624"/>
      <c r="X6" s="624"/>
      <c r="Y6" s="625"/>
      <c r="Z6" s="626">
        <v>0.8</v>
      </c>
      <c r="AA6" s="626"/>
      <c r="AB6" s="626"/>
      <c r="AC6" s="626"/>
      <c r="AD6" s="627">
        <v>1353382</v>
      </c>
      <c r="AE6" s="627"/>
      <c r="AF6" s="627"/>
      <c r="AG6" s="627"/>
      <c r="AH6" s="627"/>
      <c r="AI6" s="627"/>
      <c r="AJ6" s="627"/>
      <c r="AK6" s="627"/>
      <c r="AL6" s="628">
        <v>1.4</v>
      </c>
      <c r="AM6" s="629"/>
      <c r="AN6" s="629"/>
      <c r="AO6" s="630"/>
      <c r="AP6" s="620" t="s">
        <v>209</v>
      </c>
      <c r="AQ6" s="621"/>
      <c r="AR6" s="621"/>
      <c r="AS6" s="621"/>
      <c r="AT6" s="621"/>
      <c r="AU6" s="621"/>
      <c r="AV6" s="621"/>
      <c r="AW6" s="621"/>
      <c r="AX6" s="621"/>
      <c r="AY6" s="621"/>
      <c r="AZ6" s="621"/>
      <c r="BA6" s="621"/>
      <c r="BB6" s="621"/>
      <c r="BC6" s="621"/>
      <c r="BD6" s="621"/>
      <c r="BE6" s="621"/>
      <c r="BF6" s="622"/>
      <c r="BG6" s="623">
        <v>64572458</v>
      </c>
      <c r="BH6" s="624"/>
      <c r="BI6" s="624"/>
      <c r="BJ6" s="624"/>
      <c r="BK6" s="624"/>
      <c r="BL6" s="624"/>
      <c r="BM6" s="624"/>
      <c r="BN6" s="625"/>
      <c r="BO6" s="626">
        <v>90.5</v>
      </c>
      <c r="BP6" s="626"/>
      <c r="BQ6" s="626"/>
      <c r="BR6" s="626"/>
      <c r="BS6" s="627">
        <v>1571802</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839256</v>
      </c>
      <c r="CS6" s="624"/>
      <c r="CT6" s="624"/>
      <c r="CU6" s="624"/>
      <c r="CV6" s="624"/>
      <c r="CW6" s="624"/>
      <c r="CX6" s="624"/>
      <c r="CY6" s="625"/>
      <c r="CZ6" s="626">
        <v>0.5</v>
      </c>
      <c r="DA6" s="626"/>
      <c r="DB6" s="626"/>
      <c r="DC6" s="626"/>
      <c r="DD6" s="632" t="s">
        <v>211</v>
      </c>
      <c r="DE6" s="624"/>
      <c r="DF6" s="624"/>
      <c r="DG6" s="624"/>
      <c r="DH6" s="624"/>
      <c r="DI6" s="624"/>
      <c r="DJ6" s="624"/>
      <c r="DK6" s="624"/>
      <c r="DL6" s="624"/>
      <c r="DM6" s="624"/>
      <c r="DN6" s="624"/>
      <c r="DO6" s="624"/>
      <c r="DP6" s="625"/>
      <c r="DQ6" s="632">
        <v>839236</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135008</v>
      </c>
      <c r="S7" s="624"/>
      <c r="T7" s="624"/>
      <c r="U7" s="624"/>
      <c r="V7" s="624"/>
      <c r="W7" s="624"/>
      <c r="X7" s="624"/>
      <c r="Y7" s="625"/>
      <c r="Z7" s="626">
        <v>0.1</v>
      </c>
      <c r="AA7" s="626"/>
      <c r="AB7" s="626"/>
      <c r="AC7" s="626"/>
      <c r="AD7" s="627">
        <v>135008</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32005099</v>
      </c>
      <c r="BH7" s="624"/>
      <c r="BI7" s="624"/>
      <c r="BJ7" s="624"/>
      <c r="BK7" s="624"/>
      <c r="BL7" s="624"/>
      <c r="BM7" s="624"/>
      <c r="BN7" s="625"/>
      <c r="BO7" s="626">
        <v>44.9</v>
      </c>
      <c r="BP7" s="626"/>
      <c r="BQ7" s="626"/>
      <c r="BR7" s="626"/>
      <c r="BS7" s="627">
        <v>1571802</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20726414</v>
      </c>
      <c r="CS7" s="624"/>
      <c r="CT7" s="624"/>
      <c r="CU7" s="624"/>
      <c r="CV7" s="624"/>
      <c r="CW7" s="624"/>
      <c r="CX7" s="624"/>
      <c r="CY7" s="625"/>
      <c r="CZ7" s="626">
        <v>12.2</v>
      </c>
      <c r="DA7" s="626"/>
      <c r="DB7" s="626"/>
      <c r="DC7" s="626"/>
      <c r="DD7" s="632">
        <v>5852422</v>
      </c>
      <c r="DE7" s="624"/>
      <c r="DF7" s="624"/>
      <c r="DG7" s="624"/>
      <c r="DH7" s="624"/>
      <c r="DI7" s="624"/>
      <c r="DJ7" s="624"/>
      <c r="DK7" s="624"/>
      <c r="DL7" s="624"/>
      <c r="DM7" s="624"/>
      <c r="DN7" s="624"/>
      <c r="DO7" s="624"/>
      <c r="DP7" s="625"/>
      <c r="DQ7" s="632">
        <v>13596656</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440197</v>
      </c>
      <c r="S8" s="624"/>
      <c r="T8" s="624"/>
      <c r="U8" s="624"/>
      <c r="V8" s="624"/>
      <c r="W8" s="624"/>
      <c r="X8" s="624"/>
      <c r="Y8" s="625"/>
      <c r="Z8" s="626">
        <v>0.3</v>
      </c>
      <c r="AA8" s="626"/>
      <c r="AB8" s="626"/>
      <c r="AC8" s="626"/>
      <c r="AD8" s="627">
        <v>440197</v>
      </c>
      <c r="AE8" s="627"/>
      <c r="AF8" s="627"/>
      <c r="AG8" s="627"/>
      <c r="AH8" s="627"/>
      <c r="AI8" s="627"/>
      <c r="AJ8" s="627"/>
      <c r="AK8" s="627"/>
      <c r="AL8" s="628">
        <v>0.4</v>
      </c>
      <c r="AM8" s="629"/>
      <c r="AN8" s="629"/>
      <c r="AO8" s="630"/>
      <c r="AP8" s="620" t="s">
        <v>216</v>
      </c>
      <c r="AQ8" s="621"/>
      <c r="AR8" s="621"/>
      <c r="AS8" s="621"/>
      <c r="AT8" s="621"/>
      <c r="AU8" s="621"/>
      <c r="AV8" s="621"/>
      <c r="AW8" s="621"/>
      <c r="AX8" s="621"/>
      <c r="AY8" s="621"/>
      <c r="AZ8" s="621"/>
      <c r="BA8" s="621"/>
      <c r="BB8" s="621"/>
      <c r="BC8" s="621"/>
      <c r="BD8" s="621"/>
      <c r="BE8" s="621"/>
      <c r="BF8" s="622"/>
      <c r="BG8" s="623">
        <v>746126</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53111313</v>
      </c>
      <c r="CS8" s="624"/>
      <c r="CT8" s="624"/>
      <c r="CU8" s="624"/>
      <c r="CV8" s="624"/>
      <c r="CW8" s="624"/>
      <c r="CX8" s="624"/>
      <c r="CY8" s="625"/>
      <c r="CZ8" s="626">
        <v>31.3</v>
      </c>
      <c r="DA8" s="626"/>
      <c r="DB8" s="626"/>
      <c r="DC8" s="626"/>
      <c r="DD8" s="632">
        <v>1568410</v>
      </c>
      <c r="DE8" s="624"/>
      <c r="DF8" s="624"/>
      <c r="DG8" s="624"/>
      <c r="DH8" s="624"/>
      <c r="DI8" s="624"/>
      <c r="DJ8" s="624"/>
      <c r="DK8" s="624"/>
      <c r="DL8" s="624"/>
      <c r="DM8" s="624"/>
      <c r="DN8" s="624"/>
      <c r="DO8" s="624"/>
      <c r="DP8" s="625"/>
      <c r="DQ8" s="632">
        <v>28218852</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348457</v>
      </c>
      <c r="S9" s="624"/>
      <c r="T9" s="624"/>
      <c r="U9" s="624"/>
      <c r="V9" s="624"/>
      <c r="W9" s="624"/>
      <c r="X9" s="624"/>
      <c r="Y9" s="625"/>
      <c r="Z9" s="626">
        <v>0.2</v>
      </c>
      <c r="AA9" s="626"/>
      <c r="AB9" s="626"/>
      <c r="AC9" s="626"/>
      <c r="AD9" s="627">
        <v>348457</v>
      </c>
      <c r="AE9" s="627"/>
      <c r="AF9" s="627"/>
      <c r="AG9" s="627"/>
      <c r="AH9" s="627"/>
      <c r="AI9" s="627"/>
      <c r="AJ9" s="627"/>
      <c r="AK9" s="627"/>
      <c r="AL9" s="628">
        <v>0.4</v>
      </c>
      <c r="AM9" s="629"/>
      <c r="AN9" s="629"/>
      <c r="AO9" s="630"/>
      <c r="AP9" s="620" t="s">
        <v>219</v>
      </c>
      <c r="AQ9" s="621"/>
      <c r="AR9" s="621"/>
      <c r="AS9" s="621"/>
      <c r="AT9" s="621"/>
      <c r="AU9" s="621"/>
      <c r="AV9" s="621"/>
      <c r="AW9" s="621"/>
      <c r="AX9" s="621"/>
      <c r="AY9" s="621"/>
      <c r="AZ9" s="621"/>
      <c r="BA9" s="621"/>
      <c r="BB9" s="621"/>
      <c r="BC9" s="621"/>
      <c r="BD9" s="621"/>
      <c r="BE9" s="621"/>
      <c r="BF9" s="622"/>
      <c r="BG9" s="623">
        <v>22350236</v>
      </c>
      <c r="BH9" s="624"/>
      <c r="BI9" s="624"/>
      <c r="BJ9" s="624"/>
      <c r="BK9" s="624"/>
      <c r="BL9" s="624"/>
      <c r="BM9" s="624"/>
      <c r="BN9" s="625"/>
      <c r="BO9" s="626">
        <v>31.3</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10896403</v>
      </c>
      <c r="CS9" s="624"/>
      <c r="CT9" s="624"/>
      <c r="CU9" s="624"/>
      <c r="CV9" s="624"/>
      <c r="CW9" s="624"/>
      <c r="CX9" s="624"/>
      <c r="CY9" s="625"/>
      <c r="CZ9" s="626">
        <v>6.4</v>
      </c>
      <c r="DA9" s="626"/>
      <c r="DB9" s="626"/>
      <c r="DC9" s="626"/>
      <c r="DD9" s="632">
        <v>171090</v>
      </c>
      <c r="DE9" s="624"/>
      <c r="DF9" s="624"/>
      <c r="DG9" s="624"/>
      <c r="DH9" s="624"/>
      <c r="DI9" s="624"/>
      <c r="DJ9" s="624"/>
      <c r="DK9" s="624"/>
      <c r="DL9" s="624"/>
      <c r="DM9" s="624"/>
      <c r="DN9" s="624"/>
      <c r="DO9" s="624"/>
      <c r="DP9" s="625"/>
      <c r="DQ9" s="632">
        <v>10042886</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8528990</v>
      </c>
      <c r="S10" s="624"/>
      <c r="T10" s="624"/>
      <c r="U10" s="624"/>
      <c r="V10" s="624"/>
      <c r="W10" s="624"/>
      <c r="X10" s="624"/>
      <c r="Y10" s="625"/>
      <c r="Z10" s="626">
        <v>4.9000000000000004</v>
      </c>
      <c r="AA10" s="626"/>
      <c r="AB10" s="626"/>
      <c r="AC10" s="626"/>
      <c r="AD10" s="627">
        <v>8528990</v>
      </c>
      <c r="AE10" s="627"/>
      <c r="AF10" s="627"/>
      <c r="AG10" s="627"/>
      <c r="AH10" s="627"/>
      <c r="AI10" s="627"/>
      <c r="AJ10" s="627"/>
      <c r="AK10" s="627"/>
      <c r="AL10" s="628">
        <v>8.6</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1656909</v>
      </c>
      <c r="BH10" s="624"/>
      <c r="BI10" s="624"/>
      <c r="BJ10" s="624"/>
      <c r="BK10" s="624"/>
      <c r="BL10" s="624"/>
      <c r="BM10" s="624"/>
      <c r="BN10" s="625"/>
      <c r="BO10" s="626">
        <v>2.2999999999999998</v>
      </c>
      <c r="BP10" s="626"/>
      <c r="BQ10" s="626"/>
      <c r="BR10" s="626"/>
      <c r="BS10" s="632">
        <v>274402</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766233</v>
      </c>
      <c r="CS10" s="624"/>
      <c r="CT10" s="624"/>
      <c r="CU10" s="624"/>
      <c r="CV10" s="624"/>
      <c r="CW10" s="624"/>
      <c r="CX10" s="624"/>
      <c r="CY10" s="625"/>
      <c r="CZ10" s="626">
        <v>0.5</v>
      </c>
      <c r="DA10" s="626"/>
      <c r="DB10" s="626"/>
      <c r="DC10" s="626"/>
      <c r="DD10" s="632">
        <v>84614</v>
      </c>
      <c r="DE10" s="624"/>
      <c r="DF10" s="624"/>
      <c r="DG10" s="624"/>
      <c r="DH10" s="624"/>
      <c r="DI10" s="624"/>
      <c r="DJ10" s="624"/>
      <c r="DK10" s="624"/>
      <c r="DL10" s="624"/>
      <c r="DM10" s="624"/>
      <c r="DN10" s="624"/>
      <c r="DO10" s="624"/>
      <c r="DP10" s="625"/>
      <c r="DQ10" s="632">
        <v>189705</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85327</v>
      </c>
      <c r="S11" s="624"/>
      <c r="T11" s="624"/>
      <c r="U11" s="624"/>
      <c r="V11" s="624"/>
      <c r="W11" s="624"/>
      <c r="X11" s="624"/>
      <c r="Y11" s="625"/>
      <c r="Z11" s="626">
        <v>0</v>
      </c>
      <c r="AA11" s="626"/>
      <c r="AB11" s="626"/>
      <c r="AC11" s="626"/>
      <c r="AD11" s="627">
        <v>85327</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7251828</v>
      </c>
      <c r="BH11" s="624"/>
      <c r="BI11" s="624"/>
      <c r="BJ11" s="624"/>
      <c r="BK11" s="624"/>
      <c r="BL11" s="624"/>
      <c r="BM11" s="624"/>
      <c r="BN11" s="625"/>
      <c r="BO11" s="626">
        <v>10.199999999999999</v>
      </c>
      <c r="BP11" s="626"/>
      <c r="BQ11" s="626"/>
      <c r="BR11" s="626"/>
      <c r="BS11" s="632">
        <v>1297400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4656695</v>
      </c>
      <c r="CS11" s="624"/>
      <c r="CT11" s="624"/>
      <c r="CU11" s="624"/>
      <c r="CV11" s="624"/>
      <c r="CW11" s="624"/>
      <c r="CX11" s="624"/>
      <c r="CY11" s="625"/>
      <c r="CZ11" s="626">
        <v>2.7</v>
      </c>
      <c r="DA11" s="626"/>
      <c r="DB11" s="626"/>
      <c r="DC11" s="626"/>
      <c r="DD11" s="632">
        <v>1416765</v>
      </c>
      <c r="DE11" s="624"/>
      <c r="DF11" s="624"/>
      <c r="DG11" s="624"/>
      <c r="DH11" s="624"/>
      <c r="DI11" s="624"/>
      <c r="DJ11" s="624"/>
      <c r="DK11" s="624"/>
      <c r="DL11" s="624"/>
      <c r="DM11" s="624"/>
      <c r="DN11" s="624"/>
      <c r="DO11" s="624"/>
      <c r="DP11" s="625"/>
      <c r="DQ11" s="632">
        <v>2953572</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28782823</v>
      </c>
      <c r="BH12" s="624"/>
      <c r="BI12" s="624"/>
      <c r="BJ12" s="624"/>
      <c r="BK12" s="624"/>
      <c r="BL12" s="624"/>
      <c r="BM12" s="624"/>
      <c r="BN12" s="625"/>
      <c r="BO12" s="626">
        <v>40.4</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5094089</v>
      </c>
      <c r="CS12" s="624"/>
      <c r="CT12" s="624"/>
      <c r="CU12" s="624"/>
      <c r="CV12" s="624"/>
      <c r="CW12" s="624"/>
      <c r="CX12" s="624"/>
      <c r="CY12" s="625"/>
      <c r="CZ12" s="626">
        <v>3</v>
      </c>
      <c r="DA12" s="626"/>
      <c r="DB12" s="626"/>
      <c r="DC12" s="626"/>
      <c r="DD12" s="632">
        <v>706395</v>
      </c>
      <c r="DE12" s="624"/>
      <c r="DF12" s="624"/>
      <c r="DG12" s="624"/>
      <c r="DH12" s="624"/>
      <c r="DI12" s="624"/>
      <c r="DJ12" s="624"/>
      <c r="DK12" s="624"/>
      <c r="DL12" s="624"/>
      <c r="DM12" s="624"/>
      <c r="DN12" s="624"/>
      <c r="DO12" s="624"/>
      <c r="DP12" s="625"/>
      <c r="DQ12" s="632">
        <v>4017580</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258941</v>
      </c>
      <c r="S13" s="624"/>
      <c r="T13" s="624"/>
      <c r="U13" s="624"/>
      <c r="V13" s="624"/>
      <c r="W13" s="624"/>
      <c r="X13" s="624"/>
      <c r="Y13" s="625"/>
      <c r="Z13" s="626">
        <v>0.1</v>
      </c>
      <c r="AA13" s="626"/>
      <c r="AB13" s="626"/>
      <c r="AC13" s="626"/>
      <c r="AD13" s="627">
        <v>258941</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28555557</v>
      </c>
      <c r="BH13" s="624"/>
      <c r="BI13" s="624"/>
      <c r="BJ13" s="624"/>
      <c r="BK13" s="624"/>
      <c r="BL13" s="624"/>
      <c r="BM13" s="624"/>
      <c r="BN13" s="625"/>
      <c r="BO13" s="626">
        <v>40</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21747525</v>
      </c>
      <c r="CS13" s="624"/>
      <c r="CT13" s="624"/>
      <c r="CU13" s="624"/>
      <c r="CV13" s="624"/>
      <c r="CW13" s="624"/>
      <c r="CX13" s="624"/>
      <c r="CY13" s="625"/>
      <c r="CZ13" s="626">
        <v>12.8</v>
      </c>
      <c r="DA13" s="626"/>
      <c r="DB13" s="626"/>
      <c r="DC13" s="626"/>
      <c r="DD13" s="632">
        <v>8384274</v>
      </c>
      <c r="DE13" s="624"/>
      <c r="DF13" s="624"/>
      <c r="DG13" s="624"/>
      <c r="DH13" s="624"/>
      <c r="DI13" s="624"/>
      <c r="DJ13" s="624"/>
      <c r="DK13" s="624"/>
      <c r="DL13" s="624"/>
      <c r="DM13" s="624"/>
      <c r="DN13" s="624"/>
      <c r="DO13" s="624"/>
      <c r="DP13" s="625"/>
      <c r="DQ13" s="632">
        <v>13230472</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822878</v>
      </c>
      <c r="BH14" s="624"/>
      <c r="BI14" s="624"/>
      <c r="BJ14" s="624"/>
      <c r="BK14" s="624"/>
      <c r="BL14" s="624"/>
      <c r="BM14" s="624"/>
      <c r="BN14" s="625"/>
      <c r="BO14" s="626">
        <v>1.2</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5050360</v>
      </c>
      <c r="CS14" s="624"/>
      <c r="CT14" s="624"/>
      <c r="CU14" s="624"/>
      <c r="CV14" s="624"/>
      <c r="CW14" s="624"/>
      <c r="CX14" s="624"/>
      <c r="CY14" s="625"/>
      <c r="CZ14" s="626">
        <v>3</v>
      </c>
      <c r="DA14" s="626"/>
      <c r="DB14" s="626"/>
      <c r="DC14" s="626"/>
      <c r="DD14" s="632">
        <v>937886</v>
      </c>
      <c r="DE14" s="624"/>
      <c r="DF14" s="624"/>
      <c r="DG14" s="624"/>
      <c r="DH14" s="624"/>
      <c r="DI14" s="624"/>
      <c r="DJ14" s="624"/>
      <c r="DK14" s="624"/>
      <c r="DL14" s="624"/>
      <c r="DM14" s="624"/>
      <c r="DN14" s="624"/>
      <c r="DO14" s="624"/>
      <c r="DP14" s="625"/>
      <c r="DQ14" s="632">
        <v>4013949</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231401</v>
      </c>
      <c r="S15" s="624"/>
      <c r="T15" s="624"/>
      <c r="U15" s="624"/>
      <c r="V15" s="624"/>
      <c r="W15" s="624"/>
      <c r="X15" s="624"/>
      <c r="Y15" s="625"/>
      <c r="Z15" s="626">
        <v>0.1</v>
      </c>
      <c r="AA15" s="626"/>
      <c r="AB15" s="626"/>
      <c r="AC15" s="626"/>
      <c r="AD15" s="627">
        <v>231401</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2960809</v>
      </c>
      <c r="BH15" s="624"/>
      <c r="BI15" s="624"/>
      <c r="BJ15" s="624"/>
      <c r="BK15" s="624"/>
      <c r="BL15" s="624"/>
      <c r="BM15" s="624"/>
      <c r="BN15" s="625"/>
      <c r="BO15" s="626">
        <v>4.2</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20506475</v>
      </c>
      <c r="CS15" s="624"/>
      <c r="CT15" s="624"/>
      <c r="CU15" s="624"/>
      <c r="CV15" s="624"/>
      <c r="CW15" s="624"/>
      <c r="CX15" s="624"/>
      <c r="CY15" s="625"/>
      <c r="CZ15" s="626">
        <v>12.1</v>
      </c>
      <c r="DA15" s="626"/>
      <c r="DB15" s="626"/>
      <c r="DC15" s="626"/>
      <c r="DD15" s="632">
        <v>8742014</v>
      </c>
      <c r="DE15" s="624"/>
      <c r="DF15" s="624"/>
      <c r="DG15" s="624"/>
      <c r="DH15" s="624"/>
      <c r="DI15" s="624"/>
      <c r="DJ15" s="624"/>
      <c r="DK15" s="624"/>
      <c r="DL15" s="624"/>
      <c r="DM15" s="624"/>
      <c r="DN15" s="624"/>
      <c r="DO15" s="624"/>
      <c r="DP15" s="625"/>
      <c r="DQ15" s="632">
        <v>11747803</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21271593</v>
      </c>
      <c r="S16" s="624"/>
      <c r="T16" s="624"/>
      <c r="U16" s="624"/>
      <c r="V16" s="624"/>
      <c r="W16" s="624"/>
      <c r="X16" s="624"/>
      <c r="Y16" s="625"/>
      <c r="Z16" s="626">
        <v>12.3</v>
      </c>
      <c r="AA16" s="626"/>
      <c r="AB16" s="626"/>
      <c r="AC16" s="626"/>
      <c r="AD16" s="627">
        <v>19376273</v>
      </c>
      <c r="AE16" s="627"/>
      <c r="AF16" s="627"/>
      <c r="AG16" s="627"/>
      <c r="AH16" s="627"/>
      <c r="AI16" s="627"/>
      <c r="AJ16" s="627"/>
      <c r="AK16" s="627"/>
      <c r="AL16" s="628">
        <v>19.600000000000001</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71221</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38990</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19376273</v>
      </c>
      <c r="S17" s="624"/>
      <c r="T17" s="624"/>
      <c r="U17" s="624"/>
      <c r="V17" s="624"/>
      <c r="W17" s="624"/>
      <c r="X17" s="624"/>
      <c r="Y17" s="625"/>
      <c r="Z17" s="626">
        <v>11.2</v>
      </c>
      <c r="AA17" s="626"/>
      <c r="AB17" s="626"/>
      <c r="AC17" s="626"/>
      <c r="AD17" s="627">
        <v>19376273</v>
      </c>
      <c r="AE17" s="627"/>
      <c r="AF17" s="627"/>
      <c r="AG17" s="627"/>
      <c r="AH17" s="627"/>
      <c r="AI17" s="627"/>
      <c r="AJ17" s="627"/>
      <c r="AK17" s="627"/>
      <c r="AL17" s="628">
        <v>19.600000000000001</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v>849</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26145594</v>
      </c>
      <c r="CS17" s="624"/>
      <c r="CT17" s="624"/>
      <c r="CU17" s="624"/>
      <c r="CV17" s="624"/>
      <c r="CW17" s="624"/>
      <c r="CX17" s="624"/>
      <c r="CY17" s="625"/>
      <c r="CZ17" s="626">
        <v>15.4</v>
      </c>
      <c r="DA17" s="626"/>
      <c r="DB17" s="626"/>
      <c r="DC17" s="626"/>
      <c r="DD17" s="632" t="s">
        <v>109</v>
      </c>
      <c r="DE17" s="624"/>
      <c r="DF17" s="624"/>
      <c r="DG17" s="624"/>
      <c r="DH17" s="624"/>
      <c r="DI17" s="624"/>
      <c r="DJ17" s="624"/>
      <c r="DK17" s="624"/>
      <c r="DL17" s="624"/>
      <c r="DM17" s="624"/>
      <c r="DN17" s="624"/>
      <c r="DO17" s="624"/>
      <c r="DP17" s="625"/>
      <c r="DQ17" s="632">
        <v>24987399</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1895050</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270</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6748997</v>
      </c>
      <c r="BH19" s="624"/>
      <c r="BI19" s="624"/>
      <c r="BJ19" s="624"/>
      <c r="BK19" s="624"/>
      <c r="BL19" s="624"/>
      <c r="BM19" s="624"/>
      <c r="BN19" s="625"/>
      <c r="BO19" s="626">
        <v>9.5</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103974751</v>
      </c>
      <c r="S20" s="624"/>
      <c r="T20" s="624"/>
      <c r="U20" s="624"/>
      <c r="V20" s="624"/>
      <c r="W20" s="624"/>
      <c r="X20" s="624"/>
      <c r="Y20" s="625"/>
      <c r="Z20" s="626">
        <v>60.2</v>
      </c>
      <c r="AA20" s="626"/>
      <c r="AB20" s="626"/>
      <c r="AC20" s="626"/>
      <c r="AD20" s="627">
        <v>98888358</v>
      </c>
      <c r="AE20" s="627"/>
      <c r="AF20" s="627"/>
      <c r="AG20" s="627"/>
      <c r="AH20" s="627"/>
      <c r="AI20" s="627"/>
      <c r="AJ20" s="627"/>
      <c r="AK20" s="627"/>
      <c r="AL20" s="628">
        <v>99.9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6748997</v>
      </c>
      <c r="BH20" s="624"/>
      <c r="BI20" s="624"/>
      <c r="BJ20" s="624"/>
      <c r="BK20" s="624"/>
      <c r="BL20" s="624"/>
      <c r="BM20" s="624"/>
      <c r="BN20" s="625"/>
      <c r="BO20" s="626">
        <v>9.5</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169611578</v>
      </c>
      <c r="CS20" s="624"/>
      <c r="CT20" s="624"/>
      <c r="CU20" s="624"/>
      <c r="CV20" s="624"/>
      <c r="CW20" s="624"/>
      <c r="CX20" s="624"/>
      <c r="CY20" s="625"/>
      <c r="CZ20" s="626">
        <v>100</v>
      </c>
      <c r="DA20" s="626"/>
      <c r="DB20" s="626"/>
      <c r="DC20" s="626"/>
      <c r="DD20" s="632">
        <v>27863870</v>
      </c>
      <c r="DE20" s="624"/>
      <c r="DF20" s="624"/>
      <c r="DG20" s="624"/>
      <c r="DH20" s="624"/>
      <c r="DI20" s="624"/>
      <c r="DJ20" s="624"/>
      <c r="DK20" s="624"/>
      <c r="DL20" s="624"/>
      <c r="DM20" s="624"/>
      <c r="DN20" s="624"/>
      <c r="DO20" s="624"/>
      <c r="DP20" s="625"/>
      <c r="DQ20" s="632">
        <v>113877100</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75587</v>
      </c>
      <c r="S21" s="624"/>
      <c r="T21" s="624"/>
      <c r="U21" s="624"/>
      <c r="V21" s="624"/>
      <c r="W21" s="624"/>
      <c r="X21" s="624"/>
      <c r="Y21" s="625"/>
      <c r="Z21" s="626">
        <v>0</v>
      </c>
      <c r="AA21" s="626"/>
      <c r="AB21" s="626"/>
      <c r="AC21" s="626"/>
      <c r="AD21" s="627">
        <v>75587</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121773</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1331678</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v>3436151</v>
      </c>
      <c r="BH22" s="624"/>
      <c r="BI22" s="624"/>
      <c r="BJ22" s="624"/>
      <c r="BK22" s="624"/>
      <c r="BL22" s="624"/>
      <c r="BM22" s="624"/>
      <c r="BN22" s="625"/>
      <c r="BO22" s="626">
        <v>4.8</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3134177</v>
      </c>
      <c r="S23" s="624"/>
      <c r="T23" s="624"/>
      <c r="U23" s="624"/>
      <c r="V23" s="624"/>
      <c r="W23" s="624"/>
      <c r="X23" s="624"/>
      <c r="Y23" s="625"/>
      <c r="Z23" s="626">
        <v>1.8</v>
      </c>
      <c r="AA23" s="626"/>
      <c r="AB23" s="626"/>
      <c r="AC23" s="626"/>
      <c r="AD23" s="627">
        <v>6552</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3191073</v>
      </c>
      <c r="BH23" s="624"/>
      <c r="BI23" s="624"/>
      <c r="BJ23" s="624"/>
      <c r="BK23" s="624"/>
      <c r="BL23" s="624"/>
      <c r="BM23" s="624"/>
      <c r="BN23" s="625"/>
      <c r="BO23" s="626">
        <v>4.5</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387072</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80904137</v>
      </c>
      <c r="CS24" s="613"/>
      <c r="CT24" s="613"/>
      <c r="CU24" s="613"/>
      <c r="CV24" s="613"/>
      <c r="CW24" s="613"/>
      <c r="CX24" s="613"/>
      <c r="CY24" s="614"/>
      <c r="CZ24" s="650">
        <v>47.7</v>
      </c>
      <c r="DA24" s="651"/>
      <c r="DB24" s="651"/>
      <c r="DC24" s="652"/>
      <c r="DD24" s="649">
        <v>57921450</v>
      </c>
      <c r="DE24" s="613"/>
      <c r="DF24" s="613"/>
      <c r="DG24" s="613"/>
      <c r="DH24" s="613"/>
      <c r="DI24" s="613"/>
      <c r="DJ24" s="613"/>
      <c r="DK24" s="614"/>
      <c r="DL24" s="649">
        <v>57566483</v>
      </c>
      <c r="DM24" s="613"/>
      <c r="DN24" s="613"/>
      <c r="DO24" s="613"/>
      <c r="DP24" s="613"/>
      <c r="DQ24" s="613"/>
      <c r="DR24" s="613"/>
      <c r="DS24" s="613"/>
      <c r="DT24" s="613"/>
      <c r="DU24" s="613"/>
      <c r="DV24" s="614"/>
      <c r="DW24" s="617">
        <v>53.6</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21621914</v>
      </c>
      <c r="S25" s="624"/>
      <c r="T25" s="624"/>
      <c r="U25" s="624"/>
      <c r="V25" s="624"/>
      <c r="W25" s="624"/>
      <c r="X25" s="624"/>
      <c r="Y25" s="625"/>
      <c r="Z25" s="626">
        <v>12.5</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24721962</v>
      </c>
      <c r="CS25" s="655"/>
      <c r="CT25" s="655"/>
      <c r="CU25" s="655"/>
      <c r="CV25" s="655"/>
      <c r="CW25" s="655"/>
      <c r="CX25" s="655"/>
      <c r="CY25" s="656"/>
      <c r="CZ25" s="657">
        <v>14.6</v>
      </c>
      <c r="DA25" s="658"/>
      <c r="DB25" s="658"/>
      <c r="DC25" s="659"/>
      <c r="DD25" s="632">
        <v>22645496</v>
      </c>
      <c r="DE25" s="655"/>
      <c r="DF25" s="655"/>
      <c r="DG25" s="655"/>
      <c r="DH25" s="655"/>
      <c r="DI25" s="655"/>
      <c r="DJ25" s="655"/>
      <c r="DK25" s="656"/>
      <c r="DL25" s="632">
        <v>22290583</v>
      </c>
      <c r="DM25" s="655"/>
      <c r="DN25" s="655"/>
      <c r="DO25" s="655"/>
      <c r="DP25" s="655"/>
      <c r="DQ25" s="655"/>
      <c r="DR25" s="655"/>
      <c r="DS25" s="655"/>
      <c r="DT25" s="655"/>
      <c r="DU25" s="655"/>
      <c r="DV25" s="656"/>
      <c r="DW25" s="628">
        <v>20.8</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17116520</v>
      </c>
      <c r="CS26" s="624"/>
      <c r="CT26" s="624"/>
      <c r="CU26" s="624"/>
      <c r="CV26" s="624"/>
      <c r="CW26" s="624"/>
      <c r="CX26" s="624"/>
      <c r="CY26" s="625"/>
      <c r="CZ26" s="657">
        <v>10.1</v>
      </c>
      <c r="DA26" s="658"/>
      <c r="DB26" s="658"/>
      <c r="DC26" s="659"/>
      <c r="DD26" s="632">
        <v>15500982</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9610721</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71321455</v>
      </c>
      <c r="BH27" s="624"/>
      <c r="BI27" s="624"/>
      <c r="BJ27" s="624"/>
      <c r="BK27" s="624"/>
      <c r="BL27" s="624"/>
      <c r="BM27" s="624"/>
      <c r="BN27" s="625"/>
      <c r="BO27" s="626">
        <v>100</v>
      </c>
      <c r="BP27" s="626"/>
      <c r="BQ27" s="626"/>
      <c r="BR27" s="626"/>
      <c r="BS27" s="632">
        <v>1571802</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30036581</v>
      </c>
      <c r="CS27" s="655"/>
      <c r="CT27" s="655"/>
      <c r="CU27" s="655"/>
      <c r="CV27" s="655"/>
      <c r="CW27" s="655"/>
      <c r="CX27" s="655"/>
      <c r="CY27" s="656"/>
      <c r="CZ27" s="657">
        <v>17.7</v>
      </c>
      <c r="DA27" s="658"/>
      <c r="DB27" s="658"/>
      <c r="DC27" s="659"/>
      <c r="DD27" s="632">
        <v>10288555</v>
      </c>
      <c r="DE27" s="655"/>
      <c r="DF27" s="655"/>
      <c r="DG27" s="655"/>
      <c r="DH27" s="655"/>
      <c r="DI27" s="655"/>
      <c r="DJ27" s="655"/>
      <c r="DK27" s="656"/>
      <c r="DL27" s="632">
        <v>10288501</v>
      </c>
      <c r="DM27" s="655"/>
      <c r="DN27" s="655"/>
      <c r="DO27" s="655"/>
      <c r="DP27" s="655"/>
      <c r="DQ27" s="655"/>
      <c r="DR27" s="655"/>
      <c r="DS27" s="655"/>
      <c r="DT27" s="655"/>
      <c r="DU27" s="655"/>
      <c r="DV27" s="656"/>
      <c r="DW27" s="628">
        <v>9.6</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505203</v>
      </c>
      <c r="S28" s="624"/>
      <c r="T28" s="624"/>
      <c r="U28" s="624"/>
      <c r="V28" s="624"/>
      <c r="W28" s="624"/>
      <c r="X28" s="624"/>
      <c r="Y28" s="625"/>
      <c r="Z28" s="626">
        <v>0.3</v>
      </c>
      <c r="AA28" s="626"/>
      <c r="AB28" s="626"/>
      <c r="AC28" s="626"/>
      <c r="AD28" s="627">
        <v>12603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26145594</v>
      </c>
      <c r="CS28" s="624"/>
      <c r="CT28" s="624"/>
      <c r="CU28" s="624"/>
      <c r="CV28" s="624"/>
      <c r="CW28" s="624"/>
      <c r="CX28" s="624"/>
      <c r="CY28" s="625"/>
      <c r="CZ28" s="657">
        <v>15.4</v>
      </c>
      <c r="DA28" s="658"/>
      <c r="DB28" s="658"/>
      <c r="DC28" s="659"/>
      <c r="DD28" s="632">
        <v>24987399</v>
      </c>
      <c r="DE28" s="624"/>
      <c r="DF28" s="624"/>
      <c r="DG28" s="624"/>
      <c r="DH28" s="624"/>
      <c r="DI28" s="624"/>
      <c r="DJ28" s="624"/>
      <c r="DK28" s="625"/>
      <c r="DL28" s="632">
        <v>24987399</v>
      </c>
      <c r="DM28" s="624"/>
      <c r="DN28" s="624"/>
      <c r="DO28" s="624"/>
      <c r="DP28" s="624"/>
      <c r="DQ28" s="624"/>
      <c r="DR28" s="624"/>
      <c r="DS28" s="624"/>
      <c r="DT28" s="624"/>
      <c r="DU28" s="624"/>
      <c r="DV28" s="625"/>
      <c r="DW28" s="628">
        <v>23.3</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314081</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26137123</v>
      </c>
      <c r="CS29" s="655"/>
      <c r="CT29" s="655"/>
      <c r="CU29" s="655"/>
      <c r="CV29" s="655"/>
      <c r="CW29" s="655"/>
      <c r="CX29" s="655"/>
      <c r="CY29" s="656"/>
      <c r="CZ29" s="657">
        <v>15.4</v>
      </c>
      <c r="DA29" s="658"/>
      <c r="DB29" s="658"/>
      <c r="DC29" s="659"/>
      <c r="DD29" s="632">
        <v>24978928</v>
      </c>
      <c r="DE29" s="655"/>
      <c r="DF29" s="655"/>
      <c r="DG29" s="655"/>
      <c r="DH29" s="655"/>
      <c r="DI29" s="655"/>
      <c r="DJ29" s="655"/>
      <c r="DK29" s="656"/>
      <c r="DL29" s="632">
        <v>24978928</v>
      </c>
      <c r="DM29" s="655"/>
      <c r="DN29" s="655"/>
      <c r="DO29" s="655"/>
      <c r="DP29" s="655"/>
      <c r="DQ29" s="655"/>
      <c r="DR29" s="655"/>
      <c r="DS29" s="655"/>
      <c r="DT29" s="655"/>
      <c r="DU29" s="655"/>
      <c r="DV29" s="656"/>
      <c r="DW29" s="628">
        <v>23.3</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2153017</v>
      </c>
      <c r="S30" s="624"/>
      <c r="T30" s="624"/>
      <c r="U30" s="624"/>
      <c r="V30" s="624"/>
      <c r="W30" s="624"/>
      <c r="X30" s="624"/>
      <c r="Y30" s="625"/>
      <c r="Z30" s="626">
        <v>1.2</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98.9</v>
      </c>
      <c r="BH30" s="682"/>
      <c r="BI30" s="682"/>
      <c r="BJ30" s="682"/>
      <c r="BK30" s="682"/>
      <c r="BL30" s="682"/>
      <c r="BM30" s="618">
        <v>93.9</v>
      </c>
      <c r="BN30" s="682"/>
      <c r="BO30" s="682"/>
      <c r="BP30" s="682"/>
      <c r="BQ30" s="683"/>
      <c r="BR30" s="681">
        <v>98.7</v>
      </c>
      <c r="BS30" s="682"/>
      <c r="BT30" s="682"/>
      <c r="BU30" s="682"/>
      <c r="BV30" s="682"/>
      <c r="BW30" s="682"/>
      <c r="BX30" s="618">
        <v>93.5</v>
      </c>
      <c r="BY30" s="682"/>
      <c r="BZ30" s="682"/>
      <c r="CA30" s="682"/>
      <c r="CB30" s="683"/>
      <c r="CD30" s="686"/>
      <c r="CE30" s="687"/>
      <c r="CF30" s="637" t="s">
        <v>288</v>
      </c>
      <c r="CG30" s="638"/>
      <c r="CH30" s="638"/>
      <c r="CI30" s="638"/>
      <c r="CJ30" s="638"/>
      <c r="CK30" s="638"/>
      <c r="CL30" s="638"/>
      <c r="CM30" s="638"/>
      <c r="CN30" s="638"/>
      <c r="CO30" s="638"/>
      <c r="CP30" s="638"/>
      <c r="CQ30" s="639"/>
      <c r="CR30" s="623">
        <v>23250926</v>
      </c>
      <c r="CS30" s="624"/>
      <c r="CT30" s="624"/>
      <c r="CU30" s="624"/>
      <c r="CV30" s="624"/>
      <c r="CW30" s="624"/>
      <c r="CX30" s="624"/>
      <c r="CY30" s="625"/>
      <c r="CZ30" s="657">
        <v>13.7</v>
      </c>
      <c r="DA30" s="658"/>
      <c r="DB30" s="658"/>
      <c r="DC30" s="659"/>
      <c r="DD30" s="632">
        <v>22209020</v>
      </c>
      <c r="DE30" s="624"/>
      <c r="DF30" s="624"/>
      <c r="DG30" s="624"/>
      <c r="DH30" s="624"/>
      <c r="DI30" s="624"/>
      <c r="DJ30" s="624"/>
      <c r="DK30" s="625"/>
      <c r="DL30" s="632">
        <v>22209020</v>
      </c>
      <c r="DM30" s="624"/>
      <c r="DN30" s="624"/>
      <c r="DO30" s="624"/>
      <c r="DP30" s="624"/>
      <c r="DQ30" s="624"/>
      <c r="DR30" s="624"/>
      <c r="DS30" s="624"/>
      <c r="DT30" s="624"/>
      <c r="DU30" s="624"/>
      <c r="DV30" s="625"/>
      <c r="DW30" s="628">
        <v>20.7</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2448129</v>
      </c>
      <c r="S31" s="624"/>
      <c r="T31" s="624"/>
      <c r="U31" s="624"/>
      <c r="V31" s="624"/>
      <c r="W31" s="624"/>
      <c r="X31" s="624"/>
      <c r="Y31" s="625"/>
      <c r="Z31" s="626">
        <v>1.4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98.9</v>
      </c>
      <c r="BH31" s="655"/>
      <c r="BI31" s="655"/>
      <c r="BJ31" s="655"/>
      <c r="BK31" s="655"/>
      <c r="BL31" s="655"/>
      <c r="BM31" s="629">
        <v>95</v>
      </c>
      <c r="BN31" s="679"/>
      <c r="BO31" s="679"/>
      <c r="BP31" s="679"/>
      <c r="BQ31" s="680"/>
      <c r="BR31" s="678">
        <v>98.7</v>
      </c>
      <c r="BS31" s="655"/>
      <c r="BT31" s="655"/>
      <c r="BU31" s="655"/>
      <c r="BV31" s="655"/>
      <c r="BW31" s="655"/>
      <c r="BX31" s="629">
        <v>94.7</v>
      </c>
      <c r="BY31" s="679"/>
      <c r="BZ31" s="679"/>
      <c r="CA31" s="679"/>
      <c r="CB31" s="680"/>
      <c r="CD31" s="686"/>
      <c r="CE31" s="687"/>
      <c r="CF31" s="637" t="s">
        <v>292</v>
      </c>
      <c r="CG31" s="638"/>
      <c r="CH31" s="638"/>
      <c r="CI31" s="638"/>
      <c r="CJ31" s="638"/>
      <c r="CK31" s="638"/>
      <c r="CL31" s="638"/>
      <c r="CM31" s="638"/>
      <c r="CN31" s="638"/>
      <c r="CO31" s="638"/>
      <c r="CP31" s="638"/>
      <c r="CQ31" s="639"/>
      <c r="CR31" s="623">
        <v>2886197</v>
      </c>
      <c r="CS31" s="655"/>
      <c r="CT31" s="655"/>
      <c r="CU31" s="655"/>
      <c r="CV31" s="655"/>
      <c r="CW31" s="655"/>
      <c r="CX31" s="655"/>
      <c r="CY31" s="656"/>
      <c r="CZ31" s="657">
        <v>1.7</v>
      </c>
      <c r="DA31" s="658"/>
      <c r="DB31" s="658"/>
      <c r="DC31" s="659"/>
      <c r="DD31" s="632">
        <v>2769908</v>
      </c>
      <c r="DE31" s="655"/>
      <c r="DF31" s="655"/>
      <c r="DG31" s="655"/>
      <c r="DH31" s="655"/>
      <c r="DI31" s="655"/>
      <c r="DJ31" s="655"/>
      <c r="DK31" s="656"/>
      <c r="DL31" s="632">
        <v>2769908</v>
      </c>
      <c r="DM31" s="655"/>
      <c r="DN31" s="655"/>
      <c r="DO31" s="655"/>
      <c r="DP31" s="655"/>
      <c r="DQ31" s="655"/>
      <c r="DR31" s="655"/>
      <c r="DS31" s="655"/>
      <c r="DT31" s="655"/>
      <c r="DU31" s="655"/>
      <c r="DV31" s="656"/>
      <c r="DW31" s="628">
        <v>2.6</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3557377</v>
      </c>
      <c r="S32" s="624"/>
      <c r="T32" s="624"/>
      <c r="U32" s="624"/>
      <c r="V32" s="624"/>
      <c r="W32" s="624"/>
      <c r="X32" s="624"/>
      <c r="Y32" s="625"/>
      <c r="Z32" s="626">
        <v>2.1</v>
      </c>
      <c r="AA32" s="626"/>
      <c r="AB32" s="626"/>
      <c r="AC32" s="626"/>
      <c r="AD32" s="627">
        <v>645</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98.7</v>
      </c>
      <c r="BH32" s="691"/>
      <c r="BI32" s="691"/>
      <c r="BJ32" s="691"/>
      <c r="BK32" s="691"/>
      <c r="BL32" s="691"/>
      <c r="BM32" s="692">
        <v>91.9</v>
      </c>
      <c r="BN32" s="691"/>
      <c r="BO32" s="691"/>
      <c r="BP32" s="691"/>
      <c r="BQ32" s="693"/>
      <c r="BR32" s="690">
        <v>98.5</v>
      </c>
      <c r="BS32" s="691"/>
      <c r="BT32" s="691"/>
      <c r="BU32" s="691"/>
      <c r="BV32" s="691"/>
      <c r="BW32" s="691"/>
      <c r="BX32" s="692">
        <v>91.3</v>
      </c>
      <c r="BY32" s="691"/>
      <c r="BZ32" s="691"/>
      <c r="CA32" s="691"/>
      <c r="CB32" s="693"/>
      <c r="CD32" s="688"/>
      <c r="CE32" s="689"/>
      <c r="CF32" s="637" t="s">
        <v>295</v>
      </c>
      <c r="CG32" s="638"/>
      <c r="CH32" s="638"/>
      <c r="CI32" s="638"/>
      <c r="CJ32" s="638"/>
      <c r="CK32" s="638"/>
      <c r="CL32" s="638"/>
      <c r="CM32" s="638"/>
      <c r="CN32" s="638"/>
      <c r="CO32" s="638"/>
      <c r="CP32" s="638"/>
      <c r="CQ32" s="639"/>
      <c r="CR32" s="623">
        <v>8471</v>
      </c>
      <c r="CS32" s="624"/>
      <c r="CT32" s="624"/>
      <c r="CU32" s="624"/>
      <c r="CV32" s="624"/>
      <c r="CW32" s="624"/>
      <c r="CX32" s="624"/>
      <c r="CY32" s="625"/>
      <c r="CZ32" s="657">
        <v>0</v>
      </c>
      <c r="DA32" s="658"/>
      <c r="DB32" s="658"/>
      <c r="DC32" s="659"/>
      <c r="DD32" s="632">
        <v>8471</v>
      </c>
      <c r="DE32" s="624"/>
      <c r="DF32" s="624"/>
      <c r="DG32" s="624"/>
      <c r="DH32" s="624"/>
      <c r="DI32" s="624"/>
      <c r="DJ32" s="624"/>
      <c r="DK32" s="625"/>
      <c r="DL32" s="632">
        <v>8471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23655707</v>
      </c>
      <c r="S33" s="624"/>
      <c r="T33" s="624"/>
      <c r="U33" s="624"/>
      <c r="V33" s="624"/>
      <c r="W33" s="624"/>
      <c r="X33" s="624"/>
      <c r="Y33" s="625"/>
      <c r="Z33" s="626">
        <v>13.7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60772350</v>
      </c>
      <c r="CS33" s="655"/>
      <c r="CT33" s="655"/>
      <c r="CU33" s="655"/>
      <c r="CV33" s="655"/>
      <c r="CW33" s="655"/>
      <c r="CX33" s="655"/>
      <c r="CY33" s="656"/>
      <c r="CZ33" s="657">
        <v>35.799999999999997</v>
      </c>
      <c r="DA33" s="658"/>
      <c r="DB33" s="658"/>
      <c r="DC33" s="659"/>
      <c r="DD33" s="632">
        <v>51710610</v>
      </c>
      <c r="DE33" s="655"/>
      <c r="DF33" s="655"/>
      <c r="DG33" s="655"/>
      <c r="DH33" s="655"/>
      <c r="DI33" s="655"/>
      <c r="DJ33" s="655"/>
      <c r="DK33" s="656"/>
      <c r="DL33" s="632">
        <v>38591909</v>
      </c>
      <c r="DM33" s="655"/>
      <c r="DN33" s="655"/>
      <c r="DO33" s="655"/>
      <c r="DP33" s="655"/>
      <c r="DQ33" s="655"/>
      <c r="DR33" s="655"/>
      <c r="DS33" s="655"/>
      <c r="DT33" s="655"/>
      <c r="DU33" s="655"/>
      <c r="DV33" s="656"/>
      <c r="DW33" s="628">
        <v>35.9</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19232357</v>
      </c>
      <c r="CS34" s="624"/>
      <c r="CT34" s="624"/>
      <c r="CU34" s="624"/>
      <c r="CV34" s="624"/>
      <c r="CW34" s="624"/>
      <c r="CX34" s="624"/>
      <c r="CY34" s="625"/>
      <c r="CZ34" s="657">
        <v>11.3</v>
      </c>
      <c r="DA34" s="658"/>
      <c r="DB34" s="658"/>
      <c r="DC34" s="659"/>
      <c r="DD34" s="632">
        <v>16399300</v>
      </c>
      <c r="DE34" s="624"/>
      <c r="DF34" s="624"/>
      <c r="DG34" s="624"/>
      <c r="DH34" s="624"/>
      <c r="DI34" s="624"/>
      <c r="DJ34" s="624"/>
      <c r="DK34" s="625"/>
      <c r="DL34" s="632">
        <v>13868300</v>
      </c>
      <c r="DM34" s="624"/>
      <c r="DN34" s="624"/>
      <c r="DO34" s="624"/>
      <c r="DP34" s="624"/>
      <c r="DQ34" s="624"/>
      <c r="DR34" s="624"/>
      <c r="DS34" s="624"/>
      <c r="DT34" s="624"/>
      <c r="DU34" s="624"/>
      <c r="DV34" s="625"/>
      <c r="DW34" s="628">
        <v>12.9</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8408407</v>
      </c>
      <c r="S35" s="624"/>
      <c r="T35" s="624"/>
      <c r="U35" s="624"/>
      <c r="V35" s="624"/>
      <c r="W35" s="624"/>
      <c r="X35" s="624"/>
      <c r="Y35" s="625"/>
      <c r="Z35" s="626">
        <v>4.9000000000000004</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24891421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274397</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2336517</v>
      </c>
      <c r="CS35" s="655"/>
      <c r="CT35" s="655"/>
      <c r="CU35" s="655"/>
      <c r="CV35" s="655"/>
      <c r="CW35" s="655"/>
      <c r="CX35" s="655"/>
      <c r="CY35" s="656"/>
      <c r="CZ35" s="657">
        <v>1.4</v>
      </c>
      <c r="DA35" s="658"/>
      <c r="DB35" s="658"/>
      <c r="DC35" s="659"/>
      <c r="DD35" s="632">
        <v>1950635</v>
      </c>
      <c r="DE35" s="655"/>
      <c r="DF35" s="655"/>
      <c r="DG35" s="655"/>
      <c r="DH35" s="655"/>
      <c r="DI35" s="655"/>
      <c r="DJ35" s="655"/>
      <c r="DK35" s="656"/>
      <c r="DL35" s="632">
        <v>1945987</v>
      </c>
      <c r="DM35" s="655"/>
      <c r="DN35" s="655"/>
      <c r="DO35" s="655"/>
      <c r="DP35" s="655"/>
      <c r="DQ35" s="655"/>
      <c r="DR35" s="655"/>
      <c r="DS35" s="655"/>
      <c r="DT35" s="655"/>
      <c r="DU35" s="655"/>
      <c r="DV35" s="656"/>
      <c r="DW35" s="628">
        <v>1.8</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172769414</v>
      </c>
      <c r="S36" s="696"/>
      <c r="T36" s="696"/>
      <c r="U36" s="696"/>
      <c r="V36" s="696"/>
      <c r="W36" s="696"/>
      <c r="X36" s="696"/>
      <c r="Y36" s="697"/>
      <c r="Z36" s="698">
        <v>100</v>
      </c>
      <c r="AA36" s="698"/>
      <c r="AB36" s="698"/>
      <c r="AC36" s="698"/>
      <c r="AD36" s="699">
        <v>98983745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8425525</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-274153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18993961</v>
      </c>
      <c r="CS36" s="624"/>
      <c r="CT36" s="624"/>
      <c r="CU36" s="624"/>
      <c r="CV36" s="624"/>
      <c r="CW36" s="624"/>
      <c r="CX36" s="624"/>
      <c r="CY36" s="625"/>
      <c r="CZ36" s="657">
        <v>11.2</v>
      </c>
      <c r="DA36" s="658"/>
      <c r="DB36" s="658"/>
      <c r="DC36" s="659"/>
      <c r="DD36" s="632">
        <v>16784665</v>
      </c>
      <c r="DE36" s="624"/>
      <c r="DF36" s="624"/>
      <c r="DG36" s="624"/>
      <c r="DH36" s="624"/>
      <c r="DI36" s="624"/>
      <c r="DJ36" s="624"/>
      <c r="DK36" s="625"/>
      <c r="DL36" s="632">
        <v>10855362</v>
      </c>
      <c r="DM36" s="624"/>
      <c r="DN36" s="624"/>
      <c r="DO36" s="624"/>
      <c r="DP36" s="624"/>
      <c r="DQ36" s="624"/>
      <c r="DR36" s="624"/>
      <c r="DS36" s="624"/>
      <c r="DT36" s="624"/>
      <c r="DU36" s="624"/>
      <c r="DV36" s="625"/>
      <c r="DW36" s="628">
        <v>10.1</v>
      </c>
      <c r="DX36" s="653"/>
      <c r="DY36" s="653"/>
      <c r="DZ36" s="653"/>
      <c r="EA36" s="653"/>
      <c r="EB36" s="653"/>
      <c r="EC36" s="654"/>
    </row>
    <row r="37" spans="2:133" ht="11.25" customHeight="1">
      <c r="AQ37" s="702" t="s">
        <v>310</v>
      </c>
      <c r="AR37" s="703"/>
      <c r="AS37" s="703"/>
      <c r="AT37" s="703"/>
      <c r="AU37" s="703"/>
      <c r="AV37" s="703"/>
      <c r="AW37" s="703"/>
      <c r="AX37" s="703"/>
      <c r="AY37" s="704"/>
      <c r="AZ37" s="623">
        <v>1196721</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54566</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2806957</v>
      </c>
      <c r="CS37" s="655"/>
      <c r="CT37" s="655"/>
      <c r="CU37" s="655"/>
      <c r="CV37" s="655"/>
      <c r="CW37" s="655"/>
      <c r="CX37" s="655"/>
      <c r="CY37" s="656"/>
      <c r="CZ37" s="657">
        <v>1.7</v>
      </c>
      <c r="DA37" s="658"/>
      <c r="DB37" s="658"/>
      <c r="DC37" s="659"/>
      <c r="DD37" s="632">
        <v>2775860</v>
      </c>
      <c r="DE37" s="655"/>
      <c r="DF37" s="655"/>
      <c r="DG37" s="655"/>
      <c r="DH37" s="655"/>
      <c r="DI37" s="655"/>
      <c r="DJ37" s="655"/>
      <c r="DK37" s="656"/>
      <c r="DL37" s="632">
        <v>706344</v>
      </c>
      <c r="DM37" s="655"/>
      <c r="DN37" s="655"/>
      <c r="DO37" s="655"/>
      <c r="DP37" s="655"/>
      <c r="DQ37" s="655"/>
      <c r="DR37" s="655"/>
      <c r="DS37" s="655"/>
      <c r="DT37" s="655"/>
      <c r="DU37" s="655"/>
      <c r="DV37" s="656"/>
      <c r="DW37" s="628">
        <v>0.7</v>
      </c>
      <c r="DX37" s="653"/>
      <c r="DY37" s="653"/>
      <c r="DZ37" s="653"/>
      <c r="EA37" s="653"/>
      <c r="EB37" s="653"/>
      <c r="EC37" s="654"/>
    </row>
    <row r="38" spans="2:133" ht="11.25" customHeight="1">
      <c r="AQ38" s="702" t="s">
        <v>313</v>
      </c>
      <c r="AR38" s="703"/>
      <c r="AS38" s="703"/>
      <c r="AT38" s="703"/>
      <c r="AU38" s="703"/>
      <c r="AV38" s="703"/>
      <c r="AW38" s="703"/>
      <c r="AX38" s="703"/>
      <c r="AY38" s="704"/>
      <c r="AZ38" s="623">
        <v>1146470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84356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16161986</v>
      </c>
      <c r="CS38" s="624"/>
      <c r="CT38" s="624"/>
      <c r="CU38" s="624"/>
      <c r="CV38" s="624"/>
      <c r="CW38" s="624"/>
      <c r="CX38" s="624"/>
      <c r="CY38" s="625"/>
      <c r="CZ38" s="657">
        <v>9.5</v>
      </c>
      <c r="DA38" s="658"/>
      <c r="DB38" s="658"/>
      <c r="DC38" s="659"/>
      <c r="DD38" s="632">
        <v>14003725</v>
      </c>
      <c r="DE38" s="624"/>
      <c r="DF38" s="624"/>
      <c r="DG38" s="624"/>
      <c r="DH38" s="624"/>
      <c r="DI38" s="624"/>
      <c r="DJ38" s="624"/>
      <c r="DK38" s="625"/>
      <c r="DL38" s="632">
        <v>11920244</v>
      </c>
      <c r="DM38" s="624"/>
      <c r="DN38" s="624"/>
      <c r="DO38" s="624"/>
      <c r="DP38" s="624"/>
      <c r="DQ38" s="624"/>
      <c r="DR38" s="624"/>
      <c r="DS38" s="624"/>
      <c r="DT38" s="624"/>
      <c r="DU38" s="624"/>
      <c r="DV38" s="625"/>
      <c r="DW38" s="628">
        <v>11.1</v>
      </c>
      <c r="DX38" s="653"/>
      <c r="DY38" s="653"/>
      <c r="DZ38" s="653"/>
      <c r="EA38" s="653"/>
      <c r="EB38" s="653"/>
      <c r="EC38" s="654"/>
    </row>
    <row r="39" spans="2:133" ht="11.25" customHeight="1">
      <c r="AQ39" s="702" t="s">
        <v>316</v>
      </c>
      <c r="AR39" s="703"/>
      <c r="AS39" s="703"/>
      <c r="AT39" s="703"/>
      <c r="AU39" s="703"/>
      <c r="AV39" s="703"/>
      <c r="AW39" s="703"/>
      <c r="AX39" s="703"/>
      <c r="AY39" s="704"/>
      <c r="AZ39" s="623">
        <v>165754</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95</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993292</v>
      </c>
      <c r="CS39" s="655"/>
      <c r="CT39" s="655"/>
      <c r="CU39" s="655"/>
      <c r="CV39" s="655"/>
      <c r="CW39" s="655"/>
      <c r="CX39" s="655"/>
      <c r="CY39" s="656"/>
      <c r="CZ39" s="657">
        <v>0.6</v>
      </c>
      <c r="DA39" s="658"/>
      <c r="DB39" s="658"/>
      <c r="DC39" s="659"/>
      <c r="DD39" s="632">
        <v>730043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3070314</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99</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3054237</v>
      </c>
      <c r="CS40" s="624"/>
      <c r="CT40" s="624"/>
      <c r="CU40" s="624"/>
      <c r="CV40" s="624"/>
      <c r="CW40" s="624"/>
      <c r="CX40" s="624"/>
      <c r="CY40" s="625"/>
      <c r="CZ40" s="657">
        <v>1.8</v>
      </c>
      <c r="DA40" s="658"/>
      <c r="DB40" s="658"/>
      <c r="DC40" s="659"/>
      <c r="DD40" s="632">
        <v>1842242</v>
      </c>
      <c r="DE40" s="624"/>
      <c r="DF40" s="624"/>
      <c r="DG40" s="624"/>
      <c r="DH40" s="624"/>
      <c r="DI40" s="624"/>
      <c r="DJ40" s="624"/>
      <c r="DK40" s="625"/>
      <c r="DL40" s="632">
        <v>2016</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10886637</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322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27935091</v>
      </c>
      <c r="CS42" s="624"/>
      <c r="CT42" s="624"/>
      <c r="CU42" s="624"/>
      <c r="CV42" s="624"/>
      <c r="CW42" s="624"/>
      <c r="CX42" s="624"/>
      <c r="CY42" s="625"/>
      <c r="CZ42" s="657">
        <v>16.5</v>
      </c>
      <c r="DA42" s="706"/>
      <c r="DB42" s="706"/>
      <c r="DC42" s="707"/>
      <c r="DD42" s="632">
        <v>4245040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323940</v>
      </c>
      <c r="CS43" s="655"/>
      <c r="CT43" s="655"/>
      <c r="CU43" s="655"/>
      <c r="CV43" s="655"/>
      <c r="CW43" s="655"/>
      <c r="CX43" s="655"/>
      <c r="CY43" s="656"/>
      <c r="CZ43" s="657">
        <v>0.2</v>
      </c>
      <c r="DA43" s="658"/>
      <c r="DB43" s="658"/>
      <c r="DC43" s="659"/>
      <c r="DD43" s="632">
        <v>323940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27863870</v>
      </c>
      <c r="CS44" s="624"/>
      <c r="CT44" s="624"/>
      <c r="CU44" s="624"/>
      <c r="CV44" s="624"/>
      <c r="CW44" s="624"/>
      <c r="CX44" s="624"/>
      <c r="CY44" s="625"/>
      <c r="CZ44" s="657">
        <v>16.399999999999999</v>
      </c>
      <c r="DA44" s="706"/>
      <c r="DB44" s="706"/>
      <c r="DC44" s="707"/>
      <c r="DD44" s="632">
        <v>4206050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13702733</v>
      </c>
      <c r="CS45" s="655"/>
      <c r="CT45" s="655"/>
      <c r="CU45" s="655"/>
      <c r="CV45" s="655"/>
      <c r="CW45" s="655"/>
      <c r="CX45" s="655"/>
      <c r="CY45" s="656"/>
      <c r="CZ45" s="657">
        <v>8.1</v>
      </c>
      <c r="DA45" s="658"/>
      <c r="DB45" s="658"/>
      <c r="DC45" s="659"/>
      <c r="DD45" s="632">
        <v>349948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13445801</v>
      </c>
      <c r="CS46" s="624"/>
      <c r="CT46" s="624"/>
      <c r="CU46" s="624"/>
      <c r="CV46" s="624"/>
      <c r="CW46" s="624"/>
      <c r="CX46" s="624"/>
      <c r="CY46" s="625"/>
      <c r="CZ46" s="657">
        <v>7.9</v>
      </c>
      <c r="DA46" s="706"/>
      <c r="DB46" s="706"/>
      <c r="DC46" s="707"/>
      <c r="DD46" s="632">
        <v>3798360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71221</v>
      </c>
      <c r="CS47" s="655"/>
      <c r="CT47" s="655"/>
      <c r="CU47" s="655"/>
      <c r="CV47" s="655"/>
      <c r="CW47" s="655"/>
      <c r="CX47" s="655"/>
      <c r="CY47" s="656"/>
      <c r="CZ47" s="657">
        <v>0</v>
      </c>
      <c r="DA47" s="658"/>
      <c r="DB47" s="658"/>
      <c r="DC47" s="659"/>
      <c r="DD47" s="632">
        <v>38990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335</v>
      </c>
      <c r="CG48" s="621"/>
      <c r="CH48" s="621"/>
      <c r="CI48" s="621"/>
      <c r="CJ48" s="621"/>
      <c r="CK48" s="621"/>
      <c r="CL48" s="621"/>
      <c r="CM48" s="621"/>
      <c r="CN48" s="621"/>
      <c r="CO48" s="621"/>
      <c r="CP48" s="621"/>
      <c r="CQ48" s="622"/>
      <c r="CR48" s="623" t="s">
        <v>161</v>
      </c>
      <c r="CS48" s="624"/>
      <c r="CT48" s="624"/>
      <c r="CU48" s="624"/>
      <c r="CV48" s="624"/>
      <c r="CW48" s="624"/>
      <c r="CX48" s="624"/>
      <c r="CY48" s="625"/>
      <c r="CZ48" s="657" t="s">
        <v>161</v>
      </c>
      <c r="DA48" s="706"/>
      <c r="DB48" s="706"/>
      <c r="DC48" s="707"/>
      <c r="DD48" s="632" t="s">
        <v>161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169611578</v>
      </c>
      <c r="CS49" s="691"/>
      <c r="CT49" s="691"/>
      <c r="CU49" s="691"/>
      <c r="CV49" s="691"/>
      <c r="CW49" s="691"/>
      <c r="CX49" s="691"/>
      <c r="CY49" s="718"/>
      <c r="CZ49" s="719">
        <v>100</v>
      </c>
      <c r="DA49" s="720"/>
      <c r="DB49" s="720"/>
      <c r="DC49" s="721"/>
      <c r="DD49" s="722">
        <v>113877100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172622</v>
      </c>
      <c r="R7" s="753"/>
      <c r="S7" s="753"/>
      <c r="T7" s="753"/>
      <c r="U7" s="753"/>
      <c r="V7" s="753">
        <v>169483</v>
      </c>
      <c r="W7" s="753"/>
      <c r="X7" s="753"/>
      <c r="Y7" s="753"/>
      <c r="Z7" s="753"/>
      <c r="AA7" s="753">
        <v>3139</v>
      </c>
      <c r="AB7" s="753"/>
      <c r="AC7" s="753"/>
      <c r="AD7" s="753"/>
      <c r="AE7" s="754"/>
      <c r="AF7" s="755">
        <v>1889</v>
      </c>
      <c r="AG7" s="756"/>
      <c r="AH7" s="756"/>
      <c r="AI7" s="756"/>
      <c r="AJ7" s="757"/>
      <c r="AK7" s="792">
        <v>2174</v>
      </c>
      <c r="AL7" s="793"/>
      <c r="AM7" s="793"/>
      <c r="AN7" s="793"/>
      <c r="AO7" s="793"/>
      <c r="AP7" s="793">
        <v>245222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95</v>
      </c>
      <c r="CI7" s="790"/>
      <c r="CJ7" s="790"/>
      <c r="CK7" s="790"/>
      <c r="CL7" s="791"/>
      <c r="CM7" s="789">
        <v>4039</v>
      </c>
      <c r="CN7" s="790"/>
      <c r="CO7" s="790"/>
      <c r="CP7" s="790"/>
      <c r="CQ7" s="791"/>
      <c r="CR7" s="789">
        <v>1887</v>
      </c>
      <c r="CS7" s="790"/>
      <c r="CT7" s="790"/>
      <c r="CU7" s="790"/>
      <c r="CV7" s="791"/>
      <c r="CW7" s="789">
        <v>5</v>
      </c>
      <c r="CX7" s="790"/>
      <c r="CY7" s="790"/>
      <c r="CZ7" s="790"/>
      <c r="DA7" s="791"/>
      <c r="DB7" s="789" t="s">
        <v>557</v>
      </c>
      <c r="DC7" s="790"/>
      <c r="DD7" s="790"/>
      <c r="DE7" s="790"/>
      <c r="DF7" s="791"/>
      <c r="DG7" s="789" t="s">
        <v>557</v>
      </c>
      <c r="DH7" s="790"/>
      <c r="DI7" s="790"/>
      <c r="DJ7" s="790"/>
      <c r="DK7" s="791"/>
      <c r="DL7" s="789" t="s">
        <v>557</v>
      </c>
      <c r="DM7" s="790"/>
      <c r="DN7" s="790"/>
      <c r="DO7" s="790"/>
      <c r="DP7" s="791"/>
      <c r="DQ7" s="789"/>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27017</v>
      </c>
      <c r="R8" s="777"/>
      <c r="S8" s="777"/>
      <c r="T8" s="777"/>
      <c r="U8" s="777"/>
      <c r="V8" s="777">
        <v>27017</v>
      </c>
      <c r="W8" s="777"/>
      <c r="X8" s="777"/>
      <c r="Y8" s="777"/>
      <c r="Z8" s="777"/>
      <c r="AA8" s="778" t="s">
        <v>543</v>
      </c>
      <c r="AB8" s="779"/>
      <c r="AC8" s="779"/>
      <c r="AD8" s="779"/>
      <c r="AE8" s="780"/>
      <c r="AF8" s="781" t="s">
        <v>109</v>
      </c>
      <c r="AG8" s="779"/>
      <c r="AH8" s="779"/>
      <c r="AI8" s="779"/>
      <c r="AJ8" s="780"/>
      <c r="AK8" s="782">
        <v>26052</v>
      </c>
      <c r="AL8" s="783"/>
      <c r="AM8" s="783"/>
      <c r="AN8" s="783"/>
      <c r="AO8" s="783"/>
      <c r="AP8" s="783" t="s">
        <v>544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v>-3</v>
      </c>
      <c r="CI8" s="800"/>
      <c r="CJ8" s="800"/>
      <c r="CK8" s="800"/>
      <c r="CL8" s="801"/>
      <c r="CM8" s="799">
        <v>113</v>
      </c>
      <c r="CN8" s="800"/>
      <c r="CO8" s="800"/>
      <c r="CP8" s="800"/>
      <c r="CQ8" s="801"/>
      <c r="CR8" s="799">
        <v>31</v>
      </c>
      <c r="CS8" s="800"/>
      <c r="CT8" s="800"/>
      <c r="CU8" s="800"/>
      <c r="CV8" s="801"/>
      <c r="CW8" s="799">
        <v>195</v>
      </c>
      <c r="CX8" s="800"/>
      <c r="CY8" s="800"/>
      <c r="CZ8" s="800"/>
      <c r="DA8" s="801"/>
      <c r="DB8" s="799" t="s">
        <v>557</v>
      </c>
      <c r="DC8" s="800"/>
      <c r="DD8" s="800"/>
      <c r="DE8" s="800"/>
      <c r="DF8" s="801"/>
      <c r="DG8" s="799" t="s">
        <v>557</v>
      </c>
      <c r="DH8" s="800"/>
      <c r="DI8" s="800"/>
      <c r="DJ8" s="800"/>
      <c r="DK8" s="801"/>
      <c r="DL8" s="799" t="s">
        <v>557</v>
      </c>
      <c r="DM8" s="800"/>
      <c r="DN8" s="800"/>
      <c r="DO8" s="800"/>
      <c r="DP8" s="801"/>
      <c r="DQ8" s="799"/>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33</v>
      </c>
      <c r="R9" s="777"/>
      <c r="S9" s="777"/>
      <c r="T9" s="777"/>
      <c r="U9" s="777"/>
      <c r="V9" s="777">
        <v>24</v>
      </c>
      <c r="W9" s="777"/>
      <c r="X9" s="777"/>
      <c r="Y9" s="777"/>
      <c r="Z9" s="777"/>
      <c r="AA9" s="778">
        <v>9</v>
      </c>
      <c r="AB9" s="779"/>
      <c r="AC9" s="779"/>
      <c r="AD9" s="779"/>
      <c r="AE9" s="780"/>
      <c r="AF9" s="781">
        <v>4</v>
      </c>
      <c r="AG9" s="779"/>
      <c r="AH9" s="779"/>
      <c r="AI9" s="779"/>
      <c r="AJ9" s="780"/>
      <c r="AK9" s="782">
        <v>2</v>
      </c>
      <c r="AL9" s="783"/>
      <c r="AM9" s="783"/>
      <c r="AN9" s="783"/>
      <c r="AO9" s="783"/>
      <c r="AP9" s="783">
        <v>71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559</v>
      </c>
      <c r="BT9" s="787"/>
      <c r="BU9" s="787"/>
      <c r="BV9" s="787"/>
      <c r="BW9" s="787"/>
      <c r="BX9" s="787"/>
      <c r="BY9" s="787"/>
      <c r="BZ9" s="787"/>
      <c r="CA9" s="787"/>
      <c r="CB9" s="787"/>
      <c r="CC9" s="787"/>
      <c r="CD9" s="787"/>
      <c r="CE9" s="787"/>
      <c r="CF9" s="787"/>
      <c r="CG9" s="788"/>
      <c r="CH9" s="799">
        <v>3</v>
      </c>
      <c r="CI9" s="800"/>
      <c r="CJ9" s="800"/>
      <c r="CK9" s="800"/>
      <c r="CL9" s="801"/>
      <c r="CM9" s="799">
        <v>100</v>
      </c>
      <c r="CN9" s="800"/>
      <c r="CO9" s="800"/>
      <c r="CP9" s="800"/>
      <c r="CQ9" s="801"/>
      <c r="CR9" s="799">
        <v>10</v>
      </c>
      <c r="CS9" s="800"/>
      <c r="CT9" s="800"/>
      <c r="CU9" s="800"/>
      <c r="CV9" s="801"/>
      <c r="CW9" s="799">
        <v>65</v>
      </c>
      <c r="CX9" s="800"/>
      <c r="CY9" s="800"/>
      <c r="CZ9" s="800"/>
      <c r="DA9" s="801"/>
      <c r="DB9" s="799" t="s">
        <v>557</v>
      </c>
      <c r="DC9" s="800"/>
      <c r="DD9" s="800"/>
      <c r="DE9" s="800"/>
      <c r="DF9" s="801"/>
      <c r="DG9" s="799" t="s">
        <v>557</v>
      </c>
      <c r="DH9" s="800"/>
      <c r="DI9" s="800"/>
      <c r="DJ9" s="800"/>
      <c r="DK9" s="801"/>
      <c r="DL9" s="799" t="s">
        <v>557</v>
      </c>
      <c r="DM9" s="800"/>
      <c r="DN9" s="800"/>
      <c r="DO9" s="800"/>
      <c r="DP9" s="801"/>
      <c r="DQ9" s="799"/>
      <c r="DR9" s="800"/>
      <c r="DS9" s="800"/>
      <c r="DT9" s="800"/>
      <c r="DU9" s="801"/>
      <c r="DV9" s="802"/>
      <c r="DW9" s="803"/>
      <c r="DX9" s="803"/>
      <c r="DY9" s="803"/>
      <c r="DZ9" s="804"/>
      <c r="EA9" s="205"/>
    </row>
    <row r="10" spans="1:131" s="206" customFormat="1" ht="26.25" customHeight="1">
      <c r="A10" s="212">
        <v>4</v>
      </c>
      <c r="B10" s="773" t="s">
        <v>362</v>
      </c>
      <c r="C10" s="774"/>
      <c r="D10" s="774"/>
      <c r="E10" s="774"/>
      <c r="F10" s="774"/>
      <c r="G10" s="774"/>
      <c r="H10" s="774"/>
      <c r="I10" s="774"/>
      <c r="J10" s="774"/>
      <c r="K10" s="774"/>
      <c r="L10" s="774"/>
      <c r="M10" s="774"/>
      <c r="N10" s="774"/>
      <c r="O10" s="774"/>
      <c r="P10" s="775"/>
      <c r="Q10" s="776">
        <v>67</v>
      </c>
      <c r="R10" s="777"/>
      <c r="S10" s="777"/>
      <c r="T10" s="777"/>
      <c r="U10" s="777"/>
      <c r="V10" s="777">
        <v>67</v>
      </c>
      <c r="W10" s="777"/>
      <c r="X10" s="777"/>
      <c r="Y10" s="777"/>
      <c r="Z10" s="777"/>
      <c r="AA10" s="778" t="s">
        <v>543</v>
      </c>
      <c r="AB10" s="779"/>
      <c r="AC10" s="779"/>
      <c r="AD10" s="779"/>
      <c r="AE10" s="780"/>
      <c r="AF10" s="781" t="s">
        <v>109</v>
      </c>
      <c r="AG10" s="779"/>
      <c r="AH10" s="779"/>
      <c r="AI10" s="779"/>
      <c r="AJ10" s="780"/>
      <c r="AK10" s="782">
        <v>63</v>
      </c>
      <c r="AL10" s="783"/>
      <c r="AM10" s="783"/>
      <c r="AN10" s="783"/>
      <c r="AO10" s="783"/>
      <c r="AP10" s="783" t="s">
        <v>546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560</v>
      </c>
      <c r="BT10" s="787"/>
      <c r="BU10" s="787"/>
      <c r="BV10" s="787"/>
      <c r="BW10" s="787"/>
      <c r="BX10" s="787"/>
      <c r="BY10" s="787"/>
      <c r="BZ10" s="787"/>
      <c r="CA10" s="787"/>
      <c r="CB10" s="787"/>
      <c r="CC10" s="787"/>
      <c r="CD10" s="787"/>
      <c r="CE10" s="787"/>
      <c r="CF10" s="787"/>
      <c r="CG10" s="788"/>
      <c r="CH10" s="799">
        <v>40</v>
      </c>
      <c r="CI10" s="800"/>
      <c r="CJ10" s="800"/>
      <c r="CK10" s="800"/>
      <c r="CL10" s="801"/>
      <c r="CM10" s="799">
        <v>372</v>
      </c>
      <c r="CN10" s="800"/>
      <c r="CO10" s="800"/>
      <c r="CP10" s="800"/>
      <c r="CQ10" s="801"/>
      <c r="CR10" s="799">
        <v>55</v>
      </c>
      <c r="CS10" s="800"/>
      <c r="CT10" s="800"/>
      <c r="CU10" s="800"/>
      <c r="CV10" s="801"/>
      <c r="CW10" s="799">
        <v>203</v>
      </c>
      <c r="CX10" s="800"/>
      <c r="CY10" s="800"/>
      <c r="CZ10" s="800"/>
      <c r="DA10" s="801"/>
      <c r="DB10" s="799" t="s">
        <v>557</v>
      </c>
      <c r="DC10" s="800"/>
      <c r="DD10" s="800"/>
      <c r="DE10" s="800"/>
      <c r="DF10" s="801"/>
      <c r="DG10" s="799" t="s">
        <v>557</v>
      </c>
      <c r="DH10" s="800"/>
      <c r="DI10" s="800"/>
      <c r="DJ10" s="800"/>
      <c r="DK10" s="801"/>
      <c r="DL10" s="799" t="s">
        <v>557</v>
      </c>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363</v>
      </c>
      <c r="C11" s="774"/>
      <c r="D11" s="774"/>
      <c r="E11" s="774"/>
      <c r="F11" s="774"/>
      <c r="G11" s="774"/>
      <c r="H11" s="774"/>
      <c r="I11" s="774"/>
      <c r="J11" s="774"/>
      <c r="K11" s="774"/>
      <c r="L11" s="774"/>
      <c r="M11" s="774"/>
      <c r="N11" s="774"/>
      <c r="O11" s="774"/>
      <c r="P11" s="775"/>
      <c r="Q11" s="776">
        <v>25</v>
      </c>
      <c r="R11" s="777"/>
      <c r="S11" s="777"/>
      <c r="T11" s="777"/>
      <c r="U11" s="777"/>
      <c r="V11" s="777">
        <v>15</v>
      </c>
      <c r="W11" s="777"/>
      <c r="X11" s="777"/>
      <c r="Y11" s="777"/>
      <c r="Z11" s="777"/>
      <c r="AA11" s="778">
        <v>10</v>
      </c>
      <c r="AB11" s="779"/>
      <c r="AC11" s="779"/>
      <c r="AD11" s="779"/>
      <c r="AE11" s="780"/>
      <c r="AF11" s="781">
        <v>10</v>
      </c>
      <c r="AG11" s="779"/>
      <c r="AH11" s="779"/>
      <c r="AI11" s="779"/>
      <c r="AJ11" s="780"/>
      <c r="AK11" s="782" t="s">
        <v>544</v>
      </c>
      <c r="AL11" s="783"/>
      <c r="AM11" s="783"/>
      <c r="AN11" s="783"/>
      <c r="AO11" s="783"/>
      <c r="AP11" s="783" t="s">
        <v>544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561</v>
      </c>
      <c r="BT11" s="787"/>
      <c r="BU11" s="787"/>
      <c r="BV11" s="787"/>
      <c r="BW11" s="787"/>
      <c r="BX11" s="787"/>
      <c r="BY11" s="787"/>
      <c r="BZ11" s="787"/>
      <c r="CA11" s="787"/>
      <c r="CB11" s="787"/>
      <c r="CC11" s="787"/>
      <c r="CD11" s="787"/>
      <c r="CE11" s="787"/>
      <c r="CF11" s="787"/>
      <c r="CG11" s="788"/>
      <c r="CH11" s="799">
        <v>3</v>
      </c>
      <c r="CI11" s="800"/>
      <c r="CJ11" s="800"/>
      <c r="CK11" s="800"/>
      <c r="CL11" s="801"/>
      <c r="CM11" s="799">
        <v>78</v>
      </c>
      <c r="CN11" s="800"/>
      <c r="CO11" s="800"/>
      <c r="CP11" s="800"/>
      <c r="CQ11" s="801"/>
      <c r="CR11" s="799">
        <v>30</v>
      </c>
      <c r="CS11" s="800"/>
      <c r="CT11" s="800"/>
      <c r="CU11" s="800"/>
      <c r="CV11" s="801"/>
      <c r="CW11" s="799">
        <v>17</v>
      </c>
      <c r="CX11" s="800"/>
      <c r="CY11" s="800"/>
      <c r="CZ11" s="800"/>
      <c r="DA11" s="801"/>
      <c r="DB11" s="799" t="s">
        <v>557</v>
      </c>
      <c r="DC11" s="800"/>
      <c r="DD11" s="800"/>
      <c r="DE11" s="800"/>
      <c r="DF11" s="801"/>
      <c r="DG11" s="799" t="s">
        <v>557</v>
      </c>
      <c r="DH11" s="800"/>
      <c r="DI11" s="800"/>
      <c r="DJ11" s="800"/>
      <c r="DK11" s="801"/>
      <c r="DL11" s="799" t="s">
        <v>557</v>
      </c>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t="s">
        <v>545</v>
      </c>
      <c r="C12" s="774"/>
      <c r="D12" s="774"/>
      <c r="E12" s="774"/>
      <c r="F12" s="774"/>
      <c r="G12" s="774"/>
      <c r="H12" s="774"/>
      <c r="I12" s="774"/>
      <c r="J12" s="774"/>
      <c r="K12" s="774"/>
      <c r="L12" s="774"/>
      <c r="M12" s="774"/>
      <c r="N12" s="774"/>
      <c r="O12" s="774"/>
      <c r="P12" s="775"/>
      <c r="Q12" s="776">
        <v>183</v>
      </c>
      <c r="R12" s="777"/>
      <c r="S12" s="777"/>
      <c r="T12" s="777"/>
      <c r="U12" s="777"/>
      <c r="V12" s="777">
        <v>183</v>
      </c>
      <c r="W12" s="777"/>
      <c r="X12" s="777"/>
      <c r="Y12" s="777"/>
      <c r="Z12" s="777"/>
      <c r="AA12" s="778" t="s">
        <v>543</v>
      </c>
      <c r="AB12" s="779"/>
      <c r="AC12" s="779"/>
      <c r="AD12" s="779"/>
      <c r="AE12" s="780"/>
      <c r="AF12" s="781" t="s">
        <v>109</v>
      </c>
      <c r="AG12" s="779"/>
      <c r="AH12" s="779"/>
      <c r="AI12" s="779"/>
      <c r="AJ12" s="780"/>
      <c r="AK12" s="782">
        <v>33</v>
      </c>
      <c r="AL12" s="783"/>
      <c r="AM12" s="783"/>
      <c r="AN12" s="783"/>
      <c r="AO12" s="783"/>
      <c r="AP12" s="783">
        <v>604</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562</v>
      </c>
      <c r="BT12" s="787"/>
      <c r="BU12" s="787"/>
      <c r="BV12" s="787"/>
      <c r="BW12" s="787"/>
      <c r="BX12" s="787"/>
      <c r="BY12" s="787"/>
      <c r="BZ12" s="787"/>
      <c r="CA12" s="787"/>
      <c r="CB12" s="787"/>
      <c r="CC12" s="787"/>
      <c r="CD12" s="787"/>
      <c r="CE12" s="787"/>
      <c r="CF12" s="787"/>
      <c r="CG12" s="788"/>
      <c r="CH12" s="799">
        <v>10</v>
      </c>
      <c r="CI12" s="800"/>
      <c r="CJ12" s="800"/>
      <c r="CK12" s="800"/>
      <c r="CL12" s="801"/>
      <c r="CM12" s="799">
        <v>104</v>
      </c>
      <c r="CN12" s="800"/>
      <c r="CO12" s="800"/>
      <c r="CP12" s="800"/>
      <c r="CQ12" s="801"/>
      <c r="CR12" s="799">
        <v>30</v>
      </c>
      <c r="CS12" s="800"/>
      <c r="CT12" s="800"/>
      <c r="CU12" s="800"/>
      <c r="CV12" s="801"/>
      <c r="CW12" s="799">
        <v>88</v>
      </c>
      <c r="CX12" s="800"/>
      <c r="CY12" s="800"/>
      <c r="CZ12" s="800"/>
      <c r="DA12" s="801"/>
      <c r="DB12" s="799" t="s">
        <v>557</v>
      </c>
      <c r="DC12" s="800"/>
      <c r="DD12" s="800"/>
      <c r="DE12" s="800"/>
      <c r="DF12" s="801"/>
      <c r="DG12" s="799" t="s">
        <v>557</v>
      </c>
      <c r="DH12" s="800"/>
      <c r="DI12" s="800"/>
      <c r="DJ12" s="800"/>
      <c r="DK12" s="801"/>
      <c r="DL12" s="799" t="s">
        <v>557</v>
      </c>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81"/>
      <c r="AG13" s="779"/>
      <c r="AH13" s="779"/>
      <c r="AI13" s="779"/>
      <c r="AJ13" s="780"/>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563</v>
      </c>
      <c r="BT13" s="787"/>
      <c r="BU13" s="787"/>
      <c r="BV13" s="787"/>
      <c r="BW13" s="787"/>
      <c r="BX13" s="787"/>
      <c r="BY13" s="787"/>
      <c r="BZ13" s="787"/>
      <c r="CA13" s="787"/>
      <c r="CB13" s="787"/>
      <c r="CC13" s="787"/>
      <c r="CD13" s="787"/>
      <c r="CE13" s="787"/>
      <c r="CF13" s="787"/>
      <c r="CG13" s="788"/>
      <c r="CH13" s="799">
        <v>-15</v>
      </c>
      <c r="CI13" s="800"/>
      <c r="CJ13" s="800"/>
      <c r="CK13" s="800"/>
      <c r="CL13" s="801"/>
      <c r="CM13" s="799">
        <v>292</v>
      </c>
      <c r="CN13" s="800"/>
      <c r="CO13" s="800"/>
      <c r="CP13" s="800"/>
      <c r="CQ13" s="801"/>
      <c r="CR13" s="799">
        <v>30</v>
      </c>
      <c r="CS13" s="800"/>
      <c r="CT13" s="800"/>
      <c r="CU13" s="800"/>
      <c r="CV13" s="801"/>
      <c r="CW13" s="799">
        <v>23</v>
      </c>
      <c r="CX13" s="800"/>
      <c r="CY13" s="800"/>
      <c r="CZ13" s="800"/>
      <c r="DA13" s="801"/>
      <c r="DB13" s="799" t="s">
        <v>557</v>
      </c>
      <c r="DC13" s="800"/>
      <c r="DD13" s="800"/>
      <c r="DE13" s="800"/>
      <c r="DF13" s="801"/>
      <c r="DG13" s="799" t="s">
        <v>557</v>
      </c>
      <c r="DH13" s="800"/>
      <c r="DI13" s="800"/>
      <c r="DJ13" s="800"/>
      <c r="DK13" s="801"/>
      <c r="DL13" s="799" t="s">
        <v>557</v>
      </c>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81"/>
      <c r="AG14" s="779"/>
      <c r="AH14" s="779"/>
      <c r="AI14" s="779"/>
      <c r="AJ14" s="780"/>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564</v>
      </c>
      <c r="BT14" s="787"/>
      <c r="BU14" s="787"/>
      <c r="BV14" s="787"/>
      <c r="BW14" s="787"/>
      <c r="BX14" s="787"/>
      <c r="BY14" s="787"/>
      <c r="BZ14" s="787"/>
      <c r="CA14" s="787"/>
      <c r="CB14" s="787"/>
      <c r="CC14" s="787"/>
      <c r="CD14" s="787"/>
      <c r="CE14" s="787"/>
      <c r="CF14" s="787"/>
      <c r="CG14" s="788"/>
      <c r="CH14" s="799">
        <v>3</v>
      </c>
      <c r="CI14" s="800"/>
      <c r="CJ14" s="800"/>
      <c r="CK14" s="800"/>
      <c r="CL14" s="801"/>
      <c r="CM14" s="799">
        <v>48</v>
      </c>
      <c r="CN14" s="800"/>
      <c r="CO14" s="800"/>
      <c r="CP14" s="800"/>
      <c r="CQ14" s="801"/>
      <c r="CR14" s="799">
        <v>15</v>
      </c>
      <c r="CS14" s="800"/>
      <c r="CT14" s="800"/>
      <c r="CU14" s="800"/>
      <c r="CV14" s="801"/>
      <c r="CW14" s="799">
        <v>121</v>
      </c>
      <c r="CX14" s="800"/>
      <c r="CY14" s="800"/>
      <c r="CZ14" s="800"/>
      <c r="DA14" s="801"/>
      <c r="DB14" s="799" t="s">
        <v>557</v>
      </c>
      <c r="DC14" s="800"/>
      <c r="DD14" s="800"/>
      <c r="DE14" s="800"/>
      <c r="DF14" s="801"/>
      <c r="DG14" s="799" t="s">
        <v>557</v>
      </c>
      <c r="DH14" s="800"/>
      <c r="DI14" s="800"/>
      <c r="DJ14" s="800"/>
      <c r="DK14" s="801"/>
      <c r="DL14" s="799" t="s">
        <v>557</v>
      </c>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81"/>
      <c r="AG15" s="779"/>
      <c r="AH15" s="779"/>
      <c r="AI15" s="779"/>
      <c r="AJ15" s="780"/>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565</v>
      </c>
      <c r="BT15" s="787"/>
      <c r="BU15" s="787"/>
      <c r="BV15" s="787"/>
      <c r="BW15" s="787"/>
      <c r="BX15" s="787"/>
      <c r="BY15" s="787"/>
      <c r="BZ15" s="787"/>
      <c r="CA15" s="787"/>
      <c r="CB15" s="787"/>
      <c r="CC15" s="787"/>
      <c r="CD15" s="787"/>
      <c r="CE15" s="787"/>
      <c r="CF15" s="787"/>
      <c r="CG15" s="788"/>
      <c r="CH15" s="799">
        <v>0</v>
      </c>
      <c r="CI15" s="800"/>
      <c r="CJ15" s="800"/>
      <c r="CK15" s="800"/>
      <c r="CL15" s="801"/>
      <c r="CM15" s="799">
        <v>35</v>
      </c>
      <c r="CN15" s="800"/>
      <c r="CO15" s="800"/>
      <c r="CP15" s="800"/>
      <c r="CQ15" s="801"/>
      <c r="CR15" s="799">
        <v>30</v>
      </c>
      <c r="CS15" s="800"/>
      <c r="CT15" s="800"/>
      <c r="CU15" s="800"/>
      <c r="CV15" s="801"/>
      <c r="CW15" s="799">
        <v>271</v>
      </c>
      <c r="CX15" s="800"/>
      <c r="CY15" s="800"/>
      <c r="CZ15" s="800"/>
      <c r="DA15" s="801"/>
      <c r="DB15" s="799" t="s">
        <v>557</v>
      </c>
      <c r="DC15" s="800"/>
      <c r="DD15" s="800"/>
      <c r="DE15" s="800"/>
      <c r="DF15" s="801"/>
      <c r="DG15" s="799" t="s">
        <v>557</v>
      </c>
      <c r="DH15" s="800"/>
      <c r="DI15" s="800"/>
      <c r="DJ15" s="800"/>
      <c r="DK15" s="801"/>
      <c r="DL15" s="799" t="s">
        <v>557</v>
      </c>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81"/>
      <c r="AG16" s="779"/>
      <c r="AH16" s="779"/>
      <c r="AI16" s="779"/>
      <c r="AJ16" s="780"/>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566</v>
      </c>
      <c r="BT16" s="787"/>
      <c r="BU16" s="787"/>
      <c r="BV16" s="787"/>
      <c r="BW16" s="787"/>
      <c r="BX16" s="787"/>
      <c r="BY16" s="787"/>
      <c r="BZ16" s="787"/>
      <c r="CA16" s="787"/>
      <c r="CB16" s="787"/>
      <c r="CC16" s="787"/>
      <c r="CD16" s="787"/>
      <c r="CE16" s="787"/>
      <c r="CF16" s="787"/>
      <c r="CG16" s="788"/>
      <c r="CH16" s="799">
        <v>9</v>
      </c>
      <c r="CI16" s="800"/>
      <c r="CJ16" s="800"/>
      <c r="CK16" s="800"/>
      <c r="CL16" s="801"/>
      <c r="CM16" s="799">
        <v>516</v>
      </c>
      <c r="CN16" s="800"/>
      <c r="CO16" s="800"/>
      <c r="CP16" s="800"/>
      <c r="CQ16" s="801"/>
      <c r="CR16" s="799">
        <v>208</v>
      </c>
      <c r="CS16" s="800"/>
      <c r="CT16" s="800"/>
      <c r="CU16" s="800"/>
      <c r="CV16" s="801"/>
      <c r="CW16" s="799">
        <v>427</v>
      </c>
      <c r="CX16" s="800"/>
      <c r="CY16" s="800"/>
      <c r="CZ16" s="800"/>
      <c r="DA16" s="801"/>
      <c r="DB16" s="799" t="s">
        <v>557</v>
      </c>
      <c r="DC16" s="800"/>
      <c r="DD16" s="800"/>
      <c r="DE16" s="800"/>
      <c r="DF16" s="801"/>
      <c r="DG16" s="799" t="s">
        <v>557</v>
      </c>
      <c r="DH16" s="800"/>
      <c r="DI16" s="800"/>
      <c r="DJ16" s="800"/>
      <c r="DK16" s="801"/>
      <c r="DL16" s="799" t="s">
        <v>557</v>
      </c>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81"/>
      <c r="AG17" s="779"/>
      <c r="AH17" s="779"/>
      <c r="AI17" s="779"/>
      <c r="AJ17" s="780"/>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567</v>
      </c>
      <c r="BT17" s="787"/>
      <c r="BU17" s="787"/>
      <c r="BV17" s="787"/>
      <c r="BW17" s="787"/>
      <c r="BX17" s="787"/>
      <c r="BY17" s="787"/>
      <c r="BZ17" s="787"/>
      <c r="CA17" s="787"/>
      <c r="CB17" s="787"/>
      <c r="CC17" s="787"/>
      <c r="CD17" s="787"/>
      <c r="CE17" s="787"/>
      <c r="CF17" s="787"/>
      <c r="CG17" s="788"/>
      <c r="CH17" s="799">
        <v>0</v>
      </c>
      <c r="CI17" s="800"/>
      <c r="CJ17" s="800"/>
      <c r="CK17" s="800"/>
      <c r="CL17" s="801"/>
      <c r="CM17" s="799">
        <v>29</v>
      </c>
      <c r="CN17" s="800"/>
      <c r="CO17" s="800"/>
      <c r="CP17" s="800"/>
      <c r="CQ17" s="801"/>
      <c r="CR17" s="799">
        <v>10</v>
      </c>
      <c r="CS17" s="800"/>
      <c r="CT17" s="800"/>
      <c r="CU17" s="800"/>
      <c r="CV17" s="801"/>
      <c r="CW17" s="799">
        <v>34</v>
      </c>
      <c r="CX17" s="800"/>
      <c r="CY17" s="800"/>
      <c r="CZ17" s="800"/>
      <c r="DA17" s="801"/>
      <c r="DB17" s="799" t="s">
        <v>557</v>
      </c>
      <c r="DC17" s="800"/>
      <c r="DD17" s="800"/>
      <c r="DE17" s="800"/>
      <c r="DF17" s="801"/>
      <c r="DG17" s="799" t="s">
        <v>557</v>
      </c>
      <c r="DH17" s="800"/>
      <c r="DI17" s="800"/>
      <c r="DJ17" s="800"/>
      <c r="DK17" s="801"/>
      <c r="DL17" s="799" t="s">
        <v>557</v>
      </c>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81"/>
      <c r="AG18" s="779"/>
      <c r="AH18" s="779"/>
      <c r="AI18" s="779"/>
      <c r="AJ18" s="780"/>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568</v>
      </c>
      <c r="BT18" s="787"/>
      <c r="BU18" s="787"/>
      <c r="BV18" s="787"/>
      <c r="BW18" s="787"/>
      <c r="BX18" s="787"/>
      <c r="BY18" s="787"/>
      <c r="BZ18" s="787"/>
      <c r="CA18" s="787"/>
      <c r="CB18" s="787"/>
      <c r="CC18" s="787"/>
      <c r="CD18" s="787"/>
      <c r="CE18" s="787"/>
      <c r="CF18" s="787"/>
      <c r="CG18" s="788"/>
      <c r="CH18" s="799">
        <v>-25</v>
      </c>
      <c r="CI18" s="800"/>
      <c r="CJ18" s="800"/>
      <c r="CK18" s="800"/>
      <c r="CL18" s="801"/>
      <c r="CM18" s="799">
        <v>1056</v>
      </c>
      <c r="CN18" s="800"/>
      <c r="CO18" s="800"/>
      <c r="CP18" s="800"/>
      <c r="CQ18" s="801"/>
      <c r="CR18" s="799">
        <v>30</v>
      </c>
      <c r="CS18" s="800"/>
      <c r="CT18" s="800"/>
      <c r="CU18" s="800"/>
      <c r="CV18" s="801"/>
      <c r="CW18" s="799">
        <v>56</v>
      </c>
      <c r="CX18" s="800"/>
      <c r="CY18" s="800"/>
      <c r="CZ18" s="800"/>
      <c r="DA18" s="801"/>
      <c r="DB18" s="799" t="s">
        <v>557</v>
      </c>
      <c r="DC18" s="800"/>
      <c r="DD18" s="800"/>
      <c r="DE18" s="800"/>
      <c r="DF18" s="801"/>
      <c r="DG18" s="799" t="s">
        <v>557</v>
      </c>
      <c r="DH18" s="800"/>
      <c r="DI18" s="800"/>
      <c r="DJ18" s="800"/>
      <c r="DK18" s="801"/>
      <c r="DL18" s="799" t="s">
        <v>557</v>
      </c>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81"/>
      <c r="AG19" s="779"/>
      <c r="AH19" s="779"/>
      <c r="AI19" s="779"/>
      <c r="AJ19" s="780"/>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569</v>
      </c>
      <c r="BT19" s="787"/>
      <c r="BU19" s="787"/>
      <c r="BV19" s="787"/>
      <c r="BW19" s="787"/>
      <c r="BX19" s="787"/>
      <c r="BY19" s="787"/>
      <c r="BZ19" s="787"/>
      <c r="CA19" s="787"/>
      <c r="CB19" s="787"/>
      <c r="CC19" s="787"/>
      <c r="CD19" s="787"/>
      <c r="CE19" s="787"/>
      <c r="CF19" s="787"/>
      <c r="CG19" s="788"/>
      <c r="CH19" s="799">
        <v>50</v>
      </c>
      <c r="CI19" s="800"/>
      <c r="CJ19" s="800"/>
      <c r="CK19" s="800"/>
      <c r="CL19" s="801"/>
      <c r="CM19" s="799">
        <v>1520</v>
      </c>
      <c r="CN19" s="800"/>
      <c r="CO19" s="800"/>
      <c r="CP19" s="800"/>
      <c r="CQ19" s="801"/>
      <c r="CR19" s="799">
        <v>600</v>
      </c>
      <c r="CS19" s="800"/>
      <c r="CT19" s="800"/>
      <c r="CU19" s="800"/>
      <c r="CV19" s="801"/>
      <c r="CW19" s="799">
        <v>21</v>
      </c>
      <c r="CX19" s="800"/>
      <c r="CY19" s="800"/>
      <c r="CZ19" s="800"/>
      <c r="DA19" s="801"/>
      <c r="DB19" s="799" t="s">
        <v>557</v>
      </c>
      <c r="DC19" s="800"/>
      <c r="DD19" s="800"/>
      <c r="DE19" s="800"/>
      <c r="DF19" s="801"/>
      <c r="DG19" s="799" t="s">
        <v>557</v>
      </c>
      <c r="DH19" s="800"/>
      <c r="DI19" s="800"/>
      <c r="DJ19" s="800"/>
      <c r="DK19" s="801"/>
      <c r="DL19" s="799" t="s">
        <v>557</v>
      </c>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81"/>
      <c r="AG20" s="779"/>
      <c r="AH20" s="779"/>
      <c r="AI20" s="779"/>
      <c r="AJ20" s="780"/>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t="s">
        <v>570</v>
      </c>
      <c r="BT20" s="787"/>
      <c r="BU20" s="787"/>
      <c r="BV20" s="787"/>
      <c r="BW20" s="787"/>
      <c r="BX20" s="787"/>
      <c r="BY20" s="787"/>
      <c r="BZ20" s="787"/>
      <c r="CA20" s="787"/>
      <c r="CB20" s="787"/>
      <c r="CC20" s="787"/>
      <c r="CD20" s="787"/>
      <c r="CE20" s="787"/>
      <c r="CF20" s="787"/>
      <c r="CG20" s="788"/>
      <c r="CH20" s="799">
        <v>1</v>
      </c>
      <c r="CI20" s="800"/>
      <c r="CJ20" s="800"/>
      <c r="CK20" s="800"/>
      <c r="CL20" s="801"/>
      <c r="CM20" s="799">
        <v>426</v>
      </c>
      <c r="CN20" s="800"/>
      <c r="CO20" s="800"/>
      <c r="CP20" s="800"/>
      <c r="CQ20" s="801"/>
      <c r="CR20" s="799">
        <v>120</v>
      </c>
      <c r="CS20" s="800"/>
      <c r="CT20" s="800"/>
      <c r="CU20" s="800"/>
      <c r="CV20" s="801"/>
      <c r="CW20" s="799" t="s">
        <v>557</v>
      </c>
      <c r="CX20" s="800"/>
      <c r="CY20" s="800"/>
      <c r="CZ20" s="800"/>
      <c r="DA20" s="801"/>
      <c r="DB20" s="799">
        <v>722</v>
      </c>
      <c r="DC20" s="800"/>
      <c r="DD20" s="800"/>
      <c r="DE20" s="800"/>
      <c r="DF20" s="801"/>
      <c r="DG20" s="799" t="s">
        <v>557</v>
      </c>
      <c r="DH20" s="800"/>
      <c r="DI20" s="800"/>
      <c r="DJ20" s="800"/>
      <c r="DK20" s="801"/>
      <c r="DL20" s="799" t="s">
        <v>557</v>
      </c>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81"/>
      <c r="AG21" s="779"/>
      <c r="AH21" s="779"/>
      <c r="AI21" s="779"/>
      <c r="AJ21" s="780"/>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t="s">
        <v>581</v>
      </c>
      <c r="BS21" s="786" t="s">
        <v>571</v>
      </c>
      <c r="BT21" s="787"/>
      <c r="BU21" s="787"/>
      <c r="BV21" s="787"/>
      <c r="BW21" s="787"/>
      <c r="BX21" s="787"/>
      <c r="BY21" s="787"/>
      <c r="BZ21" s="787"/>
      <c r="CA21" s="787"/>
      <c r="CB21" s="787"/>
      <c r="CC21" s="787"/>
      <c r="CD21" s="787"/>
      <c r="CE21" s="787"/>
      <c r="CF21" s="787"/>
      <c r="CG21" s="788"/>
      <c r="CH21" s="799">
        <v>13</v>
      </c>
      <c r="CI21" s="800"/>
      <c r="CJ21" s="800"/>
      <c r="CK21" s="800"/>
      <c r="CL21" s="801"/>
      <c r="CM21" s="799">
        <v>157</v>
      </c>
      <c r="CN21" s="800"/>
      <c r="CO21" s="800"/>
      <c r="CP21" s="800"/>
      <c r="CQ21" s="801"/>
      <c r="CR21" s="799">
        <v>15</v>
      </c>
      <c r="CS21" s="800"/>
      <c r="CT21" s="800"/>
      <c r="CU21" s="800"/>
      <c r="CV21" s="801"/>
      <c r="CW21" s="799">
        <v>3</v>
      </c>
      <c r="CX21" s="800"/>
      <c r="CY21" s="800"/>
      <c r="CZ21" s="800"/>
      <c r="DA21" s="801"/>
      <c r="DB21" s="799" t="s">
        <v>557</v>
      </c>
      <c r="DC21" s="800"/>
      <c r="DD21" s="800"/>
      <c r="DE21" s="800"/>
      <c r="DF21" s="801"/>
      <c r="DG21" s="799">
        <v>6837</v>
      </c>
      <c r="DH21" s="800"/>
      <c r="DI21" s="800"/>
      <c r="DJ21" s="800"/>
      <c r="DK21" s="801"/>
      <c r="DL21" s="799" t="s">
        <v>557</v>
      </c>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81"/>
      <c r="AG22" s="779"/>
      <c r="AH22" s="779"/>
      <c r="AI22" s="779"/>
      <c r="AJ22" s="780"/>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t="s">
        <v>572</v>
      </c>
      <c r="BT22" s="787"/>
      <c r="BU22" s="787"/>
      <c r="BV22" s="787"/>
      <c r="BW22" s="787"/>
      <c r="BX22" s="787"/>
      <c r="BY22" s="787"/>
      <c r="BZ22" s="787"/>
      <c r="CA22" s="787"/>
      <c r="CB22" s="787"/>
      <c r="CC22" s="787"/>
      <c r="CD22" s="787"/>
      <c r="CE22" s="787"/>
      <c r="CF22" s="787"/>
      <c r="CG22" s="788"/>
      <c r="CH22" s="799">
        <v>-18</v>
      </c>
      <c r="CI22" s="800"/>
      <c r="CJ22" s="800"/>
      <c r="CK22" s="800"/>
      <c r="CL22" s="801"/>
      <c r="CM22" s="799">
        <v>45</v>
      </c>
      <c r="CN22" s="800"/>
      <c r="CO22" s="800"/>
      <c r="CP22" s="800"/>
      <c r="CQ22" s="801"/>
      <c r="CR22" s="799">
        <v>4</v>
      </c>
      <c r="CS22" s="800"/>
      <c r="CT22" s="800"/>
      <c r="CU22" s="800"/>
      <c r="CV22" s="801"/>
      <c r="CW22" s="799" t="s">
        <v>557</v>
      </c>
      <c r="CX22" s="800"/>
      <c r="CY22" s="800"/>
      <c r="CZ22" s="800"/>
      <c r="DA22" s="801"/>
      <c r="DB22" s="799" t="s">
        <v>557</v>
      </c>
      <c r="DC22" s="800"/>
      <c r="DD22" s="800"/>
      <c r="DE22" s="800"/>
      <c r="DF22" s="801"/>
      <c r="DG22" s="799" t="s">
        <v>557</v>
      </c>
      <c r="DH22" s="800"/>
      <c r="DI22" s="800"/>
      <c r="DJ22" s="800"/>
      <c r="DK22" s="801"/>
      <c r="DL22" s="799" t="s">
        <v>557</v>
      </c>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173776</v>
      </c>
      <c r="R23" s="812"/>
      <c r="S23" s="812"/>
      <c r="T23" s="812"/>
      <c r="U23" s="812"/>
      <c r="V23" s="812">
        <v>170618</v>
      </c>
      <c r="W23" s="812"/>
      <c r="X23" s="812"/>
      <c r="Y23" s="812"/>
      <c r="Z23" s="812"/>
      <c r="AA23" s="812">
        <v>3158</v>
      </c>
      <c r="AB23" s="812"/>
      <c r="AC23" s="812"/>
      <c r="AD23" s="812"/>
      <c r="AE23" s="813"/>
      <c r="AF23" s="814">
        <v>1903</v>
      </c>
      <c r="AG23" s="812"/>
      <c r="AH23" s="812"/>
      <c r="AI23" s="812"/>
      <c r="AJ23" s="815"/>
      <c r="AK23" s="816"/>
      <c r="AL23" s="817"/>
      <c r="AM23" s="817"/>
      <c r="AN23" s="817"/>
      <c r="AO23" s="817"/>
      <c r="AP23" s="812">
        <v>245897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t="s">
        <v>573</v>
      </c>
      <c r="BT23" s="787"/>
      <c r="BU23" s="787"/>
      <c r="BV23" s="787"/>
      <c r="BW23" s="787"/>
      <c r="BX23" s="787"/>
      <c r="BY23" s="787"/>
      <c r="BZ23" s="787"/>
      <c r="CA23" s="787"/>
      <c r="CB23" s="787"/>
      <c r="CC23" s="787"/>
      <c r="CD23" s="787"/>
      <c r="CE23" s="787"/>
      <c r="CF23" s="787"/>
      <c r="CG23" s="788"/>
      <c r="CH23" s="799">
        <v>-3</v>
      </c>
      <c r="CI23" s="800"/>
      <c r="CJ23" s="800"/>
      <c r="CK23" s="800"/>
      <c r="CL23" s="801"/>
      <c r="CM23" s="799">
        <v>3</v>
      </c>
      <c r="CN23" s="800"/>
      <c r="CO23" s="800"/>
      <c r="CP23" s="800"/>
      <c r="CQ23" s="801"/>
      <c r="CR23" s="799">
        <v>5</v>
      </c>
      <c r="CS23" s="800"/>
      <c r="CT23" s="800"/>
      <c r="CU23" s="800"/>
      <c r="CV23" s="801"/>
      <c r="CW23" s="799" t="s">
        <v>557</v>
      </c>
      <c r="CX23" s="800"/>
      <c r="CY23" s="800"/>
      <c r="CZ23" s="800"/>
      <c r="DA23" s="801"/>
      <c r="DB23" s="799" t="s">
        <v>557</v>
      </c>
      <c r="DC23" s="800"/>
      <c r="DD23" s="800"/>
      <c r="DE23" s="800"/>
      <c r="DF23" s="801"/>
      <c r="DG23" s="799" t="s">
        <v>557</v>
      </c>
      <c r="DH23" s="800"/>
      <c r="DI23" s="800"/>
      <c r="DJ23" s="800"/>
      <c r="DK23" s="801"/>
      <c r="DL23" s="799" t="s">
        <v>557</v>
      </c>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t="s">
        <v>574</v>
      </c>
      <c r="BT24" s="787"/>
      <c r="BU24" s="787"/>
      <c r="BV24" s="787"/>
      <c r="BW24" s="787"/>
      <c r="BX24" s="787"/>
      <c r="BY24" s="787"/>
      <c r="BZ24" s="787"/>
      <c r="CA24" s="787"/>
      <c r="CB24" s="787"/>
      <c r="CC24" s="787"/>
      <c r="CD24" s="787"/>
      <c r="CE24" s="787"/>
      <c r="CF24" s="787"/>
      <c r="CG24" s="788"/>
      <c r="CH24" s="799">
        <v>-91</v>
      </c>
      <c r="CI24" s="800"/>
      <c r="CJ24" s="800"/>
      <c r="CK24" s="800"/>
      <c r="CL24" s="801"/>
      <c r="CM24" s="799">
        <v>457</v>
      </c>
      <c r="CN24" s="800"/>
      <c r="CO24" s="800"/>
      <c r="CP24" s="800"/>
      <c r="CQ24" s="801"/>
      <c r="CR24" s="799">
        <v>165</v>
      </c>
      <c r="CS24" s="800"/>
      <c r="CT24" s="800"/>
      <c r="CU24" s="800"/>
      <c r="CV24" s="801"/>
      <c r="CW24" s="799" t="s">
        <v>557</v>
      </c>
      <c r="CX24" s="800"/>
      <c r="CY24" s="800"/>
      <c r="CZ24" s="800"/>
      <c r="DA24" s="801"/>
      <c r="DB24" s="799" t="s">
        <v>557</v>
      </c>
      <c r="DC24" s="800"/>
      <c r="DD24" s="800"/>
      <c r="DE24" s="800"/>
      <c r="DF24" s="801"/>
      <c r="DG24" s="799" t="s">
        <v>557</v>
      </c>
      <c r="DH24" s="800"/>
      <c r="DI24" s="800"/>
      <c r="DJ24" s="800"/>
      <c r="DK24" s="801"/>
      <c r="DL24" s="799" t="s">
        <v>557</v>
      </c>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t="s">
        <v>575</v>
      </c>
      <c r="BT25" s="787"/>
      <c r="BU25" s="787"/>
      <c r="BV25" s="787"/>
      <c r="BW25" s="787"/>
      <c r="BX25" s="787"/>
      <c r="BY25" s="787"/>
      <c r="BZ25" s="787"/>
      <c r="CA25" s="787"/>
      <c r="CB25" s="787"/>
      <c r="CC25" s="787"/>
      <c r="CD25" s="787"/>
      <c r="CE25" s="787"/>
      <c r="CF25" s="787"/>
      <c r="CG25" s="788"/>
      <c r="CH25" s="799">
        <v>2</v>
      </c>
      <c r="CI25" s="800"/>
      <c r="CJ25" s="800"/>
      <c r="CK25" s="800"/>
      <c r="CL25" s="801"/>
      <c r="CM25" s="799">
        <v>37</v>
      </c>
      <c r="CN25" s="800"/>
      <c r="CO25" s="800"/>
      <c r="CP25" s="800"/>
      <c r="CQ25" s="801"/>
      <c r="CR25" s="799">
        <v>30</v>
      </c>
      <c r="CS25" s="800"/>
      <c r="CT25" s="800"/>
      <c r="CU25" s="800"/>
      <c r="CV25" s="801"/>
      <c r="CW25" s="799">
        <v>50</v>
      </c>
      <c r="CX25" s="800"/>
      <c r="CY25" s="800"/>
      <c r="CZ25" s="800"/>
      <c r="DA25" s="801"/>
      <c r="DB25" s="799" t="s">
        <v>557</v>
      </c>
      <c r="DC25" s="800"/>
      <c r="DD25" s="800"/>
      <c r="DE25" s="800"/>
      <c r="DF25" s="801"/>
      <c r="DG25" s="799" t="s">
        <v>557</v>
      </c>
      <c r="DH25" s="800"/>
      <c r="DI25" s="800"/>
      <c r="DJ25" s="800"/>
      <c r="DK25" s="801"/>
      <c r="DL25" s="799" t="s">
        <v>557</v>
      </c>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349</v>
      </c>
      <c r="BF26" s="736"/>
      <c r="BG26" s="736"/>
      <c r="BH26" s="736"/>
      <c r="BI26" s="747"/>
      <c r="BJ26" s="203"/>
      <c r="BK26" s="203"/>
      <c r="BL26" s="203"/>
      <c r="BM26" s="203"/>
      <c r="BN26" s="203"/>
      <c r="BO26" s="216"/>
      <c r="BP26" s="216"/>
      <c r="BQ26" s="213">
        <v>20</v>
      </c>
      <c r="BR26" s="214"/>
      <c r="BS26" s="786" t="s">
        <v>576</v>
      </c>
      <c r="BT26" s="787"/>
      <c r="BU26" s="787"/>
      <c r="BV26" s="787"/>
      <c r="BW26" s="787"/>
      <c r="BX26" s="787"/>
      <c r="BY26" s="787"/>
      <c r="BZ26" s="787"/>
      <c r="CA26" s="787"/>
      <c r="CB26" s="787"/>
      <c r="CC26" s="787"/>
      <c r="CD26" s="787"/>
      <c r="CE26" s="787"/>
      <c r="CF26" s="787"/>
      <c r="CG26" s="788"/>
      <c r="CH26" s="799">
        <v>-91</v>
      </c>
      <c r="CI26" s="800"/>
      <c r="CJ26" s="800"/>
      <c r="CK26" s="800"/>
      <c r="CL26" s="801"/>
      <c r="CM26" s="799">
        <v>-414</v>
      </c>
      <c r="CN26" s="800"/>
      <c r="CO26" s="800"/>
      <c r="CP26" s="800"/>
      <c r="CQ26" s="801"/>
      <c r="CR26" s="799">
        <v>50</v>
      </c>
      <c r="CS26" s="800"/>
      <c r="CT26" s="800"/>
      <c r="CU26" s="800"/>
      <c r="CV26" s="801"/>
      <c r="CW26" s="799">
        <v>123</v>
      </c>
      <c r="CX26" s="800"/>
      <c r="CY26" s="800"/>
      <c r="CZ26" s="800"/>
      <c r="DA26" s="801"/>
      <c r="DB26" s="799" t="s">
        <v>557</v>
      </c>
      <c r="DC26" s="800"/>
      <c r="DD26" s="800"/>
      <c r="DE26" s="800"/>
      <c r="DF26" s="801"/>
      <c r="DG26" s="799" t="s">
        <v>557</v>
      </c>
      <c r="DH26" s="800"/>
      <c r="DI26" s="800"/>
      <c r="DJ26" s="800"/>
      <c r="DK26" s="801"/>
      <c r="DL26" s="799" t="s">
        <v>557</v>
      </c>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t="s">
        <v>577</v>
      </c>
      <c r="BT27" s="787"/>
      <c r="BU27" s="787"/>
      <c r="BV27" s="787"/>
      <c r="BW27" s="787"/>
      <c r="BX27" s="787"/>
      <c r="BY27" s="787"/>
      <c r="BZ27" s="787"/>
      <c r="CA27" s="787"/>
      <c r="CB27" s="787"/>
      <c r="CC27" s="787"/>
      <c r="CD27" s="787"/>
      <c r="CE27" s="787"/>
      <c r="CF27" s="787"/>
      <c r="CG27" s="788"/>
      <c r="CH27" s="799">
        <v>4</v>
      </c>
      <c r="CI27" s="800"/>
      <c r="CJ27" s="800"/>
      <c r="CK27" s="800"/>
      <c r="CL27" s="801"/>
      <c r="CM27" s="799">
        <v>81</v>
      </c>
      <c r="CN27" s="800"/>
      <c r="CO27" s="800"/>
      <c r="CP27" s="800"/>
      <c r="CQ27" s="801"/>
      <c r="CR27" s="799">
        <v>77</v>
      </c>
      <c r="CS27" s="800"/>
      <c r="CT27" s="800"/>
      <c r="CU27" s="800"/>
      <c r="CV27" s="801"/>
      <c r="CW27" s="799">
        <v>89</v>
      </c>
      <c r="CX27" s="800"/>
      <c r="CY27" s="800"/>
      <c r="CZ27" s="800"/>
      <c r="DA27" s="801"/>
      <c r="DB27" s="799" t="s">
        <v>557</v>
      </c>
      <c r="DC27" s="800"/>
      <c r="DD27" s="800"/>
      <c r="DE27" s="800"/>
      <c r="DF27" s="801"/>
      <c r="DG27" s="799" t="s">
        <v>557</v>
      </c>
      <c r="DH27" s="800"/>
      <c r="DI27" s="800"/>
      <c r="DJ27" s="800"/>
      <c r="DK27" s="801"/>
      <c r="DL27" s="799" t="s">
        <v>557</v>
      </c>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464</v>
      </c>
      <c r="R28" s="841"/>
      <c r="S28" s="841"/>
      <c r="T28" s="841"/>
      <c r="U28" s="841"/>
      <c r="V28" s="841">
        <v>445</v>
      </c>
      <c r="W28" s="841"/>
      <c r="X28" s="841"/>
      <c r="Y28" s="841"/>
      <c r="Z28" s="841"/>
      <c r="AA28" s="841">
        <f>Q28-V28</f>
        <v>19</v>
      </c>
      <c r="AB28" s="841"/>
      <c r="AC28" s="841"/>
      <c r="AD28" s="841"/>
      <c r="AE28" s="842"/>
      <c r="AF28" s="843">
        <v>20</v>
      </c>
      <c r="AG28" s="841"/>
      <c r="AH28" s="841"/>
      <c r="AI28" s="841"/>
      <c r="AJ28" s="844"/>
      <c r="AK28" s="845" t="s">
        <v>546</v>
      </c>
      <c r="AL28" s="836"/>
      <c r="AM28" s="836"/>
      <c r="AN28" s="836"/>
      <c r="AO28" s="836"/>
      <c r="AP28" s="836">
        <v>51</v>
      </c>
      <c r="AQ28" s="836"/>
      <c r="AR28" s="836"/>
      <c r="AS28" s="836"/>
      <c r="AT28" s="836"/>
      <c r="AU28" s="836" t="s">
        <v>546</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t="s">
        <v>578</v>
      </c>
      <c r="BT28" s="787"/>
      <c r="BU28" s="787"/>
      <c r="BV28" s="787"/>
      <c r="BW28" s="787"/>
      <c r="BX28" s="787"/>
      <c r="BY28" s="787"/>
      <c r="BZ28" s="787"/>
      <c r="CA28" s="787"/>
      <c r="CB28" s="787"/>
      <c r="CC28" s="787"/>
      <c r="CD28" s="787"/>
      <c r="CE28" s="787"/>
      <c r="CF28" s="787"/>
      <c r="CG28" s="788"/>
      <c r="CH28" s="799">
        <v>-1</v>
      </c>
      <c r="CI28" s="800"/>
      <c r="CJ28" s="800"/>
      <c r="CK28" s="800"/>
      <c r="CL28" s="801"/>
      <c r="CM28" s="799">
        <v>50</v>
      </c>
      <c r="CN28" s="800"/>
      <c r="CO28" s="800"/>
      <c r="CP28" s="800"/>
      <c r="CQ28" s="801"/>
      <c r="CR28" s="799">
        <v>35</v>
      </c>
      <c r="CS28" s="800"/>
      <c r="CT28" s="800"/>
      <c r="CU28" s="800"/>
      <c r="CV28" s="801"/>
      <c r="CW28" s="799">
        <v>18</v>
      </c>
      <c r="CX28" s="800"/>
      <c r="CY28" s="800"/>
      <c r="CZ28" s="800"/>
      <c r="DA28" s="801"/>
      <c r="DB28" s="799" t="s">
        <v>557</v>
      </c>
      <c r="DC28" s="800"/>
      <c r="DD28" s="800"/>
      <c r="DE28" s="800"/>
      <c r="DF28" s="801"/>
      <c r="DG28" s="799" t="s">
        <v>557</v>
      </c>
      <c r="DH28" s="800"/>
      <c r="DI28" s="800"/>
      <c r="DJ28" s="800"/>
      <c r="DK28" s="801"/>
      <c r="DL28" s="799" t="s">
        <v>557</v>
      </c>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9259</v>
      </c>
      <c r="R29" s="777"/>
      <c r="S29" s="777"/>
      <c r="T29" s="777"/>
      <c r="U29" s="777"/>
      <c r="V29" s="777">
        <v>9245</v>
      </c>
      <c r="W29" s="777"/>
      <c r="X29" s="777"/>
      <c r="Y29" s="777"/>
      <c r="Z29" s="777"/>
      <c r="AA29" s="778">
        <f t="shared" ref="AA29:AA36" si="0">Q29-V29</f>
        <v>14</v>
      </c>
      <c r="AB29" s="779"/>
      <c r="AC29" s="779"/>
      <c r="AD29" s="779"/>
      <c r="AE29" s="780"/>
      <c r="AF29" s="781">
        <v>14</v>
      </c>
      <c r="AG29" s="779"/>
      <c r="AH29" s="779"/>
      <c r="AI29" s="779"/>
      <c r="AJ29" s="780"/>
      <c r="AK29" s="848">
        <v>5340</v>
      </c>
      <c r="AL29" s="849"/>
      <c r="AM29" s="849"/>
      <c r="AN29" s="849"/>
      <c r="AO29" s="849"/>
      <c r="AP29" s="849" t="s">
        <v>546</v>
      </c>
      <c r="AQ29" s="849"/>
      <c r="AR29" s="849"/>
      <c r="AS29" s="849"/>
      <c r="AT29" s="849"/>
      <c r="AU29" s="849" t="s">
        <v>547</v>
      </c>
      <c r="AV29" s="849"/>
      <c r="AW29" s="849"/>
      <c r="AX29" s="849"/>
      <c r="AY29" s="849"/>
      <c r="AZ29" s="850" t="s">
        <v>546</v>
      </c>
      <c r="BA29" s="851"/>
      <c r="BB29" s="851"/>
      <c r="BC29" s="851"/>
      <c r="BD29" s="852"/>
      <c r="BE29" s="846"/>
      <c r="BF29" s="846"/>
      <c r="BG29" s="846"/>
      <c r="BH29" s="846"/>
      <c r="BI29" s="847"/>
      <c r="BJ29" s="203"/>
      <c r="BK29" s="203"/>
      <c r="BL29" s="203"/>
      <c r="BM29" s="203"/>
      <c r="BN29" s="203"/>
      <c r="BO29" s="216"/>
      <c r="BP29" s="216"/>
      <c r="BQ29" s="213">
        <v>23</v>
      </c>
      <c r="BR29" s="214"/>
      <c r="BS29" s="786" t="s">
        <v>579</v>
      </c>
      <c r="BT29" s="787"/>
      <c r="BU29" s="787"/>
      <c r="BV29" s="787"/>
      <c r="BW29" s="787"/>
      <c r="BX29" s="787"/>
      <c r="BY29" s="787"/>
      <c r="BZ29" s="787"/>
      <c r="CA29" s="787"/>
      <c r="CB29" s="787"/>
      <c r="CC29" s="787"/>
      <c r="CD29" s="787"/>
      <c r="CE29" s="787"/>
      <c r="CF29" s="787"/>
      <c r="CG29" s="788"/>
      <c r="CH29" s="799">
        <v>7</v>
      </c>
      <c r="CI29" s="800"/>
      <c r="CJ29" s="800"/>
      <c r="CK29" s="800"/>
      <c r="CL29" s="801"/>
      <c r="CM29" s="799">
        <v>93</v>
      </c>
      <c r="CN29" s="800"/>
      <c r="CO29" s="800"/>
      <c r="CP29" s="800"/>
      <c r="CQ29" s="801"/>
      <c r="CR29" s="799">
        <v>48</v>
      </c>
      <c r="CS29" s="800"/>
      <c r="CT29" s="800"/>
      <c r="CU29" s="800"/>
      <c r="CV29" s="801"/>
      <c r="CW29" s="799">
        <v>1</v>
      </c>
      <c r="CX29" s="800"/>
      <c r="CY29" s="800"/>
      <c r="CZ29" s="800"/>
      <c r="DA29" s="801"/>
      <c r="DB29" s="799" t="s">
        <v>557</v>
      </c>
      <c r="DC29" s="800"/>
      <c r="DD29" s="800"/>
      <c r="DE29" s="800"/>
      <c r="DF29" s="801"/>
      <c r="DG29" s="799" t="s">
        <v>557</v>
      </c>
      <c r="DH29" s="800"/>
      <c r="DI29" s="800"/>
      <c r="DJ29" s="800"/>
      <c r="DK29" s="801"/>
      <c r="DL29" s="799" t="s">
        <v>557</v>
      </c>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38988</v>
      </c>
      <c r="R30" s="777"/>
      <c r="S30" s="777"/>
      <c r="T30" s="777"/>
      <c r="U30" s="777"/>
      <c r="V30" s="777">
        <v>38259</v>
      </c>
      <c r="W30" s="777"/>
      <c r="X30" s="777"/>
      <c r="Y30" s="777"/>
      <c r="Z30" s="777"/>
      <c r="AA30" s="778">
        <f t="shared" si="0"/>
        <v>729</v>
      </c>
      <c r="AB30" s="779"/>
      <c r="AC30" s="779"/>
      <c r="AD30" s="779"/>
      <c r="AE30" s="780"/>
      <c r="AF30" s="781">
        <v>728</v>
      </c>
      <c r="AG30" s="779"/>
      <c r="AH30" s="779"/>
      <c r="AI30" s="779"/>
      <c r="AJ30" s="780"/>
      <c r="AK30" s="848">
        <v>5356</v>
      </c>
      <c r="AL30" s="849"/>
      <c r="AM30" s="849"/>
      <c r="AN30" s="849"/>
      <c r="AO30" s="849"/>
      <c r="AP30" s="849" t="s">
        <v>547</v>
      </c>
      <c r="AQ30" s="849"/>
      <c r="AR30" s="849"/>
      <c r="AS30" s="849"/>
      <c r="AT30" s="849"/>
      <c r="AU30" s="849" t="s">
        <v>547</v>
      </c>
      <c r="AV30" s="849"/>
      <c r="AW30" s="849"/>
      <c r="AX30" s="849"/>
      <c r="AY30" s="849"/>
      <c r="AZ30" s="850" t="s">
        <v>546</v>
      </c>
      <c r="BA30" s="851"/>
      <c r="BB30" s="851"/>
      <c r="BC30" s="851"/>
      <c r="BD30" s="852"/>
      <c r="BE30" s="846"/>
      <c r="BF30" s="846"/>
      <c r="BG30" s="846"/>
      <c r="BH30" s="846"/>
      <c r="BI30" s="847"/>
      <c r="BJ30" s="203"/>
      <c r="BK30" s="203"/>
      <c r="BL30" s="203"/>
      <c r="BM30" s="203"/>
      <c r="BN30" s="203"/>
      <c r="BO30" s="216"/>
      <c r="BP30" s="216"/>
      <c r="BQ30" s="213">
        <v>24</v>
      </c>
      <c r="BR30" s="214"/>
      <c r="BS30" s="786" t="s">
        <v>580</v>
      </c>
      <c r="BT30" s="787"/>
      <c r="BU30" s="787"/>
      <c r="BV30" s="787"/>
      <c r="BW30" s="787"/>
      <c r="BX30" s="787"/>
      <c r="BY30" s="787"/>
      <c r="BZ30" s="787"/>
      <c r="CA30" s="787"/>
      <c r="CB30" s="787"/>
      <c r="CC30" s="787"/>
      <c r="CD30" s="787"/>
      <c r="CE30" s="787"/>
      <c r="CF30" s="787"/>
      <c r="CG30" s="788"/>
      <c r="CH30" s="799">
        <v>133</v>
      </c>
      <c r="CI30" s="800"/>
      <c r="CJ30" s="800"/>
      <c r="CK30" s="800"/>
      <c r="CL30" s="801"/>
      <c r="CM30" s="799">
        <v>992</v>
      </c>
      <c r="CN30" s="800"/>
      <c r="CO30" s="800"/>
      <c r="CP30" s="800"/>
      <c r="CQ30" s="801"/>
      <c r="CR30" s="799">
        <v>19</v>
      </c>
      <c r="CS30" s="800"/>
      <c r="CT30" s="800"/>
      <c r="CU30" s="800"/>
      <c r="CV30" s="801"/>
      <c r="CW30" s="799">
        <v>96</v>
      </c>
      <c r="CX30" s="800"/>
      <c r="CY30" s="800"/>
      <c r="CZ30" s="800"/>
      <c r="DA30" s="801"/>
      <c r="DB30" s="799" t="s">
        <v>557</v>
      </c>
      <c r="DC30" s="800"/>
      <c r="DD30" s="800"/>
      <c r="DE30" s="800"/>
      <c r="DF30" s="801"/>
      <c r="DG30" s="799" t="s">
        <v>557</v>
      </c>
      <c r="DH30" s="800"/>
      <c r="DI30" s="800"/>
      <c r="DJ30" s="800"/>
      <c r="DK30" s="801"/>
      <c r="DL30" s="799" t="s">
        <v>557</v>
      </c>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43836</v>
      </c>
      <c r="R31" s="777"/>
      <c r="S31" s="777"/>
      <c r="T31" s="777"/>
      <c r="U31" s="777"/>
      <c r="V31" s="777">
        <v>43562</v>
      </c>
      <c r="W31" s="777"/>
      <c r="X31" s="777"/>
      <c r="Y31" s="777"/>
      <c r="Z31" s="777"/>
      <c r="AA31" s="778">
        <f t="shared" si="0"/>
        <v>274</v>
      </c>
      <c r="AB31" s="779"/>
      <c r="AC31" s="779"/>
      <c r="AD31" s="779"/>
      <c r="AE31" s="780"/>
      <c r="AF31" s="781">
        <v>274</v>
      </c>
      <c r="AG31" s="779"/>
      <c r="AH31" s="779"/>
      <c r="AI31" s="779"/>
      <c r="AJ31" s="780"/>
      <c r="AK31" s="848">
        <v>3070</v>
      </c>
      <c r="AL31" s="849"/>
      <c r="AM31" s="849"/>
      <c r="AN31" s="849"/>
      <c r="AO31" s="849"/>
      <c r="AP31" s="849" t="s">
        <v>548</v>
      </c>
      <c r="AQ31" s="849"/>
      <c r="AR31" s="849"/>
      <c r="AS31" s="849"/>
      <c r="AT31" s="849"/>
      <c r="AU31" s="849" t="s">
        <v>547</v>
      </c>
      <c r="AV31" s="849"/>
      <c r="AW31" s="849"/>
      <c r="AX31" s="849"/>
      <c r="AY31" s="849"/>
      <c r="AZ31" s="850" t="s">
        <v>546</v>
      </c>
      <c r="BA31" s="851"/>
      <c r="BB31" s="851"/>
      <c r="BC31" s="851"/>
      <c r="BD31" s="852"/>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11863</v>
      </c>
      <c r="R32" s="777"/>
      <c r="S32" s="777"/>
      <c r="T32" s="777"/>
      <c r="U32" s="777"/>
      <c r="V32" s="777">
        <v>11836</v>
      </c>
      <c r="W32" s="777"/>
      <c r="X32" s="777"/>
      <c r="Y32" s="777"/>
      <c r="Z32" s="777"/>
      <c r="AA32" s="778">
        <f t="shared" si="0"/>
        <v>27</v>
      </c>
      <c r="AB32" s="779"/>
      <c r="AC32" s="779"/>
      <c r="AD32" s="779"/>
      <c r="AE32" s="780"/>
      <c r="AF32" s="781">
        <v>26</v>
      </c>
      <c r="AG32" s="779"/>
      <c r="AH32" s="779"/>
      <c r="AI32" s="779"/>
      <c r="AJ32" s="780"/>
      <c r="AK32" s="848" t="s">
        <v>546</v>
      </c>
      <c r="AL32" s="849"/>
      <c r="AM32" s="849"/>
      <c r="AN32" s="849"/>
      <c r="AO32" s="849"/>
      <c r="AP32" s="849">
        <v>152</v>
      </c>
      <c r="AQ32" s="849"/>
      <c r="AR32" s="849"/>
      <c r="AS32" s="849"/>
      <c r="AT32" s="849"/>
      <c r="AU32" s="849" t="s">
        <v>547</v>
      </c>
      <c r="AV32" s="849"/>
      <c r="AW32" s="849"/>
      <c r="AX32" s="849"/>
      <c r="AY32" s="849"/>
      <c r="AZ32" s="850" t="s">
        <v>546</v>
      </c>
      <c r="BA32" s="851"/>
      <c r="BB32" s="851"/>
      <c r="BC32" s="851"/>
      <c r="BD32" s="852"/>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7382</v>
      </c>
      <c r="R33" s="777"/>
      <c r="S33" s="777"/>
      <c r="T33" s="777"/>
      <c r="U33" s="777"/>
      <c r="V33" s="777">
        <v>10480</v>
      </c>
      <c r="W33" s="777"/>
      <c r="X33" s="777"/>
      <c r="Y33" s="777"/>
      <c r="Z33" s="777"/>
      <c r="AA33" s="778">
        <f t="shared" si="0"/>
        <v>-3098</v>
      </c>
      <c r="AB33" s="779"/>
      <c r="AC33" s="779"/>
      <c r="AD33" s="779"/>
      <c r="AE33" s="780"/>
      <c r="AF33" s="781">
        <v>4461</v>
      </c>
      <c r="AG33" s="779"/>
      <c r="AH33" s="779"/>
      <c r="AI33" s="779"/>
      <c r="AJ33" s="780"/>
      <c r="AK33" s="848">
        <v>84</v>
      </c>
      <c r="AL33" s="849"/>
      <c r="AM33" s="849"/>
      <c r="AN33" s="849"/>
      <c r="AO33" s="849"/>
      <c r="AP33" s="849">
        <v>42169</v>
      </c>
      <c r="AQ33" s="849"/>
      <c r="AR33" s="849"/>
      <c r="AS33" s="849"/>
      <c r="AT33" s="849"/>
      <c r="AU33" s="849">
        <v>2657</v>
      </c>
      <c r="AV33" s="849"/>
      <c r="AW33" s="849"/>
      <c r="AX33" s="849"/>
      <c r="AY33" s="849"/>
      <c r="AZ33" s="850" t="s">
        <v>546</v>
      </c>
      <c r="BA33" s="851"/>
      <c r="BB33" s="851"/>
      <c r="BC33" s="851"/>
      <c r="BD33" s="852"/>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454</v>
      </c>
      <c r="R34" s="777"/>
      <c r="S34" s="777"/>
      <c r="T34" s="777"/>
      <c r="U34" s="777"/>
      <c r="V34" s="777">
        <v>298</v>
      </c>
      <c r="W34" s="777"/>
      <c r="X34" s="777"/>
      <c r="Y34" s="777"/>
      <c r="Z34" s="777"/>
      <c r="AA34" s="778">
        <f t="shared" si="0"/>
        <v>156</v>
      </c>
      <c r="AB34" s="779"/>
      <c r="AC34" s="779"/>
      <c r="AD34" s="779"/>
      <c r="AE34" s="780"/>
      <c r="AF34" s="781">
        <v>2068</v>
      </c>
      <c r="AG34" s="779"/>
      <c r="AH34" s="779"/>
      <c r="AI34" s="779"/>
      <c r="AJ34" s="780"/>
      <c r="AK34" s="848" t="s">
        <v>546</v>
      </c>
      <c r="AL34" s="849"/>
      <c r="AM34" s="849"/>
      <c r="AN34" s="849"/>
      <c r="AO34" s="849"/>
      <c r="AP34" s="849">
        <v>1221</v>
      </c>
      <c r="AQ34" s="849"/>
      <c r="AR34" s="849"/>
      <c r="AS34" s="849"/>
      <c r="AT34" s="849"/>
      <c r="AU34" s="849" t="s">
        <v>547</v>
      </c>
      <c r="AV34" s="849"/>
      <c r="AW34" s="849"/>
      <c r="AX34" s="849"/>
      <c r="AY34" s="849"/>
      <c r="AZ34" s="850" t="s">
        <v>546</v>
      </c>
      <c r="BA34" s="851"/>
      <c r="BB34" s="851"/>
      <c r="BC34" s="851"/>
      <c r="BD34" s="852"/>
      <c r="BE34" s="846" t="s">
        <v>549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16809</v>
      </c>
      <c r="R35" s="777"/>
      <c r="S35" s="777"/>
      <c r="T35" s="777"/>
      <c r="U35" s="777"/>
      <c r="V35" s="777">
        <v>14893</v>
      </c>
      <c r="W35" s="777"/>
      <c r="X35" s="777"/>
      <c r="Y35" s="777"/>
      <c r="Z35" s="777"/>
      <c r="AA35" s="778">
        <f t="shared" si="0"/>
        <v>1916</v>
      </c>
      <c r="AB35" s="779"/>
      <c r="AC35" s="779"/>
      <c r="AD35" s="779"/>
      <c r="AE35" s="780"/>
      <c r="AF35" s="781">
        <v>1662</v>
      </c>
      <c r="AG35" s="779"/>
      <c r="AH35" s="779"/>
      <c r="AI35" s="779"/>
      <c r="AJ35" s="780"/>
      <c r="AK35" s="848">
        <v>5763</v>
      </c>
      <c r="AL35" s="849"/>
      <c r="AM35" s="849"/>
      <c r="AN35" s="849"/>
      <c r="AO35" s="849"/>
      <c r="AP35" s="849">
        <v>134175</v>
      </c>
      <c r="AQ35" s="849"/>
      <c r="AR35" s="849"/>
      <c r="AS35" s="849"/>
      <c r="AT35" s="849"/>
      <c r="AU35" s="849">
        <v>70576</v>
      </c>
      <c r="AV35" s="849"/>
      <c r="AW35" s="849"/>
      <c r="AX35" s="849"/>
      <c r="AY35" s="849"/>
      <c r="AZ35" s="850" t="s">
        <v>546</v>
      </c>
      <c r="BA35" s="851"/>
      <c r="BB35" s="851"/>
      <c r="BC35" s="851"/>
      <c r="BD35" s="852"/>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12054</v>
      </c>
      <c r="R36" s="777"/>
      <c r="S36" s="777"/>
      <c r="T36" s="777"/>
      <c r="U36" s="777"/>
      <c r="V36" s="777">
        <v>11774</v>
      </c>
      <c r="W36" s="777"/>
      <c r="X36" s="777"/>
      <c r="Y36" s="777"/>
      <c r="Z36" s="777"/>
      <c r="AA36" s="778">
        <f t="shared" si="0"/>
        <v>280</v>
      </c>
      <c r="AB36" s="779"/>
      <c r="AC36" s="779"/>
      <c r="AD36" s="779"/>
      <c r="AE36" s="780"/>
      <c r="AF36" s="781">
        <v>2584</v>
      </c>
      <c r="AG36" s="779"/>
      <c r="AH36" s="779"/>
      <c r="AI36" s="779"/>
      <c r="AJ36" s="780"/>
      <c r="AK36" s="848">
        <v>1081</v>
      </c>
      <c r="AL36" s="849"/>
      <c r="AM36" s="849"/>
      <c r="AN36" s="849"/>
      <c r="AO36" s="849"/>
      <c r="AP36" s="849">
        <v>4118</v>
      </c>
      <c r="AQ36" s="849"/>
      <c r="AR36" s="849"/>
      <c r="AS36" s="849"/>
      <c r="AT36" s="849"/>
      <c r="AU36" s="849">
        <v>2244</v>
      </c>
      <c r="AV36" s="849"/>
      <c r="AW36" s="849"/>
      <c r="AX36" s="849"/>
      <c r="AY36" s="849"/>
      <c r="AZ36" s="850" t="s">
        <v>546</v>
      </c>
      <c r="BA36" s="851"/>
      <c r="BB36" s="851"/>
      <c r="BC36" s="851"/>
      <c r="BD36" s="852"/>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65</v>
      </c>
      <c r="R37" s="777"/>
      <c r="S37" s="777"/>
      <c r="T37" s="777"/>
      <c r="U37" s="777"/>
      <c r="V37" s="777">
        <v>65</v>
      </c>
      <c r="W37" s="777"/>
      <c r="X37" s="777"/>
      <c r="Y37" s="777"/>
      <c r="Z37" s="777"/>
      <c r="AA37" s="778" t="s">
        <v>547</v>
      </c>
      <c r="AB37" s="779"/>
      <c r="AC37" s="779"/>
      <c r="AD37" s="779"/>
      <c r="AE37" s="780"/>
      <c r="AF37" s="781" t="s">
        <v>109</v>
      </c>
      <c r="AG37" s="779"/>
      <c r="AH37" s="779"/>
      <c r="AI37" s="779"/>
      <c r="AJ37" s="780"/>
      <c r="AK37" s="848">
        <v>65</v>
      </c>
      <c r="AL37" s="849"/>
      <c r="AM37" s="849"/>
      <c r="AN37" s="849"/>
      <c r="AO37" s="849"/>
      <c r="AP37" s="849">
        <v>103</v>
      </c>
      <c r="AQ37" s="849"/>
      <c r="AR37" s="849"/>
      <c r="AS37" s="849"/>
      <c r="AT37" s="849"/>
      <c r="AU37" s="849">
        <v>103</v>
      </c>
      <c r="AV37" s="849"/>
      <c r="AW37" s="849"/>
      <c r="AX37" s="849"/>
      <c r="AY37" s="849"/>
      <c r="AZ37" s="850" t="s">
        <v>546</v>
      </c>
      <c r="BA37" s="851"/>
      <c r="BB37" s="851"/>
      <c r="BC37" s="851"/>
      <c r="BD37" s="852"/>
      <c r="BE37" s="846" t="s">
        <v>388</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389</v>
      </c>
      <c r="C38" s="774"/>
      <c r="D38" s="774"/>
      <c r="E38" s="774"/>
      <c r="F38" s="774"/>
      <c r="G38" s="774"/>
      <c r="H38" s="774"/>
      <c r="I38" s="774"/>
      <c r="J38" s="774"/>
      <c r="K38" s="774"/>
      <c r="L38" s="774"/>
      <c r="M38" s="774"/>
      <c r="N38" s="774"/>
      <c r="O38" s="774"/>
      <c r="P38" s="775"/>
      <c r="Q38" s="776">
        <v>151</v>
      </c>
      <c r="R38" s="777"/>
      <c r="S38" s="777"/>
      <c r="T38" s="777"/>
      <c r="U38" s="777"/>
      <c r="V38" s="777">
        <v>151</v>
      </c>
      <c r="W38" s="777"/>
      <c r="X38" s="777"/>
      <c r="Y38" s="777"/>
      <c r="Z38" s="777"/>
      <c r="AA38" s="778" t="s">
        <v>547</v>
      </c>
      <c r="AB38" s="779"/>
      <c r="AC38" s="779"/>
      <c r="AD38" s="779"/>
      <c r="AE38" s="780"/>
      <c r="AF38" s="781" t="s">
        <v>109</v>
      </c>
      <c r="AG38" s="779"/>
      <c r="AH38" s="779"/>
      <c r="AI38" s="779"/>
      <c r="AJ38" s="780"/>
      <c r="AK38" s="848">
        <v>90</v>
      </c>
      <c r="AL38" s="849"/>
      <c r="AM38" s="849"/>
      <c r="AN38" s="849"/>
      <c r="AO38" s="849"/>
      <c r="AP38" s="849">
        <v>249</v>
      </c>
      <c r="AQ38" s="849"/>
      <c r="AR38" s="849"/>
      <c r="AS38" s="849"/>
      <c r="AT38" s="849"/>
      <c r="AU38" s="849">
        <v>96</v>
      </c>
      <c r="AV38" s="849"/>
      <c r="AW38" s="849"/>
      <c r="AX38" s="849"/>
      <c r="AY38" s="849"/>
      <c r="AZ38" s="850" t="s">
        <v>546</v>
      </c>
      <c r="BA38" s="851"/>
      <c r="BB38" s="851"/>
      <c r="BC38" s="851"/>
      <c r="BD38" s="852"/>
      <c r="BE38" s="846" t="s">
        <v>388</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390</v>
      </c>
      <c r="C39" s="774"/>
      <c r="D39" s="774"/>
      <c r="E39" s="774"/>
      <c r="F39" s="774"/>
      <c r="G39" s="774"/>
      <c r="H39" s="774"/>
      <c r="I39" s="774"/>
      <c r="J39" s="774"/>
      <c r="K39" s="774"/>
      <c r="L39" s="774"/>
      <c r="M39" s="774"/>
      <c r="N39" s="774"/>
      <c r="O39" s="774"/>
      <c r="P39" s="775"/>
      <c r="Q39" s="776">
        <v>1344</v>
      </c>
      <c r="R39" s="777"/>
      <c r="S39" s="777"/>
      <c r="T39" s="777"/>
      <c r="U39" s="777"/>
      <c r="V39" s="777">
        <v>1344</v>
      </c>
      <c r="W39" s="777"/>
      <c r="X39" s="777"/>
      <c r="Y39" s="777"/>
      <c r="Z39" s="777"/>
      <c r="AA39" s="778" t="s">
        <v>547</v>
      </c>
      <c r="AB39" s="779"/>
      <c r="AC39" s="779"/>
      <c r="AD39" s="779"/>
      <c r="AE39" s="780"/>
      <c r="AF39" s="781" t="s">
        <v>109</v>
      </c>
      <c r="AG39" s="779"/>
      <c r="AH39" s="779"/>
      <c r="AI39" s="779"/>
      <c r="AJ39" s="780"/>
      <c r="AK39" s="848">
        <v>1008</v>
      </c>
      <c r="AL39" s="849"/>
      <c r="AM39" s="849"/>
      <c r="AN39" s="849"/>
      <c r="AO39" s="849"/>
      <c r="AP39" s="849">
        <v>10596</v>
      </c>
      <c r="AQ39" s="849"/>
      <c r="AR39" s="849"/>
      <c r="AS39" s="849"/>
      <c r="AT39" s="849"/>
      <c r="AU39" s="849">
        <v>10577</v>
      </c>
      <c r="AV39" s="849"/>
      <c r="AW39" s="849"/>
      <c r="AX39" s="849"/>
      <c r="AY39" s="849"/>
      <c r="AZ39" s="850" t="s">
        <v>546</v>
      </c>
      <c r="BA39" s="851"/>
      <c r="BB39" s="851"/>
      <c r="BC39" s="851"/>
      <c r="BD39" s="852"/>
      <c r="BE39" s="846" t="s">
        <v>388</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391</v>
      </c>
      <c r="C40" s="774"/>
      <c r="D40" s="774"/>
      <c r="E40" s="774"/>
      <c r="F40" s="774"/>
      <c r="G40" s="774"/>
      <c r="H40" s="774"/>
      <c r="I40" s="774"/>
      <c r="J40" s="774"/>
      <c r="K40" s="774"/>
      <c r="L40" s="774"/>
      <c r="M40" s="774"/>
      <c r="N40" s="774"/>
      <c r="O40" s="774"/>
      <c r="P40" s="775"/>
      <c r="Q40" s="776">
        <v>1069</v>
      </c>
      <c r="R40" s="777"/>
      <c r="S40" s="777"/>
      <c r="T40" s="777"/>
      <c r="U40" s="777"/>
      <c r="V40" s="777">
        <v>1069</v>
      </c>
      <c r="W40" s="777"/>
      <c r="X40" s="777"/>
      <c r="Y40" s="777"/>
      <c r="Z40" s="777"/>
      <c r="AA40" s="778" t="s">
        <v>547</v>
      </c>
      <c r="AB40" s="779"/>
      <c r="AC40" s="779"/>
      <c r="AD40" s="779"/>
      <c r="AE40" s="780"/>
      <c r="AF40" s="781" t="s">
        <v>109</v>
      </c>
      <c r="AG40" s="779"/>
      <c r="AH40" s="779"/>
      <c r="AI40" s="779"/>
      <c r="AJ40" s="780"/>
      <c r="AK40" s="848">
        <v>58</v>
      </c>
      <c r="AL40" s="849"/>
      <c r="AM40" s="849"/>
      <c r="AN40" s="849"/>
      <c r="AO40" s="849"/>
      <c r="AP40" s="849">
        <v>957</v>
      </c>
      <c r="AQ40" s="849"/>
      <c r="AR40" s="849"/>
      <c r="AS40" s="849"/>
      <c r="AT40" s="849"/>
      <c r="AU40" s="849">
        <v>527</v>
      </c>
      <c r="AV40" s="849"/>
      <c r="AW40" s="849"/>
      <c r="AX40" s="849"/>
      <c r="AY40" s="849"/>
      <c r="AZ40" s="850" t="s">
        <v>546</v>
      </c>
      <c r="BA40" s="851"/>
      <c r="BB40" s="851"/>
      <c r="BC40" s="851"/>
      <c r="BD40" s="852"/>
      <c r="BE40" s="846" t="s">
        <v>388</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t="s">
        <v>392</v>
      </c>
      <c r="C41" s="774"/>
      <c r="D41" s="774"/>
      <c r="E41" s="774"/>
      <c r="F41" s="774"/>
      <c r="G41" s="774"/>
      <c r="H41" s="774"/>
      <c r="I41" s="774"/>
      <c r="J41" s="774"/>
      <c r="K41" s="774"/>
      <c r="L41" s="774"/>
      <c r="M41" s="774"/>
      <c r="N41" s="774"/>
      <c r="O41" s="774"/>
      <c r="P41" s="775"/>
      <c r="Q41" s="776">
        <v>1380</v>
      </c>
      <c r="R41" s="777"/>
      <c r="S41" s="777"/>
      <c r="T41" s="777"/>
      <c r="U41" s="777"/>
      <c r="V41" s="777">
        <v>1380</v>
      </c>
      <c r="W41" s="777"/>
      <c r="X41" s="777"/>
      <c r="Y41" s="777"/>
      <c r="Z41" s="777"/>
      <c r="AA41" s="778" t="s">
        <v>547</v>
      </c>
      <c r="AB41" s="779"/>
      <c r="AC41" s="779"/>
      <c r="AD41" s="779"/>
      <c r="AE41" s="780"/>
      <c r="AF41" s="781">
        <v>2091</v>
      </c>
      <c r="AG41" s="779"/>
      <c r="AH41" s="779"/>
      <c r="AI41" s="779"/>
      <c r="AJ41" s="780"/>
      <c r="AK41" s="848">
        <v>1197</v>
      </c>
      <c r="AL41" s="849"/>
      <c r="AM41" s="849"/>
      <c r="AN41" s="849"/>
      <c r="AO41" s="849"/>
      <c r="AP41" s="849">
        <v>754</v>
      </c>
      <c r="AQ41" s="849"/>
      <c r="AR41" s="849"/>
      <c r="AS41" s="849"/>
      <c r="AT41" s="849"/>
      <c r="AU41" s="849" t="s">
        <v>485</v>
      </c>
      <c r="AV41" s="849"/>
      <c r="AW41" s="849"/>
      <c r="AX41" s="849"/>
      <c r="AY41" s="849"/>
      <c r="AZ41" s="850" t="s">
        <v>546</v>
      </c>
      <c r="BA41" s="851"/>
      <c r="BB41" s="851"/>
      <c r="BC41" s="851"/>
      <c r="BD41" s="852"/>
      <c r="BE41" s="846" t="s">
        <v>388</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81"/>
      <c r="AG42" s="779"/>
      <c r="AH42" s="779"/>
      <c r="AI42" s="779"/>
      <c r="AJ42" s="780"/>
      <c r="AK42" s="848"/>
      <c r="AL42" s="849"/>
      <c r="AM42" s="849"/>
      <c r="AN42" s="849"/>
      <c r="AO42" s="849"/>
      <c r="AP42" s="849"/>
      <c r="AQ42" s="849"/>
      <c r="AR42" s="849"/>
      <c r="AS42" s="849"/>
      <c r="AT42" s="849"/>
      <c r="AU42" s="849"/>
      <c r="AV42" s="849"/>
      <c r="AW42" s="849"/>
      <c r="AX42" s="849"/>
      <c r="AY42" s="849"/>
      <c r="AZ42" s="853"/>
      <c r="BA42" s="853"/>
      <c r="BB42" s="853"/>
      <c r="BC42" s="853"/>
      <c r="BD42" s="853"/>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81"/>
      <c r="AG43" s="779"/>
      <c r="AH43" s="779"/>
      <c r="AI43" s="779"/>
      <c r="AJ43" s="780"/>
      <c r="AK43" s="848"/>
      <c r="AL43" s="849"/>
      <c r="AM43" s="849"/>
      <c r="AN43" s="849"/>
      <c r="AO43" s="849"/>
      <c r="AP43" s="849"/>
      <c r="AQ43" s="849"/>
      <c r="AR43" s="849"/>
      <c r="AS43" s="849"/>
      <c r="AT43" s="849"/>
      <c r="AU43" s="849"/>
      <c r="AV43" s="849"/>
      <c r="AW43" s="849"/>
      <c r="AX43" s="849"/>
      <c r="AY43" s="849"/>
      <c r="AZ43" s="853"/>
      <c r="BA43" s="853"/>
      <c r="BB43" s="853"/>
      <c r="BC43" s="853"/>
      <c r="BD43" s="853"/>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81"/>
      <c r="AG44" s="779"/>
      <c r="AH44" s="779"/>
      <c r="AI44" s="779"/>
      <c r="AJ44" s="780"/>
      <c r="AK44" s="848"/>
      <c r="AL44" s="849"/>
      <c r="AM44" s="849"/>
      <c r="AN44" s="849"/>
      <c r="AO44" s="849"/>
      <c r="AP44" s="849"/>
      <c r="AQ44" s="849"/>
      <c r="AR44" s="849"/>
      <c r="AS44" s="849"/>
      <c r="AT44" s="849"/>
      <c r="AU44" s="849"/>
      <c r="AV44" s="849"/>
      <c r="AW44" s="849"/>
      <c r="AX44" s="849"/>
      <c r="AY44" s="849"/>
      <c r="AZ44" s="853"/>
      <c r="BA44" s="853"/>
      <c r="BB44" s="853"/>
      <c r="BC44" s="853"/>
      <c r="BD44" s="853"/>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81"/>
      <c r="AG45" s="779"/>
      <c r="AH45" s="779"/>
      <c r="AI45" s="779"/>
      <c r="AJ45" s="780"/>
      <c r="AK45" s="848"/>
      <c r="AL45" s="849"/>
      <c r="AM45" s="849"/>
      <c r="AN45" s="849"/>
      <c r="AO45" s="849"/>
      <c r="AP45" s="849"/>
      <c r="AQ45" s="849"/>
      <c r="AR45" s="849"/>
      <c r="AS45" s="849"/>
      <c r="AT45" s="849"/>
      <c r="AU45" s="849"/>
      <c r="AV45" s="849"/>
      <c r="AW45" s="849"/>
      <c r="AX45" s="849"/>
      <c r="AY45" s="849"/>
      <c r="AZ45" s="853"/>
      <c r="BA45" s="853"/>
      <c r="BB45" s="853"/>
      <c r="BC45" s="853"/>
      <c r="BD45" s="853"/>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81"/>
      <c r="AG46" s="779"/>
      <c r="AH46" s="779"/>
      <c r="AI46" s="779"/>
      <c r="AJ46" s="780"/>
      <c r="AK46" s="848"/>
      <c r="AL46" s="849"/>
      <c r="AM46" s="849"/>
      <c r="AN46" s="849"/>
      <c r="AO46" s="849"/>
      <c r="AP46" s="849"/>
      <c r="AQ46" s="849"/>
      <c r="AR46" s="849"/>
      <c r="AS46" s="849"/>
      <c r="AT46" s="849"/>
      <c r="AU46" s="849"/>
      <c r="AV46" s="849"/>
      <c r="AW46" s="849"/>
      <c r="AX46" s="849"/>
      <c r="AY46" s="849"/>
      <c r="AZ46" s="853"/>
      <c r="BA46" s="853"/>
      <c r="BB46" s="853"/>
      <c r="BC46" s="853"/>
      <c r="BD46" s="853"/>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81"/>
      <c r="AG47" s="779"/>
      <c r="AH47" s="779"/>
      <c r="AI47" s="779"/>
      <c r="AJ47" s="780"/>
      <c r="AK47" s="848"/>
      <c r="AL47" s="849"/>
      <c r="AM47" s="849"/>
      <c r="AN47" s="849"/>
      <c r="AO47" s="849"/>
      <c r="AP47" s="849"/>
      <c r="AQ47" s="849"/>
      <c r="AR47" s="849"/>
      <c r="AS47" s="849"/>
      <c r="AT47" s="849"/>
      <c r="AU47" s="849"/>
      <c r="AV47" s="849"/>
      <c r="AW47" s="849"/>
      <c r="AX47" s="849"/>
      <c r="AY47" s="849"/>
      <c r="AZ47" s="853"/>
      <c r="BA47" s="853"/>
      <c r="BB47" s="853"/>
      <c r="BC47" s="853"/>
      <c r="BD47" s="853"/>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81"/>
      <c r="AG48" s="779"/>
      <c r="AH48" s="779"/>
      <c r="AI48" s="779"/>
      <c r="AJ48" s="780"/>
      <c r="AK48" s="848"/>
      <c r="AL48" s="849"/>
      <c r="AM48" s="849"/>
      <c r="AN48" s="849"/>
      <c r="AO48" s="849"/>
      <c r="AP48" s="849"/>
      <c r="AQ48" s="849"/>
      <c r="AR48" s="849"/>
      <c r="AS48" s="849"/>
      <c r="AT48" s="849"/>
      <c r="AU48" s="849"/>
      <c r="AV48" s="849"/>
      <c r="AW48" s="849"/>
      <c r="AX48" s="849"/>
      <c r="AY48" s="849"/>
      <c r="AZ48" s="853"/>
      <c r="BA48" s="853"/>
      <c r="BB48" s="853"/>
      <c r="BC48" s="853"/>
      <c r="BD48" s="853"/>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81"/>
      <c r="AG49" s="779"/>
      <c r="AH49" s="779"/>
      <c r="AI49" s="779"/>
      <c r="AJ49" s="780"/>
      <c r="AK49" s="848"/>
      <c r="AL49" s="849"/>
      <c r="AM49" s="849"/>
      <c r="AN49" s="849"/>
      <c r="AO49" s="849"/>
      <c r="AP49" s="849"/>
      <c r="AQ49" s="849"/>
      <c r="AR49" s="849"/>
      <c r="AS49" s="849"/>
      <c r="AT49" s="849"/>
      <c r="AU49" s="849"/>
      <c r="AV49" s="849"/>
      <c r="AW49" s="849"/>
      <c r="AX49" s="849"/>
      <c r="AY49" s="849"/>
      <c r="AZ49" s="853"/>
      <c r="BA49" s="853"/>
      <c r="BB49" s="853"/>
      <c r="BC49" s="853"/>
      <c r="BD49" s="853"/>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81"/>
      <c r="AG50" s="779"/>
      <c r="AH50" s="779"/>
      <c r="AI50" s="779"/>
      <c r="AJ50" s="780"/>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81"/>
      <c r="AG51" s="779"/>
      <c r="AH51" s="779"/>
      <c r="AI51" s="779"/>
      <c r="AJ51" s="780"/>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81"/>
      <c r="AG52" s="779"/>
      <c r="AH52" s="779"/>
      <c r="AI52" s="779"/>
      <c r="AJ52" s="780"/>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81"/>
      <c r="AG53" s="779"/>
      <c r="AH53" s="779"/>
      <c r="AI53" s="779"/>
      <c r="AJ53" s="780"/>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81"/>
      <c r="AG54" s="779"/>
      <c r="AH54" s="779"/>
      <c r="AI54" s="779"/>
      <c r="AJ54" s="780"/>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81"/>
      <c r="AG55" s="779"/>
      <c r="AH55" s="779"/>
      <c r="AI55" s="779"/>
      <c r="AJ55" s="780"/>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81"/>
      <c r="AG56" s="779"/>
      <c r="AH56" s="779"/>
      <c r="AI56" s="779"/>
      <c r="AJ56" s="780"/>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81"/>
      <c r="AG57" s="779"/>
      <c r="AH57" s="779"/>
      <c r="AI57" s="779"/>
      <c r="AJ57" s="780"/>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81"/>
      <c r="AG58" s="779"/>
      <c r="AH58" s="779"/>
      <c r="AI58" s="779"/>
      <c r="AJ58" s="780"/>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81"/>
      <c r="AG59" s="779"/>
      <c r="AH59" s="779"/>
      <c r="AI59" s="779"/>
      <c r="AJ59" s="780"/>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81"/>
      <c r="AG60" s="779"/>
      <c r="AH60" s="779"/>
      <c r="AI60" s="779"/>
      <c r="AJ60" s="780"/>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81"/>
      <c r="AG61" s="779"/>
      <c r="AH61" s="779"/>
      <c r="AI61" s="779"/>
      <c r="AJ61" s="780"/>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81"/>
      <c r="AG62" s="779"/>
      <c r="AH62" s="779"/>
      <c r="AI62" s="779"/>
      <c r="AJ62" s="780"/>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393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394</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13929</v>
      </c>
      <c r="AG63" s="863"/>
      <c r="AH63" s="863"/>
      <c r="AI63" s="863"/>
      <c r="AJ63" s="864"/>
      <c r="AK63" s="865"/>
      <c r="AL63" s="860"/>
      <c r="AM63" s="860"/>
      <c r="AN63" s="860"/>
      <c r="AO63" s="860"/>
      <c r="AP63" s="863">
        <v>194545</v>
      </c>
      <c r="AQ63" s="863"/>
      <c r="AR63" s="863"/>
      <c r="AS63" s="863"/>
      <c r="AT63" s="863"/>
      <c r="AU63" s="863">
        <v>86780</v>
      </c>
      <c r="AV63" s="863"/>
      <c r="AW63" s="863"/>
      <c r="AX63" s="863"/>
      <c r="AY63" s="863"/>
      <c r="AZ63" s="867"/>
      <c r="BA63" s="867"/>
      <c r="BB63" s="867"/>
      <c r="BC63" s="867"/>
      <c r="BD63" s="867"/>
      <c r="BE63" s="868"/>
      <c r="BF63" s="868"/>
      <c r="BG63" s="868"/>
      <c r="BH63" s="868"/>
      <c r="BI63" s="869"/>
      <c r="BJ63" s="870" t="s">
        <v>109</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3" t="s">
        <v>372</v>
      </c>
      <c r="AG66" s="831"/>
      <c r="AH66" s="831"/>
      <c r="AI66" s="831"/>
      <c r="AJ66" s="874"/>
      <c r="AK66" s="735" t="s">
        <v>373</v>
      </c>
      <c r="AL66" s="759"/>
      <c r="AM66" s="759"/>
      <c r="AN66" s="759"/>
      <c r="AO66" s="760"/>
      <c r="AP66" s="735" t="s">
        <v>374</v>
      </c>
      <c r="AQ66" s="736"/>
      <c r="AR66" s="736"/>
      <c r="AS66" s="736"/>
      <c r="AT66" s="737"/>
      <c r="AU66" s="735" t="s">
        <v>397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c r="A68" s="209">
        <v>1</v>
      </c>
      <c r="B68" s="893" t="s">
        <v>550</v>
      </c>
      <c r="C68" s="894"/>
      <c r="D68" s="894"/>
      <c r="E68" s="894"/>
      <c r="F68" s="894"/>
      <c r="G68" s="894"/>
      <c r="H68" s="894"/>
      <c r="I68" s="894"/>
      <c r="J68" s="894"/>
      <c r="K68" s="894"/>
      <c r="L68" s="894"/>
      <c r="M68" s="894"/>
      <c r="N68" s="894"/>
      <c r="O68" s="894"/>
      <c r="P68" s="895"/>
      <c r="Q68" s="896">
        <v>6734</v>
      </c>
      <c r="R68" s="888"/>
      <c r="S68" s="888"/>
      <c r="T68" s="888"/>
      <c r="U68" s="889"/>
      <c r="V68" s="887">
        <v>6122</v>
      </c>
      <c r="W68" s="888"/>
      <c r="X68" s="888"/>
      <c r="Y68" s="888"/>
      <c r="Z68" s="889"/>
      <c r="AA68" s="887">
        <f>Q68-V68</f>
        <v>612</v>
      </c>
      <c r="AB68" s="888"/>
      <c r="AC68" s="888"/>
      <c r="AD68" s="888"/>
      <c r="AE68" s="889"/>
      <c r="AF68" s="887">
        <v>612</v>
      </c>
      <c r="AG68" s="888"/>
      <c r="AH68" s="888"/>
      <c r="AI68" s="888"/>
      <c r="AJ68" s="889"/>
      <c r="AK68" s="887" t="s">
        <v>485</v>
      </c>
      <c r="AL68" s="888"/>
      <c r="AM68" s="888"/>
      <c r="AN68" s="888"/>
      <c r="AO68" s="889"/>
      <c r="AP68" s="887">
        <v>3667</v>
      </c>
      <c r="AQ68" s="888"/>
      <c r="AR68" s="888"/>
      <c r="AS68" s="888"/>
      <c r="AT68" s="889"/>
      <c r="AU68" s="887">
        <v>2618</v>
      </c>
      <c r="AV68" s="888"/>
      <c r="AW68" s="888"/>
      <c r="AX68" s="888"/>
      <c r="AY68" s="889"/>
      <c r="AZ68" s="890"/>
      <c r="BA68" s="891"/>
      <c r="BB68" s="891"/>
      <c r="BC68" s="891"/>
      <c r="BD68" s="892"/>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c r="A69" s="212">
        <v>2</v>
      </c>
      <c r="B69" s="897" t="s">
        <v>551</v>
      </c>
      <c r="C69" s="898"/>
      <c r="D69" s="898"/>
      <c r="E69" s="898"/>
      <c r="F69" s="898"/>
      <c r="G69" s="898"/>
      <c r="H69" s="898"/>
      <c r="I69" s="898"/>
      <c r="J69" s="898"/>
      <c r="K69" s="898"/>
      <c r="L69" s="898"/>
      <c r="M69" s="898"/>
      <c r="N69" s="898"/>
      <c r="O69" s="898"/>
      <c r="P69" s="899"/>
      <c r="Q69" s="900">
        <v>244</v>
      </c>
      <c r="R69" s="901"/>
      <c r="S69" s="901"/>
      <c r="T69" s="901"/>
      <c r="U69" s="848"/>
      <c r="V69" s="902">
        <v>211</v>
      </c>
      <c r="W69" s="901"/>
      <c r="X69" s="901"/>
      <c r="Y69" s="901"/>
      <c r="Z69" s="848"/>
      <c r="AA69" s="902">
        <f t="shared" ref="AA69:AA73" si="1">Q69-V69</f>
        <v>33</v>
      </c>
      <c r="AB69" s="901"/>
      <c r="AC69" s="901"/>
      <c r="AD69" s="901"/>
      <c r="AE69" s="848"/>
      <c r="AF69" s="902">
        <v>33</v>
      </c>
      <c r="AG69" s="901"/>
      <c r="AH69" s="901"/>
      <c r="AI69" s="901"/>
      <c r="AJ69" s="848"/>
      <c r="AK69" s="902" t="s">
        <v>485</v>
      </c>
      <c r="AL69" s="901"/>
      <c r="AM69" s="901"/>
      <c r="AN69" s="901"/>
      <c r="AO69" s="848"/>
      <c r="AP69" s="902" t="s">
        <v>547</v>
      </c>
      <c r="AQ69" s="901"/>
      <c r="AR69" s="901"/>
      <c r="AS69" s="901"/>
      <c r="AT69" s="848"/>
      <c r="AU69" s="902" t="s">
        <v>547</v>
      </c>
      <c r="AV69" s="901"/>
      <c r="AW69" s="901"/>
      <c r="AX69" s="901"/>
      <c r="AY69" s="848"/>
      <c r="AZ69" s="903"/>
      <c r="BA69" s="904"/>
      <c r="BB69" s="904"/>
      <c r="BC69" s="904"/>
      <c r="BD69" s="905"/>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c r="A70" s="212">
        <v>3</v>
      </c>
      <c r="B70" s="897" t="s">
        <v>552</v>
      </c>
      <c r="C70" s="898"/>
      <c r="D70" s="898"/>
      <c r="E70" s="898"/>
      <c r="F70" s="898"/>
      <c r="G70" s="898"/>
      <c r="H70" s="898"/>
      <c r="I70" s="898"/>
      <c r="J70" s="898"/>
      <c r="K70" s="898"/>
      <c r="L70" s="898"/>
      <c r="M70" s="898"/>
      <c r="N70" s="898"/>
      <c r="O70" s="898"/>
      <c r="P70" s="899"/>
      <c r="Q70" s="900">
        <v>5</v>
      </c>
      <c r="R70" s="901"/>
      <c r="S70" s="901"/>
      <c r="T70" s="901"/>
      <c r="U70" s="848"/>
      <c r="V70" s="902">
        <v>3</v>
      </c>
      <c r="W70" s="901"/>
      <c r="X70" s="901"/>
      <c r="Y70" s="901"/>
      <c r="Z70" s="848"/>
      <c r="AA70" s="902">
        <f t="shared" si="1"/>
        <v>2</v>
      </c>
      <c r="AB70" s="901"/>
      <c r="AC70" s="901"/>
      <c r="AD70" s="901"/>
      <c r="AE70" s="848"/>
      <c r="AF70" s="902">
        <v>2</v>
      </c>
      <c r="AG70" s="901"/>
      <c r="AH70" s="901"/>
      <c r="AI70" s="901"/>
      <c r="AJ70" s="848"/>
      <c r="AK70" s="902" t="s">
        <v>485</v>
      </c>
      <c r="AL70" s="901"/>
      <c r="AM70" s="901"/>
      <c r="AN70" s="901"/>
      <c r="AO70" s="848"/>
      <c r="AP70" s="902" t="s">
        <v>485</v>
      </c>
      <c r="AQ70" s="901"/>
      <c r="AR70" s="901"/>
      <c r="AS70" s="901"/>
      <c r="AT70" s="848"/>
      <c r="AU70" s="902" t="s">
        <v>485</v>
      </c>
      <c r="AV70" s="901"/>
      <c r="AW70" s="901"/>
      <c r="AX70" s="901"/>
      <c r="AY70" s="848"/>
      <c r="AZ70" s="903"/>
      <c r="BA70" s="904"/>
      <c r="BB70" s="904"/>
      <c r="BC70" s="904"/>
      <c r="BD70" s="905"/>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c r="A71" s="212">
        <v>4</v>
      </c>
      <c r="B71" s="897" t="s">
        <v>553</v>
      </c>
      <c r="C71" s="898"/>
      <c r="D71" s="898"/>
      <c r="E71" s="898"/>
      <c r="F71" s="898"/>
      <c r="G71" s="898"/>
      <c r="H71" s="898"/>
      <c r="I71" s="898"/>
      <c r="J71" s="898"/>
      <c r="K71" s="898"/>
      <c r="L71" s="898"/>
      <c r="M71" s="898"/>
      <c r="N71" s="898"/>
      <c r="O71" s="898"/>
      <c r="P71" s="899"/>
      <c r="Q71" s="900">
        <v>1</v>
      </c>
      <c r="R71" s="901"/>
      <c r="S71" s="901"/>
      <c r="T71" s="901"/>
      <c r="U71" s="848"/>
      <c r="V71" s="902">
        <v>0</v>
      </c>
      <c r="W71" s="901"/>
      <c r="X71" s="901"/>
      <c r="Y71" s="901"/>
      <c r="Z71" s="848"/>
      <c r="AA71" s="902">
        <f t="shared" si="1"/>
        <v>1</v>
      </c>
      <c r="AB71" s="901"/>
      <c r="AC71" s="901"/>
      <c r="AD71" s="901"/>
      <c r="AE71" s="848"/>
      <c r="AF71" s="902">
        <v>1</v>
      </c>
      <c r="AG71" s="901"/>
      <c r="AH71" s="901"/>
      <c r="AI71" s="901"/>
      <c r="AJ71" s="848"/>
      <c r="AK71" s="902" t="s">
        <v>485</v>
      </c>
      <c r="AL71" s="901"/>
      <c r="AM71" s="901"/>
      <c r="AN71" s="901"/>
      <c r="AO71" s="848"/>
      <c r="AP71" s="902" t="s">
        <v>485</v>
      </c>
      <c r="AQ71" s="901"/>
      <c r="AR71" s="901"/>
      <c r="AS71" s="901"/>
      <c r="AT71" s="848"/>
      <c r="AU71" s="902" t="s">
        <v>485</v>
      </c>
      <c r="AV71" s="901"/>
      <c r="AW71" s="901"/>
      <c r="AX71" s="901"/>
      <c r="AY71" s="848"/>
      <c r="AZ71" s="903"/>
      <c r="BA71" s="904"/>
      <c r="BB71" s="904"/>
      <c r="BC71" s="904"/>
      <c r="BD71" s="905"/>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c r="A72" s="212">
        <v>5</v>
      </c>
      <c r="B72" s="897" t="s">
        <v>554</v>
      </c>
      <c r="C72" s="898"/>
      <c r="D72" s="898"/>
      <c r="E72" s="898"/>
      <c r="F72" s="898"/>
      <c r="G72" s="898"/>
      <c r="H72" s="898"/>
      <c r="I72" s="898"/>
      <c r="J72" s="898"/>
      <c r="K72" s="898"/>
      <c r="L72" s="898"/>
      <c r="M72" s="898"/>
      <c r="N72" s="898"/>
      <c r="O72" s="898"/>
      <c r="P72" s="899"/>
      <c r="Q72" s="900">
        <v>137</v>
      </c>
      <c r="R72" s="901"/>
      <c r="S72" s="901"/>
      <c r="T72" s="901"/>
      <c r="U72" s="848"/>
      <c r="V72" s="902">
        <v>134</v>
      </c>
      <c r="W72" s="901"/>
      <c r="X72" s="901"/>
      <c r="Y72" s="901"/>
      <c r="Z72" s="848"/>
      <c r="AA72" s="902">
        <f t="shared" ref="AA72" si="2">Q72-V72</f>
        <v>3</v>
      </c>
      <c r="AB72" s="901"/>
      <c r="AC72" s="901"/>
      <c r="AD72" s="901"/>
      <c r="AE72" s="848"/>
      <c r="AF72" s="902">
        <v>3</v>
      </c>
      <c r="AG72" s="901"/>
      <c r="AH72" s="901"/>
      <c r="AI72" s="901"/>
      <c r="AJ72" s="848"/>
      <c r="AK72" s="902" t="s">
        <v>546</v>
      </c>
      <c r="AL72" s="901"/>
      <c r="AM72" s="901"/>
      <c r="AN72" s="901"/>
      <c r="AO72" s="848"/>
      <c r="AP72" s="902" t="s">
        <v>485</v>
      </c>
      <c r="AQ72" s="901"/>
      <c r="AR72" s="901"/>
      <c r="AS72" s="901"/>
      <c r="AT72" s="848"/>
      <c r="AU72" s="902" t="s">
        <v>485</v>
      </c>
      <c r="AV72" s="901"/>
      <c r="AW72" s="901"/>
      <c r="AX72" s="901"/>
      <c r="AY72" s="848"/>
      <c r="AZ72" s="903"/>
      <c r="BA72" s="904"/>
      <c r="BB72" s="904"/>
      <c r="BC72" s="904"/>
      <c r="BD72" s="905"/>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c r="A73" s="212">
        <v>6</v>
      </c>
      <c r="B73" s="897" t="s">
        <v>555</v>
      </c>
      <c r="C73" s="898"/>
      <c r="D73" s="898"/>
      <c r="E73" s="898"/>
      <c r="F73" s="898"/>
      <c r="G73" s="898"/>
      <c r="H73" s="898"/>
      <c r="I73" s="898"/>
      <c r="J73" s="898"/>
      <c r="K73" s="898"/>
      <c r="L73" s="898"/>
      <c r="M73" s="898"/>
      <c r="N73" s="898"/>
      <c r="O73" s="898"/>
      <c r="P73" s="899"/>
      <c r="Q73" s="900">
        <v>147044</v>
      </c>
      <c r="R73" s="901"/>
      <c r="S73" s="901"/>
      <c r="T73" s="901"/>
      <c r="U73" s="848"/>
      <c r="V73" s="902">
        <v>146360</v>
      </c>
      <c r="W73" s="901"/>
      <c r="X73" s="901"/>
      <c r="Y73" s="901"/>
      <c r="Z73" s="848"/>
      <c r="AA73" s="902">
        <f t="shared" si="1"/>
        <v>684</v>
      </c>
      <c r="AB73" s="901"/>
      <c r="AC73" s="901"/>
      <c r="AD73" s="901"/>
      <c r="AE73" s="848"/>
      <c r="AF73" s="902">
        <v>684</v>
      </c>
      <c r="AG73" s="901"/>
      <c r="AH73" s="901"/>
      <c r="AI73" s="901"/>
      <c r="AJ73" s="848"/>
      <c r="AK73" s="902" t="s">
        <v>485</v>
      </c>
      <c r="AL73" s="901"/>
      <c r="AM73" s="901"/>
      <c r="AN73" s="901"/>
      <c r="AO73" s="848"/>
      <c r="AP73" s="902" t="s">
        <v>485</v>
      </c>
      <c r="AQ73" s="901"/>
      <c r="AR73" s="901"/>
      <c r="AS73" s="901"/>
      <c r="AT73" s="848"/>
      <c r="AU73" s="902" t="s">
        <v>485</v>
      </c>
      <c r="AV73" s="901"/>
      <c r="AW73" s="901"/>
      <c r="AX73" s="901"/>
      <c r="AY73" s="848"/>
      <c r="AZ73" s="903"/>
      <c r="BA73" s="904"/>
      <c r="BB73" s="904"/>
      <c r="BC73" s="904"/>
      <c r="BD73" s="905"/>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c r="A74" s="212">
        <v>7</v>
      </c>
      <c r="B74" s="897"/>
      <c r="C74" s="898"/>
      <c r="D74" s="898"/>
      <c r="E74" s="898"/>
      <c r="F74" s="898"/>
      <c r="G74" s="898"/>
      <c r="H74" s="898"/>
      <c r="I74" s="898"/>
      <c r="J74" s="898"/>
      <c r="K74" s="898"/>
      <c r="L74" s="898"/>
      <c r="M74" s="898"/>
      <c r="N74" s="898"/>
      <c r="O74" s="898"/>
      <c r="P74" s="899"/>
      <c r="Q74" s="900"/>
      <c r="R74" s="901"/>
      <c r="S74" s="901"/>
      <c r="T74" s="901"/>
      <c r="U74" s="848"/>
      <c r="V74" s="902"/>
      <c r="W74" s="901"/>
      <c r="X74" s="901"/>
      <c r="Y74" s="901"/>
      <c r="Z74" s="848"/>
      <c r="AA74" s="902"/>
      <c r="AB74" s="901"/>
      <c r="AC74" s="901"/>
      <c r="AD74" s="901"/>
      <c r="AE74" s="848"/>
      <c r="AF74" s="902"/>
      <c r="AG74" s="901"/>
      <c r="AH74" s="901"/>
      <c r="AI74" s="901"/>
      <c r="AJ74" s="848"/>
      <c r="AK74" s="902"/>
      <c r="AL74" s="901"/>
      <c r="AM74" s="901"/>
      <c r="AN74" s="901"/>
      <c r="AO74" s="848"/>
      <c r="AP74" s="902"/>
      <c r="AQ74" s="901"/>
      <c r="AR74" s="901"/>
      <c r="AS74" s="901"/>
      <c r="AT74" s="848"/>
      <c r="AU74" s="902"/>
      <c r="AV74" s="901"/>
      <c r="AW74" s="901"/>
      <c r="AX74" s="901"/>
      <c r="AY74" s="848"/>
      <c r="AZ74" s="903"/>
      <c r="BA74" s="904"/>
      <c r="BB74" s="904"/>
      <c r="BC74" s="904"/>
      <c r="BD74" s="905"/>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c r="A75" s="212">
        <v>8</v>
      </c>
      <c r="B75" s="897"/>
      <c r="C75" s="898"/>
      <c r="D75" s="898"/>
      <c r="E75" s="898"/>
      <c r="F75" s="898"/>
      <c r="G75" s="898"/>
      <c r="H75" s="898"/>
      <c r="I75" s="898"/>
      <c r="J75" s="898"/>
      <c r="K75" s="898"/>
      <c r="L75" s="898"/>
      <c r="M75" s="898"/>
      <c r="N75" s="898"/>
      <c r="O75" s="898"/>
      <c r="P75" s="899"/>
      <c r="Q75" s="900"/>
      <c r="R75" s="901"/>
      <c r="S75" s="901"/>
      <c r="T75" s="901"/>
      <c r="U75" s="848"/>
      <c r="V75" s="902"/>
      <c r="W75" s="901"/>
      <c r="X75" s="901"/>
      <c r="Y75" s="901"/>
      <c r="Z75" s="848"/>
      <c r="AA75" s="902"/>
      <c r="AB75" s="901"/>
      <c r="AC75" s="901"/>
      <c r="AD75" s="901"/>
      <c r="AE75" s="848"/>
      <c r="AF75" s="902"/>
      <c r="AG75" s="901"/>
      <c r="AH75" s="901"/>
      <c r="AI75" s="901"/>
      <c r="AJ75" s="848"/>
      <c r="AK75" s="902"/>
      <c r="AL75" s="901"/>
      <c r="AM75" s="901"/>
      <c r="AN75" s="901"/>
      <c r="AO75" s="848"/>
      <c r="AP75" s="902"/>
      <c r="AQ75" s="901"/>
      <c r="AR75" s="901"/>
      <c r="AS75" s="901"/>
      <c r="AT75" s="848"/>
      <c r="AU75" s="902"/>
      <c r="AV75" s="901"/>
      <c r="AW75" s="901"/>
      <c r="AX75" s="901"/>
      <c r="AY75" s="848"/>
      <c r="AZ75" s="906"/>
      <c r="BA75" s="906"/>
      <c r="BB75" s="906"/>
      <c r="BC75" s="906"/>
      <c r="BD75" s="907"/>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c r="A76" s="212">
        <v>9</v>
      </c>
      <c r="B76" s="897"/>
      <c r="C76" s="898"/>
      <c r="D76" s="898"/>
      <c r="E76" s="898"/>
      <c r="F76" s="898"/>
      <c r="G76" s="898"/>
      <c r="H76" s="898"/>
      <c r="I76" s="898"/>
      <c r="J76" s="898"/>
      <c r="K76" s="898"/>
      <c r="L76" s="898"/>
      <c r="M76" s="898"/>
      <c r="N76" s="898"/>
      <c r="O76" s="898"/>
      <c r="P76" s="899"/>
      <c r="Q76" s="900"/>
      <c r="R76" s="901"/>
      <c r="S76" s="901"/>
      <c r="T76" s="901"/>
      <c r="U76" s="848"/>
      <c r="V76" s="902"/>
      <c r="W76" s="901"/>
      <c r="X76" s="901"/>
      <c r="Y76" s="901"/>
      <c r="Z76" s="848"/>
      <c r="AA76" s="902"/>
      <c r="AB76" s="901"/>
      <c r="AC76" s="901"/>
      <c r="AD76" s="901"/>
      <c r="AE76" s="848"/>
      <c r="AF76" s="902"/>
      <c r="AG76" s="901"/>
      <c r="AH76" s="901"/>
      <c r="AI76" s="901"/>
      <c r="AJ76" s="848"/>
      <c r="AK76" s="902"/>
      <c r="AL76" s="901"/>
      <c r="AM76" s="901"/>
      <c r="AN76" s="901"/>
      <c r="AO76" s="848"/>
      <c r="AP76" s="902"/>
      <c r="AQ76" s="901"/>
      <c r="AR76" s="901"/>
      <c r="AS76" s="901"/>
      <c r="AT76" s="848"/>
      <c r="AU76" s="902"/>
      <c r="AV76" s="901"/>
      <c r="AW76" s="901"/>
      <c r="AX76" s="901"/>
      <c r="AY76" s="848"/>
      <c r="AZ76" s="906"/>
      <c r="BA76" s="906"/>
      <c r="BB76" s="906"/>
      <c r="BC76" s="906"/>
      <c r="BD76" s="907"/>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c r="A77" s="212">
        <v>10</v>
      </c>
      <c r="B77" s="897"/>
      <c r="C77" s="898"/>
      <c r="D77" s="898"/>
      <c r="E77" s="898"/>
      <c r="F77" s="898"/>
      <c r="G77" s="898"/>
      <c r="H77" s="898"/>
      <c r="I77" s="898"/>
      <c r="J77" s="898"/>
      <c r="K77" s="898"/>
      <c r="L77" s="898"/>
      <c r="M77" s="898"/>
      <c r="N77" s="898"/>
      <c r="O77" s="898"/>
      <c r="P77" s="899"/>
      <c r="Q77" s="900"/>
      <c r="R77" s="901"/>
      <c r="S77" s="901"/>
      <c r="T77" s="901"/>
      <c r="U77" s="848"/>
      <c r="V77" s="902"/>
      <c r="W77" s="901"/>
      <c r="X77" s="901"/>
      <c r="Y77" s="901"/>
      <c r="Z77" s="848"/>
      <c r="AA77" s="902"/>
      <c r="AB77" s="901"/>
      <c r="AC77" s="901"/>
      <c r="AD77" s="901"/>
      <c r="AE77" s="848"/>
      <c r="AF77" s="902"/>
      <c r="AG77" s="901"/>
      <c r="AH77" s="901"/>
      <c r="AI77" s="901"/>
      <c r="AJ77" s="848"/>
      <c r="AK77" s="902"/>
      <c r="AL77" s="901"/>
      <c r="AM77" s="901"/>
      <c r="AN77" s="901"/>
      <c r="AO77" s="848"/>
      <c r="AP77" s="902"/>
      <c r="AQ77" s="901"/>
      <c r="AR77" s="901"/>
      <c r="AS77" s="901"/>
      <c r="AT77" s="848"/>
      <c r="AU77" s="902"/>
      <c r="AV77" s="901"/>
      <c r="AW77" s="901"/>
      <c r="AX77" s="901"/>
      <c r="AY77" s="848"/>
      <c r="AZ77" s="906"/>
      <c r="BA77" s="906"/>
      <c r="BB77" s="906"/>
      <c r="BC77" s="906"/>
      <c r="BD77" s="907"/>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c r="A78" s="212">
        <v>11</v>
      </c>
      <c r="B78" s="897"/>
      <c r="C78" s="898"/>
      <c r="D78" s="898"/>
      <c r="E78" s="898"/>
      <c r="F78" s="898"/>
      <c r="G78" s="898"/>
      <c r="H78" s="898"/>
      <c r="I78" s="898"/>
      <c r="J78" s="898"/>
      <c r="K78" s="898"/>
      <c r="L78" s="898"/>
      <c r="M78" s="898"/>
      <c r="N78" s="898"/>
      <c r="O78" s="898"/>
      <c r="P78" s="899"/>
      <c r="Q78" s="908"/>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906"/>
      <c r="BA78" s="906"/>
      <c r="BB78" s="906"/>
      <c r="BC78" s="906"/>
      <c r="BD78" s="907"/>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c r="A79" s="212">
        <v>12</v>
      </c>
      <c r="B79" s="897"/>
      <c r="C79" s="898"/>
      <c r="D79" s="898"/>
      <c r="E79" s="898"/>
      <c r="F79" s="898"/>
      <c r="G79" s="898"/>
      <c r="H79" s="898"/>
      <c r="I79" s="898"/>
      <c r="J79" s="898"/>
      <c r="K79" s="898"/>
      <c r="L79" s="898"/>
      <c r="M79" s="898"/>
      <c r="N79" s="898"/>
      <c r="O79" s="898"/>
      <c r="P79" s="899"/>
      <c r="Q79" s="908"/>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906"/>
      <c r="BA79" s="906"/>
      <c r="BB79" s="906"/>
      <c r="BC79" s="906"/>
      <c r="BD79" s="907"/>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c r="A80" s="212">
        <v>13</v>
      </c>
      <c r="B80" s="897"/>
      <c r="C80" s="898"/>
      <c r="D80" s="898"/>
      <c r="E80" s="898"/>
      <c r="F80" s="898"/>
      <c r="G80" s="898"/>
      <c r="H80" s="898"/>
      <c r="I80" s="898"/>
      <c r="J80" s="898"/>
      <c r="K80" s="898"/>
      <c r="L80" s="898"/>
      <c r="M80" s="898"/>
      <c r="N80" s="898"/>
      <c r="O80" s="898"/>
      <c r="P80" s="899"/>
      <c r="Q80" s="908"/>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906"/>
      <c r="BA80" s="906"/>
      <c r="BB80" s="906"/>
      <c r="BC80" s="906"/>
      <c r="BD80" s="907"/>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c r="A81" s="212">
        <v>14</v>
      </c>
      <c r="B81" s="897"/>
      <c r="C81" s="898"/>
      <c r="D81" s="898"/>
      <c r="E81" s="898"/>
      <c r="F81" s="898"/>
      <c r="G81" s="898"/>
      <c r="H81" s="898"/>
      <c r="I81" s="898"/>
      <c r="J81" s="898"/>
      <c r="K81" s="898"/>
      <c r="L81" s="898"/>
      <c r="M81" s="898"/>
      <c r="N81" s="898"/>
      <c r="O81" s="898"/>
      <c r="P81" s="899"/>
      <c r="Q81" s="908"/>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6"/>
      <c r="BA81" s="906"/>
      <c r="BB81" s="906"/>
      <c r="BC81" s="906"/>
      <c r="BD81" s="907"/>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c r="A82" s="212">
        <v>15</v>
      </c>
      <c r="B82" s="897"/>
      <c r="C82" s="898"/>
      <c r="D82" s="898"/>
      <c r="E82" s="898"/>
      <c r="F82" s="898"/>
      <c r="G82" s="898"/>
      <c r="H82" s="898"/>
      <c r="I82" s="898"/>
      <c r="J82" s="898"/>
      <c r="K82" s="898"/>
      <c r="L82" s="898"/>
      <c r="M82" s="898"/>
      <c r="N82" s="898"/>
      <c r="O82" s="898"/>
      <c r="P82" s="899"/>
      <c r="Q82" s="908"/>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6"/>
      <c r="BA82" s="906"/>
      <c r="BB82" s="906"/>
      <c r="BC82" s="906"/>
      <c r="BD82" s="907"/>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c r="A83" s="212">
        <v>16</v>
      </c>
      <c r="B83" s="897"/>
      <c r="C83" s="898"/>
      <c r="D83" s="898"/>
      <c r="E83" s="898"/>
      <c r="F83" s="898"/>
      <c r="G83" s="898"/>
      <c r="H83" s="898"/>
      <c r="I83" s="898"/>
      <c r="J83" s="898"/>
      <c r="K83" s="898"/>
      <c r="L83" s="898"/>
      <c r="M83" s="898"/>
      <c r="N83" s="898"/>
      <c r="O83" s="898"/>
      <c r="P83" s="899"/>
      <c r="Q83" s="908"/>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6"/>
      <c r="BA83" s="906"/>
      <c r="BB83" s="906"/>
      <c r="BC83" s="906"/>
      <c r="BD83" s="907"/>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c r="A84" s="212">
        <v>17</v>
      </c>
      <c r="B84" s="897"/>
      <c r="C84" s="898"/>
      <c r="D84" s="898"/>
      <c r="E84" s="898"/>
      <c r="F84" s="898"/>
      <c r="G84" s="898"/>
      <c r="H84" s="898"/>
      <c r="I84" s="898"/>
      <c r="J84" s="898"/>
      <c r="K84" s="898"/>
      <c r="L84" s="898"/>
      <c r="M84" s="898"/>
      <c r="N84" s="898"/>
      <c r="O84" s="898"/>
      <c r="P84" s="899"/>
      <c r="Q84" s="908"/>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6"/>
      <c r="BA84" s="906"/>
      <c r="BB84" s="906"/>
      <c r="BC84" s="906"/>
      <c r="BD84" s="907"/>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c r="A85" s="212">
        <v>18</v>
      </c>
      <c r="B85" s="897"/>
      <c r="C85" s="898"/>
      <c r="D85" s="898"/>
      <c r="E85" s="898"/>
      <c r="F85" s="898"/>
      <c r="G85" s="898"/>
      <c r="H85" s="898"/>
      <c r="I85" s="898"/>
      <c r="J85" s="898"/>
      <c r="K85" s="898"/>
      <c r="L85" s="898"/>
      <c r="M85" s="898"/>
      <c r="N85" s="898"/>
      <c r="O85" s="898"/>
      <c r="P85" s="899"/>
      <c r="Q85" s="908"/>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6"/>
      <c r="BA85" s="906"/>
      <c r="BB85" s="906"/>
      <c r="BC85" s="906"/>
      <c r="BD85" s="907"/>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c r="A86" s="212">
        <v>19</v>
      </c>
      <c r="B86" s="897"/>
      <c r="C86" s="898"/>
      <c r="D86" s="898"/>
      <c r="E86" s="898"/>
      <c r="F86" s="898"/>
      <c r="G86" s="898"/>
      <c r="H86" s="898"/>
      <c r="I86" s="898"/>
      <c r="J86" s="898"/>
      <c r="K86" s="898"/>
      <c r="L86" s="898"/>
      <c r="M86" s="898"/>
      <c r="N86" s="898"/>
      <c r="O86" s="898"/>
      <c r="P86" s="899"/>
      <c r="Q86" s="908"/>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6"/>
      <c r="BA86" s="906"/>
      <c r="BB86" s="906"/>
      <c r="BC86" s="906"/>
      <c r="BD86" s="907"/>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c r="A87" s="22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c r="A88" s="215" t="s">
        <v>365</v>
      </c>
      <c r="B88" s="808" t="s">
        <v>398</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v>1335</v>
      </c>
      <c r="AG88" s="863"/>
      <c r="AH88" s="863"/>
      <c r="AI88" s="863"/>
      <c r="AJ88" s="863"/>
      <c r="AK88" s="860"/>
      <c r="AL88" s="860"/>
      <c r="AM88" s="860"/>
      <c r="AN88" s="860"/>
      <c r="AO88" s="860"/>
      <c r="AP88" s="863">
        <v>3667</v>
      </c>
      <c r="AQ88" s="863"/>
      <c r="AR88" s="863"/>
      <c r="AS88" s="863"/>
      <c r="AT88" s="863"/>
      <c r="AU88" s="863">
        <v>2618</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399</v>
      </c>
      <c r="BS102" s="809"/>
      <c r="BT102" s="809"/>
      <c r="BU102" s="809"/>
      <c r="BV102" s="809"/>
      <c r="BW102" s="809"/>
      <c r="BX102" s="809"/>
      <c r="BY102" s="809"/>
      <c r="BZ102" s="809"/>
      <c r="CA102" s="809"/>
      <c r="CB102" s="809"/>
      <c r="CC102" s="809"/>
      <c r="CD102" s="809"/>
      <c r="CE102" s="809"/>
      <c r="CF102" s="809"/>
      <c r="CG102" s="810"/>
      <c r="CH102" s="916"/>
      <c r="CI102" s="917"/>
      <c r="CJ102" s="917"/>
      <c r="CK102" s="917"/>
      <c r="CL102" s="918"/>
      <c r="CM102" s="916"/>
      <c r="CN102" s="917"/>
      <c r="CO102" s="917"/>
      <c r="CP102" s="917"/>
      <c r="CQ102" s="918"/>
      <c r="CR102" s="919">
        <v>3534</v>
      </c>
      <c r="CS102" s="871"/>
      <c r="CT102" s="871"/>
      <c r="CU102" s="871"/>
      <c r="CV102" s="920"/>
      <c r="CW102" s="919">
        <v>1906</v>
      </c>
      <c r="CX102" s="871"/>
      <c r="CY102" s="871"/>
      <c r="CZ102" s="871"/>
      <c r="DA102" s="920"/>
      <c r="DB102" s="919">
        <v>722</v>
      </c>
      <c r="DC102" s="871"/>
      <c r="DD102" s="871"/>
      <c r="DE102" s="871"/>
      <c r="DF102" s="920"/>
      <c r="DG102" s="919">
        <v>6837</v>
      </c>
      <c r="DH102" s="871"/>
      <c r="DI102" s="871"/>
      <c r="DJ102" s="871"/>
      <c r="DK102" s="920"/>
      <c r="DL102" s="919"/>
      <c r="DM102" s="871"/>
      <c r="DN102" s="871"/>
      <c r="DO102" s="871"/>
      <c r="DP102" s="920"/>
      <c r="DQ102" s="919"/>
      <c r="DR102" s="871"/>
      <c r="DS102" s="871"/>
      <c r="DT102" s="871"/>
      <c r="DU102" s="920"/>
      <c r="DV102" s="919"/>
      <c r="DW102" s="871"/>
      <c r="DX102" s="871"/>
      <c r="DY102" s="871"/>
      <c r="DZ102" s="92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400</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401</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7" t="s">
        <v>404</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405</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c r="A109" s="943" t="s">
        <v>406</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407</v>
      </c>
      <c r="AB109" s="922"/>
      <c r="AC109" s="922"/>
      <c r="AD109" s="922"/>
      <c r="AE109" s="923"/>
      <c r="AF109" s="921" t="s">
        <v>282</v>
      </c>
      <c r="AG109" s="922"/>
      <c r="AH109" s="922"/>
      <c r="AI109" s="922"/>
      <c r="AJ109" s="923"/>
      <c r="AK109" s="921" t="s">
        <v>281</v>
      </c>
      <c r="AL109" s="922"/>
      <c r="AM109" s="922"/>
      <c r="AN109" s="922"/>
      <c r="AO109" s="923"/>
      <c r="AP109" s="921" t="s">
        <v>408</v>
      </c>
      <c r="AQ109" s="922"/>
      <c r="AR109" s="922"/>
      <c r="AS109" s="922"/>
      <c r="AT109" s="924"/>
      <c r="AU109" s="943" t="s">
        <v>406</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407</v>
      </c>
      <c r="BR109" s="922"/>
      <c r="BS109" s="922"/>
      <c r="BT109" s="922"/>
      <c r="BU109" s="923"/>
      <c r="BV109" s="921" t="s">
        <v>282</v>
      </c>
      <c r="BW109" s="922"/>
      <c r="BX109" s="922"/>
      <c r="BY109" s="922"/>
      <c r="BZ109" s="923"/>
      <c r="CA109" s="921" t="s">
        <v>281</v>
      </c>
      <c r="CB109" s="922"/>
      <c r="CC109" s="922"/>
      <c r="CD109" s="922"/>
      <c r="CE109" s="923"/>
      <c r="CF109" s="944" t="s">
        <v>408</v>
      </c>
      <c r="CG109" s="944"/>
      <c r="CH109" s="944"/>
      <c r="CI109" s="944"/>
      <c r="CJ109" s="944"/>
      <c r="CK109" s="921" t="s">
        <v>409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407</v>
      </c>
      <c r="DH109" s="922"/>
      <c r="DI109" s="922"/>
      <c r="DJ109" s="922"/>
      <c r="DK109" s="923"/>
      <c r="DL109" s="921" t="s">
        <v>282</v>
      </c>
      <c r="DM109" s="922"/>
      <c r="DN109" s="922"/>
      <c r="DO109" s="922"/>
      <c r="DP109" s="923"/>
      <c r="DQ109" s="921" t="s">
        <v>281</v>
      </c>
      <c r="DR109" s="922"/>
      <c r="DS109" s="922"/>
      <c r="DT109" s="922"/>
      <c r="DU109" s="923"/>
      <c r="DV109" s="921" t="s">
        <v>408</v>
      </c>
      <c r="DW109" s="922"/>
      <c r="DX109" s="922"/>
      <c r="DY109" s="922"/>
      <c r="DZ109" s="924"/>
    </row>
    <row r="110" spans="1:131" s="197" customFormat="1" ht="26.25" customHeight="1">
      <c r="A110" s="925" t="s">
        <v>410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24947463</v>
      </c>
      <c r="AB110" s="929"/>
      <c r="AC110" s="929"/>
      <c r="AD110" s="929"/>
      <c r="AE110" s="930"/>
      <c r="AF110" s="931">
        <v>25053568</v>
      </c>
      <c r="AG110" s="929"/>
      <c r="AH110" s="929"/>
      <c r="AI110" s="929"/>
      <c r="AJ110" s="930"/>
      <c r="AK110" s="931">
        <v>26117896</v>
      </c>
      <c r="AL110" s="929"/>
      <c r="AM110" s="929"/>
      <c r="AN110" s="929"/>
      <c r="AO110" s="930"/>
      <c r="AP110" s="932">
        <v>32.299999999999997</v>
      </c>
      <c r="AQ110" s="933"/>
      <c r="AR110" s="933"/>
      <c r="AS110" s="933"/>
      <c r="AT110" s="934"/>
      <c r="AU110" s="935" t="s">
        <v>61</v>
      </c>
      <c r="AV110" s="936"/>
      <c r="AW110" s="936"/>
      <c r="AX110" s="936"/>
      <c r="AY110" s="937"/>
      <c r="AZ110" s="976" t="s">
        <v>411</v>
      </c>
      <c r="BA110" s="926"/>
      <c r="BB110" s="926"/>
      <c r="BC110" s="926"/>
      <c r="BD110" s="926"/>
      <c r="BE110" s="926"/>
      <c r="BF110" s="926"/>
      <c r="BG110" s="926"/>
      <c r="BH110" s="926"/>
      <c r="BI110" s="926"/>
      <c r="BJ110" s="926"/>
      <c r="BK110" s="926"/>
      <c r="BL110" s="926"/>
      <c r="BM110" s="926"/>
      <c r="BN110" s="926"/>
      <c r="BO110" s="926"/>
      <c r="BP110" s="927"/>
      <c r="BQ110" s="962">
        <v>246031376</v>
      </c>
      <c r="BR110" s="963"/>
      <c r="BS110" s="963"/>
      <c r="BT110" s="963"/>
      <c r="BU110" s="963"/>
      <c r="BV110" s="963">
        <v>245481809</v>
      </c>
      <c r="BW110" s="963"/>
      <c r="BX110" s="963"/>
      <c r="BY110" s="963"/>
      <c r="BZ110" s="963"/>
      <c r="CA110" s="963">
        <v>245897479</v>
      </c>
      <c r="CB110" s="963"/>
      <c r="CC110" s="963"/>
      <c r="CD110" s="963"/>
      <c r="CE110" s="963"/>
      <c r="CF110" s="977">
        <v>304</v>
      </c>
      <c r="CG110" s="978"/>
      <c r="CH110" s="978"/>
      <c r="CI110" s="978"/>
      <c r="CJ110" s="978"/>
      <c r="CK110" s="979" t="s">
        <v>412</v>
      </c>
      <c r="CL110" s="980"/>
      <c r="CM110" s="959" t="s">
        <v>413</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v>2849734</v>
      </c>
      <c r="DH110" s="963"/>
      <c r="DI110" s="963"/>
      <c r="DJ110" s="963"/>
      <c r="DK110" s="963"/>
      <c r="DL110" s="963">
        <v>2565780</v>
      </c>
      <c r="DM110" s="963"/>
      <c r="DN110" s="963"/>
      <c r="DO110" s="963"/>
      <c r="DP110" s="963"/>
      <c r="DQ110" s="963">
        <v>2275672</v>
      </c>
      <c r="DR110" s="963"/>
      <c r="DS110" s="963"/>
      <c r="DT110" s="963"/>
      <c r="DU110" s="963"/>
      <c r="DV110" s="964">
        <v>2.8</v>
      </c>
      <c r="DW110" s="964"/>
      <c r="DX110" s="964"/>
      <c r="DY110" s="964"/>
      <c r="DZ110" s="965"/>
    </row>
    <row r="111" spans="1:131" s="197" customFormat="1" ht="26.25" customHeight="1">
      <c r="A111" s="966" t="s">
        <v>414</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109</v>
      </c>
      <c r="AB111" s="970"/>
      <c r="AC111" s="970"/>
      <c r="AD111" s="970"/>
      <c r="AE111" s="971"/>
      <c r="AF111" s="972" t="s">
        <v>109</v>
      </c>
      <c r="AG111" s="970"/>
      <c r="AH111" s="970"/>
      <c r="AI111" s="970"/>
      <c r="AJ111" s="971"/>
      <c r="AK111" s="972" t="s">
        <v>109</v>
      </c>
      <c r="AL111" s="970"/>
      <c r="AM111" s="970"/>
      <c r="AN111" s="970"/>
      <c r="AO111" s="971"/>
      <c r="AP111" s="973" t="s">
        <v>109</v>
      </c>
      <c r="AQ111" s="974"/>
      <c r="AR111" s="974"/>
      <c r="AS111" s="974"/>
      <c r="AT111" s="975"/>
      <c r="AU111" s="938"/>
      <c r="AV111" s="939"/>
      <c r="AW111" s="939"/>
      <c r="AX111" s="939"/>
      <c r="AY111" s="940"/>
      <c r="AZ111" s="985" t="s">
        <v>415</v>
      </c>
      <c r="BA111" s="986"/>
      <c r="BB111" s="986"/>
      <c r="BC111" s="986"/>
      <c r="BD111" s="986"/>
      <c r="BE111" s="986"/>
      <c r="BF111" s="986"/>
      <c r="BG111" s="986"/>
      <c r="BH111" s="986"/>
      <c r="BI111" s="986"/>
      <c r="BJ111" s="986"/>
      <c r="BK111" s="986"/>
      <c r="BL111" s="986"/>
      <c r="BM111" s="986"/>
      <c r="BN111" s="986"/>
      <c r="BO111" s="986"/>
      <c r="BP111" s="987"/>
      <c r="BQ111" s="955">
        <v>12996497</v>
      </c>
      <c r="BR111" s="956"/>
      <c r="BS111" s="956"/>
      <c r="BT111" s="956"/>
      <c r="BU111" s="956"/>
      <c r="BV111" s="956">
        <v>11547180</v>
      </c>
      <c r="BW111" s="956"/>
      <c r="BX111" s="956"/>
      <c r="BY111" s="956"/>
      <c r="BZ111" s="956"/>
      <c r="CA111" s="956">
        <v>10043867</v>
      </c>
      <c r="CB111" s="956"/>
      <c r="CC111" s="956"/>
      <c r="CD111" s="956"/>
      <c r="CE111" s="956"/>
      <c r="CF111" s="950">
        <v>12.4</v>
      </c>
      <c r="CG111" s="951"/>
      <c r="CH111" s="951"/>
      <c r="CI111" s="951"/>
      <c r="CJ111" s="951"/>
      <c r="CK111" s="981"/>
      <c r="CL111" s="982"/>
      <c r="CM111" s="952" t="s">
        <v>416</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109</v>
      </c>
      <c r="DH111" s="956"/>
      <c r="DI111" s="956"/>
      <c r="DJ111" s="956"/>
      <c r="DK111" s="956"/>
      <c r="DL111" s="956" t="s">
        <v>109</v>
      </c>
      <c r="DM111" s="956"/>
      <c r="DN111" s="956"/>
      <c r="DO111" s="956"/>
      <c r="DP111" s="956"/>
      <c r="DQ111" s="956" t="s">
        <v>109</v>
      </c>
      <c r="DR111" s="956"/>
      <c r="DS111" s="956"/>
      <c r="DT111" s="956"/>
      <c r="DU111" s="956"/>
      <c r="DV111" s="957" t="s">
        <v>109</v>
      </c>
      <c r="DW111" s="957"/>
      <c r="DX111" s="957"/>
      <c r="DY111" s="957"/>
      <c r="DZ111" s="958"/>
    </row>
    <row r="112" spans="1:131" s="197" customFormat="1" ht="26.25" customHeight="1">
      <c r="A112" s="988" t="s">
        <v>417</v>
      </c>
      <c r="B112" s="989"/>
      <c r="C112" s="986" t="s">
        <v>418</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109</v>
      </c>
      <c r="AB112" s="995"/>
      <c r="AC112" s="995"/>
      <c r="AD112" s="995"/>
      <c r="AE112" s="996"/>
      <c r="AF112" s="997" t="s">
        <v>109</v>
      </c>
      <c r="AG112" s="995"/>
      <c r="AH112" s="995"/>
      <c r="AI112" s="995"/>
      <c r="AJ112" s="996"/>
      <c r="AK112" s="997" t="s">
        <v>109</v>
      </c>
      <c r="AL112" s="995"/>
      <c r="AM112" s="995"/>
      <c r="AN112" s="995"/>
      <c r="AO112" s="996"/>
      <c r="AP112" s="998" t="s">
        <v>109</v>
      </c>
      <c r="AQ112" s="999"/>
      <c r="AR112" s="999"/>
      <c r="AS112" s="999"/>
      <c r="AT112" s="1000"/>
      <c r="AU112" s="938"/>
      <c r="AV112" s="939"/>
      <c r="AW112" s="939"/>
      <c r="AX112" s="939"/>
      <c r="AY112" s="940"/>
      <c r="AZ112" s="985" t="s">
        <v>419</v>
      </c>
      <c r="BA112" s="986"/>
      <c r="BB112" s="986"/>
      <c r="BC112" s="986"/>
      <c r="BD112" s="986"/>
      <c r="BE112" s="986"/>
      <c r="BF112" s="986"/>
      <c r="BG112" s="986"/>
      <c r="BH112" s="986"/>
      <c r="BI112" s="986"/>
      <c r="BJ112" s="986"/>
      <c r="BK112" s="986"/>
      <c r="BL112" s="986"/>
      <c r="BM112" s="986"/>
      <c r="BN112" s="986"/>
      <c r="BO112" s="986"/>
      <c r="BP112" s="987"/>
      <c r="BQ112" s="955">
        <v>92858620</v>
      </c>
      <c r="BR112" s="956"/>
      <c r="BS112" s="956"/>
      <c r="BT112" s="956"/>
      <c r="BU112" s="956"/>
      <c r="BV112" s="956">
        <v>88696326</v>
      </c>
      <c r="BW112" s="956"/>
      <c r="BX112" s="956"/>
      <c r="BY112" s="956"/>
      <c r="BZ112" s="956"/>
      <c r="CA112" s="956">
        <v>86780919</v>
      </c>
      <c r="CB112" s="956"/>
      <c r="CC112" s="956"/>
      <c r="CD112" s="956"/>
      <c r="CE112" s="956"/>
      <c r="CF112" s="950">
        <v>107.3</v>
      </c>
      <c r="CG112" s="951"/>
      <c r="CH112" s="951"/>
      <c r="CI112" s="951"/>
      <c r="CJ112" s="951"/>
      <c r="CK112" s="981"/>
      <c r="CL112" s="982"/>
      <c r="CM112" s="952" t="s">
        <v>420</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109</v>
      </c>
      <c r="DH112" s="956"/>
      <c r="DI112" s="956"/>
      <c r="DJ112" s="956"/>
      <c r="DK112" s="956"/>
      <c r="DL112" s="956">
        <v>39381</v>
      </c>
      <c r="DM112" s="956"/>
      <c r="DN112" s="956"/>
      <c r="DO112" s="956"/>
      <c r="DP112" s="956"/>
      <c r="DQ112" s="956">
        <v>36609</v>
      </c>
      <c r="DR112" s="956"/>
      <c r="DS112" s="956"/>
      <c r="DT112" s="956"/>
      <c r="DU112" s="956"/>
      <c r="DV112" s="957">
        <v>0</v>
      </c>
      <c r="DW112" s="957"/>
      <c r="DX112" s="957"/>
      <c r="DY112" s="957"/>
      <c r="DZ112" s="958"/>
    </row>
    <row r="113" spans="1:130" s="197" customFormat="1" ht="26.25" customHeight="1">
      <c r="A113" s="990"/>
      <c r="B113" s="991"/>
      <c r="C113" s="986" t="s">
        <v>421</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7209563</v>
      </c>
      <c r="AB113" s="970"/>
      <c r="AC113" s="970"/>
      <c r="AD113" s="970"/>
      <c r="AE113" s="971"/>
      <c r="AF113" s="972">
        <v>8120595</v>
      </c>
      <c r="AG113" s="970"/>
      <c r="AH113" s="970"/>
      <c r="AI113" s="970"/>
      <c r="AJ113" s="971"/>
      <c r="AK113" s="972">
        <v>9317172</v>
      </c>
      <c r="AL113" s="970"/>
      <c r="AM113" s="970"/>
      <c r="AN113" s="970"/>
      <c r="AO113" s="971"/>
      <c r="AP113" s="973">
        <v>11.5</v>
      </c>
      <c r="AQ113" s="974"/>
      <c r="AR113" s="974"/>
      <c r="AS113" s="974"/>
      <c r="AT113" s="975"/>
      <c r="AU113" s="938"/>
      <c r="AV113" s="939"/>
      <c r="AW113" s="939"/>
      <c r="AX113" s="939"/>
      <c r="AY113" s="940"/>
      <c r="AZ113" s="985" t="s">
        <v>422</v>
      </c>
      <c r="BA113" s="986"/>
      <c r="BB113" s="986"/>
      <c r="BC113" s="986"/>
      <c r="BD113" s="986"/>
      <c r="BE113" s="986"/>
      <c r="BF113" s="986"/>
      <c r="BG113" s="986"/>
      <c r="BH113" s="986"/>
      <c r="BI113" s="986"/>
      <c r="BJ113" s="986"/>
      <c r="BK113" s="986"/>
      <c r="BL113" s="986"/>
      <c r="BM113" s="986"/>
      <c r="BN113" s="986"/>
      <c r="BO113" s="986"/>
      <c r="BP113" s="987"/>
      <c r="BQ113" s="955">
        <v>6643249</v>
      </c>
      <c r="BR113" s="956"/>
      <c r="BS113" s="956"/>
      <c r="BT113" s="956"/>
      <c r="BU113" s="956"/>
      <c r="BV113" s="956">
        <v>4644413</v>
      </c>
      <c r="BW113" s="956"/>
      <c r="BX113" s="956"/>
      <c r="BY113" s="956"/>
      <c r="BZ113" s="956"/>
      <c r="CA113" s="956">
        <v>2618015</v>
      </c>
      <c r="CB113" s="956"/>
      <c r="CC113" s="956"/>
      <c r="CD113" s="956"/>
      <c r="CE113" s="956"/>
      <c r="CF113" s="950">
        <v>3.2</v>
      </c>
      <c r="CG113" s="951"/>
      <c r="CH113" s="951"/>
      <c r="CI113" s="951"/>
      <c r="CJ113" s="951"/>
      <c r="CK113" s="981"/>
      <c r="CL113" s="982"/>
      <c r="CM113" s="952" t="s">
        <v>423</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v>587956</v>
      </c>
      <c r="DH113" s="995"/>
      <c r="DI113" s="995"/>
      <c r="DJ113" s="995"/>
      <c r="DK113" s="996"/>
      <c r="DL113" s="997">
        <v>534260</v>
      </c>
      <c r="DM113" s="995"/>
      <c r="DN113" s="995"/>
      <c r="DO113" s="995"/>
      <c r="DP113" s="996"/>
      <c r="DQ113" s="997">
        <v>480732</v>
      </c>
      <c r="DR113" s="995"/>
      <c r="DS113" s="995"/>
      <c r="DT113" s="995"/>
      <c r="DU113" s="996"/>
      <c r="DV113" s="998">
        <v>0.6</v>
      </c>
      <c r="DW113" s="999"/>
      <c r="DX113" s="999"/>
      <c r="DY113" s="999"/>
      <c r="DZ113" s="1000"/>
    </row>
    <row r="114" spans="1:130" s="197" customFormat="1" ht="26.25" customHeight="1">
      <c r="A114" s="990"/>
      <c r="B114" s="991"/>
      <c r="C114" s="986" t="s">
        <v>424</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2071917</v>
      </c>
      <c r="AB114" s="995"/>
      <c r="AC114" s="995"/>
      <c r="AD114" s="995"/>
      <c r="AE114" s="996"/>
      <c r="AF114" s="997">
        <v>2072296</v>
      </c>
      <c r="AG114" s="995"/>
      <c r="AH114" s="995"/>
      <c r="AI114" s="995"/>
      <c r="AJ114" s="996"/>
      <c r="AK114" s="997">
        <v>2069516</v>
      </c>
      <c r="AL114" s="995"/>
      <c r="AM114" s="995"/>
      <c r="AN114" s="995"/>
      <c r="AO114" s="996"/>
      <c r="AP114" s="998">
        <v>2.6</v>
      </c>
      <c r="AQ114" s="999"/>
      <c r="AR114" s="999"/>
      <c r="AS114" s="999"/>
      <c r="AT114" s="1000"/>
      <c r="AU114" s="938"/>
      <c r="AV114" s="939"/>
      <c r="AW114" s="939"/>
      <c r="AX114" s="939"/>
      <c r="AY114" s="940"/>
      <c r="AZ114" s="985" t="s">
        <v>425</v>
      </c>
      <c r="BA114" s="986"/>
      <c r="BB114" s="986"/>
      <c r="BC114" s="986"/>
      <c r="BD114" s="986"/>
      <c r="BE114" s="986"/>
      <c r="BF114" s="986"/>
      <c r="BG114" s="986"/>
      <c r="BH114" s="986"/>
      <c r="BI114" s="986"/>
      <c r="BJ114" s="986"/>
      <c r="BK114" s="986"/>
      <c r="BL114" s="986"/>
      <c r="BM114" s="986"/>
      <c r="BN114" s="986"/>
      <c r="BO114" s="986"/>
      <c r="BP114" s="987"/>
      <c r="BQ114" s="955">
        <v>24752968</v>
      </c>
      <c r="BR114" s="956"/>
      <c r="BS114" s="956"/>
      <c r="BT114" s="956"/>
      <c r="BU114" s="956"/>
      <c r="BV114" s="956">
        <v>22325513</v>
      </c>
      <c r="BW114" s="956"/>
      <c r="BX114" s="956"/>
      <c r="BY114" s="956"/>
      <c r="BZ114" s="956"/>
      <c r="CA114" s="956">
        <v>20815321</v>
      </c>
      <c r="CB114" s="956"/>
      <c r="CC114" s="956"/>
      <c r="CD114" s="956"/>
      <c r="CE114" s="956"/>
      <c r="CF114" s="950">
        <v>25.7</v>
      </c>
      <c r="CG114" s="951"/>
      <c r="CH114" s="951"/>
      <c r="CI114" s="951"/>
      <c r="CJ114" s="951"/>
      <c r="CK114" s="981"/>
      <c r="CL114" s="982"/>
      <c r="CM114" s="952" t="s">
        <v>426</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109</v>
      </c>
      <c r="DH114" s="995"/>
      <c r="DI114" s="995"/>
      <c r="DJ114" s="995"/>
      <c r="DK114" s="996"/>
      <c r="DL114" s="997" t="s">
        <v>109</v>
      </c>
      <c r="DM114" s="995"/>
      <c r="DN114" s="995"/>
      <c r="DO114" s="995"/>
      <c r="DP114" s="996"/>
      <c r="DQ114" s="997" t="s">
        <v>109</v>
      </c>
      <c r="DR114" s="995"/>
      <c r="DS114" s="995"/>
      <c r="DT114" s="995"/>
      <c r="DU114" s="996"/>
      <c r="DV114" s="998" t="s">
        <v>109</v>
      </c>
      <c r="DW114" s="999"/>
      <c r="DX114" s="999"/>
      <c r="DY114" s="999"/>
      <c r="DZ114" s="1000"/>
    </row>
    <row r="115" spans="1:130" s="197" customFormat="1" ht="26.25" customHeight="1">
      <c r="A115" s="990"/>
      <c r="B115" s="991"/>
      <c r="C115" s="986" t="s">
        <v>427</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351764</v>
      </c>
      <c r="AB115" s="970"/>
      <c r="AC115" s="970"/>
      <c r="AD115" s="970"/>
      <c r="AE115" s="971"/>
      <c r="AF115" s="972">
        <v>404367</v>
      </c>
      <c r="AG115" s="970"/>
      <c r="AH115" s="970"/>
      <c r="AI115" s="970"/>
      <c r="AJ115" s="971"/>
      <c r="AK115" s="972">
        <v>328394</v>
      </c>
      <c r="AL115" s="970"/>
      <c r="AM115" s="970"/>
      <c r="AN115" s="970"/>
      <c r="AO115" s="971"/>
      <c r="AP115" s="973">
        <v>0.4</v>
      </c>
      <c r="AQ115" s="974"/>
      <c r="AR115" s="974"/>
      <c r="AS115" s="974"/>
      <c r="AT115" s="975"/>
      <c r="AU115" s="938"/>
      <c r="AV115" s="939"/>
      <c r="AW115" s="939"/>
      <c r="AX115" s="939"/>
      <c r="AY115" s="940"/>
      <c r="AZ115" s="985" t="s">
        <v>428</v>
      </c>
      <c r="BA115" s="986"/>
      <c r="BB115" s="986"/>
      <c r="BC115" s="986"/>
      <c r="BD115" s="986"/>
      <c r="BE115" s="986"/>
      <c r="BF115" s="986"/>
      <c r="BG115" s="986"/>
      <c r="BH115" s="986"/>
      <c r="BI115" s="986"/>
      <c r="BJ115" s="986"/>
      <c r="BK115" s="986"/>
      <c r="BL115" s="986"/>
      <c r="BM115" s="986"/>
      <c r="BN115" s="986"/>
      <c r="BO115" s="986"/>
      <c r="BP115" s="987"/>
      <c r="BQ115" s="955" t="s">
        <v>109</v>
      </c>
      <c r="BR115" s="956"/>
      <c r="BS115" s="956"/>
      <c r="BT115" s="956"/>
      <c r="BU115" s="956"/>
      <c r="BV115" s="956" t="s">
        <v>109</v>
      </c>
      <c r="BW115" s="956"/>
      <c r="BX115" s="956"/>
      <c r="BY115" s="956"/>
      <c r="BZ115" s="956"/>
      <c r="CA115" s="956" t="s">
        <v>109</v>
      </c>
      <c r="CB115" s="956"/>
      <c r="CC115" s="956"/>
      <c r="CD115" s="956"/>
      <c r="CE115" s="956"/>
      <c r="CF115" s="950" t="s">
        <v>109</v>
      </c>
      <c r="CG115" s="951"/>
      <c r="CH115" s="951"/>
      <c r="CI115" s="951"/>
      <c r="CJ115" s="951"/>
      <c r="CK115" s="981"/>
      <c r="CL115" s="982"/>
      <c r="CM115" s="985" t="s">
        <v>429</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87"/>
      <c r="DG115" s="994">
        <v>8771723</v>
      </c>
      <c r="DH115" s="995"/>
      <c r="DI115" s="995"/>
      <c r="DJ115" s="995"/>
      <c r="DK115" s="996"/>
      <c r="DL115" s="997">
        <v>7865832</v>
      </c>
      <c r="DM115" s="995"/>
      <c r="DN115" s="995"/>
      <c r="DO115" s="995"/>
      <c r="DP115" s="996"/>
      <c r="DQ115" s="997">
        <v>6870091</v>
      </c>
      <c r="DR115" s="995"/>
      <c r="DS115" s="995"/>
      <c r="DT115" s="995"/>
      <c r="DU115" s="996"/>
      <c r="DV115" s="998">
        <v>8.5</v>
      </c>
      <c r="DW115" s="999"/>
      <c r="DX115" s="999"/>
      <c r="DY115" s="999"/>
      <c r="DZ115" s="1000"/>
    </row>
    <row r="116" spans="1:130" s="197" customFormat="1" ht="26.25" customHeight="1">
      <c r="A116" s="992"/>
      <c r="B116" s="993"/>
      <c r="C116" s="1007" t="s">
        <v>430</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v>16540</v>
      </c>
      <c r="AB116" s="995"/>
      <c r="AC116" s="995"/>
      <c r="AD116" s="995"/>
      <c r="AE116" s="996"/>
      <c r="AF116" s="997">
        <v>13929</v>
      </c>
      <c r="AG116" s="995"/>
      <c r="AH116" s="995"/>
      <c r="AI116" s="995"/>
      <c r="AJ116" s="996"/>
      <c r="AK116" s="997">
        <v>15135</v>
      </c>
      <c r="AL116" s="995"/>
      <c r="AM116" s="995"/>
      <c r="AN116" s="995"/>
      <c r="AO116" s="996"/>
      <c r="AP116" s="998">
        <v>0</v>
      </c>
      <c r="AQ116" s="999"/>
      <c r="AR116" s="999"/>
      <c r="AS116" s="999"/>
      <c r="AT116" s="1000"/>
      <c r="AU116" s="938"/>
      <c r="AV116" s="939"/>
      <c r="AW116" s="939"/>
      <c r="AX116" s="939"/>
      <c r="AY116" s="940"/>
      <c r="AZ116" s="985" t="s">
        <v>431</v>
      </c>
      <c r="BA116" s="986"/>
      <c r="BB116" s="986"/>
      <c r="BC116" s="986"/>
      <c r="BD116" s="986"/>
      <c r="BE116" s="986"/>
      <c r="BF116" s="986"/>
      <c r="BG116" s="986"/>
      <c r="BH116" s="986"/>
      <c r="BI116" s="986"/>
      <c r="BJ116" s="986"/>
      <c r="BK116" s="986"/>
      <c r="BL116" s="986"/>
      <c r="BM116" s="986"/>
      <c r="BN116" s="986"/>
      <c r="BO116" s="986"/>
      <c r="BP116" s="987"/>
      <c r="BQ116" s="955" t="s">
        <v>109</v>
      </c>
      <c r="BR116" s="956"/>
      <c r="BS116" s="956"/>
      <c r="BT116" s="956"/>
      <c r="BU116" s="956"/>
      <c r="BV116" s="956" t="s">
        <v>109</v>
      </c>
      <c r="BW116" s="956"/>
      <c r="BX116" s="956"/>
      <c r="BY116" s="956"/>
      <c r="BZ116" s="956"/>
      <c r="CA116" s="956" t="s">
        <v>109</v>
      </c>
      <c r="CB116" s="956"/>
      <c r="CC116" s="956"/>
      <c r="CD116" s="956"/>
      <c r="CE116" s="956"/>
      <c r="CF116" s="950" t="s">
        <v>109</v>
      </c>
      <c r="CG116" s="951"/>
      <c r="CH116" s="951"/>
      <c r="CI116" s="951"/>
      <c r="CJ116" s="951"/>
      <c r="CK116" s="981"/>
      <c r="CL116" s="982"/>
      <c r="CM116" s="952" t="s">
        <v>432</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v>240491</v>
      </c>
      <c r="DH116" s="995"/>
      <c r="DI116" s="995"/>
      <c r="DJ116" s="995"/>
      <c r="DK116" s="996"/>
      <c r="DL116" s="997">
        <v>200083</v>
      </c>
      <c r="DM116" s="995"/>
      <c r="DN116" s="995"/>
      <c r="DO116" s="995"/>
      <c r="DP116" s="996"/>
      <c r="DQ116" s="997">
        <v>162264</v>
      </c>
      <c r="DR116" s="995"/>
      <c r="DS116" s="995"/>
      <c r="DT116" s="995"/>
      <c r="DU116" s="996"/>
      <c r="DV116" s="998">
        <v>0.2</v>
      </c>
      <c r="DW116" s="999"/>
      <c r="DX116" s="999"/>
      <c r="DY116" s="999"/>
      <c r="DZ116" s="1000"/>
    </row>
    <row r="117" spans="1:130" s="197" customFormat="1" ht="26.25" customHeight="1">
      <c r="A117" s="943" t="s">
        <v>165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29" t="s">
        <v>433</v>
      </c>
      <c r="Z117" s="923"/>
      <c r="AA117" s="1032">
        <v>34597247</v>
      </c>
      <c r="AB117" s="1002"/>
      <c r="AC117" s="1002"/>
      <c r="AD117" s="1002"/>
      <c r="AE117" s="1003"/>
      <c r="AF117" s="1001">
        <v>35664755</v>
      </c>
      <c r="AG117" s="1002"/>
      <c r="AH117" s="1002"/>
      <c r="AI117" s="1002"/>
      <c r="AJ117" s="1003"/>
      <c r="AK117" s="1001">
        <v>37848113</v>
      </c>
      <c r="AL117" s="1002"/>
      <c r="AM117" s="1002"/>
      <c r="AN117" s="1002"/>
      <c r="AO117" s="1003"/>
      <c r="AP117" s="1004"/>
      <c r="AQ117" s="1005"/>
      <c r="AR117" s="1005"/>
      <c r="AS117" s="1005"/>
      <c r="AT117" s="1006"/>
      <c r="AU117" s="938"/>
      <c r="AV117" s="939"/>
      <c r="AW117" s="939"/>
      <c r="AX117" s="939"/>
      <c r="AY117" s="940"/>
      <c r="AZ117" s="1031" t="s">
        <v>434</v>
      </c>
      <c r="BA117" s="1007"/>
      <c r="BB117" s="1007"/>
      <c r="BC117" s="1007"/>
      <c r="BD117" s="1007"/>
      <c r="BE117" s="1007"/>
      <c r="BF117" s="1007"/>
      <c r="BG117" s="1007"/>
      <c r="BH117" s="1007"/>
      <c r="BI117" s="1007"/>
      <c r="BJ117" s="1007"/>
      <c r="BK117" s="1007"/>
      <c r="BL117" s="1007"/>
      <c r="BM117" s="1007"/>
      <c r="BN117" s="1007"/>
      <c r="BO117" s="1007"/>
      <c r="BP117" s="1008"/>
      <c r="BQ117" s="1021" t="s">
        <v>109</v>
      </c>
      <c r="BR117" s="1022"/>
      <c r="BS117" s="1022"/>
      <c r="BT117" s="1022"/>
      <c r="BU117" s="1022"/>
      <c r="BV117" s="1022" t="s">
        <v>109</v>
      </c>
      <c r="BW117" s="1022"/>
      <c r="BX117" s="1022"/>
      <c r="BY117" s="1022"/>
      <c r="BZ117" s="1022"/>
      <c r="CA117" s="1022" t="s">
        <v>109</v>
      </c>
      <c r="CB117" s="1022"/>
      <c r="CC117" s="1022"/>
      <c r="CD117" s="1022"/>
      <c r="CE117" s="1022"/>
      <c r="CF117" s="950" t="s">
        <v>109</v>
      </c>
      <c r="CG117" s="951"/>
      <c r="CH117" s="951"/>
      <c r="CI117" s="951"/>
      <c r="CJ117" s="951"/>
      <c r="CK117" s="981"/>
      <c r="CL117" s="982"/>
      <c r="CM117" s="952" t="s">
        <v>435</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109</v>
      </c>
      <c r="DH117" s="995"/>
      <c r="DI117" s="995"/>
      <c r="DJ117" s="995"/>
      <c r="DK117" s="996"/>
      <c r="DL117" s="997" t="s">
        <v>109</v>
      </c>
      <c r="DM117" s="995"/>
      <c r="DN117" s="995"/>
      <c r="DO117" s="995"/>
      <c r="DP117" s="996"/>
      <c r="DQ117" s="997" t="s">
        <v>109</v>
      </c>
      <c r="DR117" s="995"/>
      <c r="DS117" s="995"/>
      <c r="DT117" s="995"/>
      <c r="DU117" s="996"/>
      <c r="DV117" s="998" t="s">
        <v>109</v>
      </c>
      <c r="DW117" s="999"/>
      <c r="DX117" s="999"/>
      <c r="DY117" s="999"/>
      <c r="DZ117" s="1000"/>
    </row>
    <row r="118" spans="1:130" s="197" customFormat="1" ht="26.25" customHeight="1">
      <c r="A118" s="943" t="s">
        <v>409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407</v>
      </c>
      <c r="AB118" s="922"/>
      <c r="AC118" s="922"/>
      <c r="AD118" s="922"/>
      <c r="AE118" s="923"/>
      <c r="AF118" s="921" t="s">
        <v>282</v>
      </c>
      <c r="AG118" s="922"/>
      <c r="AH118" s="922"/>
      <c r="AI118" s="922"/>
      <c r="AJ118" s="923"/>
      <c r="AK118" s="921" t="s">
        <v>281</v>
      </c>
      <c r="AL118" s="922"/>
      <c r="AM118" s="922"/>
      <c r="AN118" s="922"/>
      <c r="AO118" s="923"/>
      <c r="AP118" s="1026" t="s">
        <v>408</v>
      </c>
      <c r="AQ118" s="1027"/>
      <c r="AR118" s="1027"/>
      <c r="AS118" s="1027"/>
      <c r="AT118" s="1028"/>
      <c r="AU118" s="941"/>
      <c r="AV118" s="942"/>
      <c r="AW118" s="942"/>
      <c r="AX118" s="942"/>
      <c r="AY118" s="942"/>
      <c r="AZ118" s="228" t="s">
        <v>165</v>
      </c>
      <c r="BA118" s="228"/>
      <c r="BB118" s="228"/>
      <c r="BC118" s="228"/>
      <c r="BD118" s="228"/>
      <c r="BE118" s="228"/>
      <c r="BF118" s="228"/>
      <c r="BG118" s="228"/>
      <c r="BH118" s="228"/>
      <c r="BI118" s="228"/>
      <c r="BJ118" s="228"/>
      <c r="BK118" s="228"/>
      <c r="BL118" s="228"/>
      <c r="BM118" s="228"/>
      <c r="BN118" s="228"/>
      <c r="BO118" s="1029" t="s">
        <v>436</v>
      </c>
      <c r="BP118" s="1030"/>
      <c r="BQ118" s="1021">
        <v>383282710</v>
      </c>
      <c r="BR118" s="1022"/>
      <c r="BS118" s="1022"/>
      <c r="BT118" s="1022"/>
      <c r="BU118" s="1022"/>
      <c r="BV118" s="1022">
        <v>372695241</v>
      </c>
      <c r="BW118" s="1022"/>
      <c r="BX118" s="1022"/>
      <c r="BY118" s="1022"/>
      <c r="BZ118" s="1022"/>
      <c r="CA118" s="1022">
        <v>366155601</v>
      </c>
      <c r="CB118" s="1022"/>
      <c r="CC118" s="1022"/>
      <c r="CD118" s="1022"/>
      <c r="CE118" s="1022"/>
      <c r="CF118" s="1023"/>
      <c r="CG118" s="1024"/>
      <c r="CH118" s="1024"/>
      <c r="CI118" s="1024"/>
      <c r="CJ118" s="1025"/>
      <c r="CK118" s="981"/>
      <c r="CL118" s="982"/>
      <c r="CM118" s="952" t="s">
        <v>437</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109</v>
      </c>
      <c r="DH118" s="995"/>
      <c r="DI118" s="995"/>
      <c r="DJ118" s="995"/>
      <c r="DK118" s="996"/>
      <c r="DL118" s="997" t="s">
        <v>109</v>
      </c>
      <c r="DM118" s="995"/>
      <c r="DN118" s="995"/>
      <c r="DO118" s="995"/>
      <c r="DP118" s="996"/>
      <c r="DQ118" s="997" t="s">
        <v>109</v>
      </c>
      <c r="DR118" s="995"/>
      <c r="DS118" s="995"/>
      <c r="DT118" s="995"/>
      <c r="DU118" s="996"/>
      <c r="DV118" s="998" t="s">
        <v>109</v>
      </c>
      <c r="DW118" s="999"/>
      <c r="DX118" s="999"/>
      <c r="DY118" s="999"/>
      <c r="DZ118" s="1000"/>
    </row>
    <row r="119" spans="1:130" s="197" customFormat="1" ht="26.25" customHeight="1">
      <c r="A119" s="1010" t="s">
        <v>412</v>
      </c>
      <c r="B119" s="980"/>
      <c r="C119" s="959" t="s">
        <v>413</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8">
        <v>93405</v>
      </c>
      <c r="AB119" s="929"/>
      <c r="AC119" s="929"/>
      <c r="AD119" s="929"/>
      <c r="AE119" s="930"/>
      <c r="AF119" s="931">
        <v>155192</v>
      </c>
      <c r="AG119" s="929"/>
      <c r="AH119" s="929"/>
      <c r="AI119" s="929"/>
      <c r="AJ119" s="930"/>
      <c r="AK119" s="931">
        <v>93587</v>
      </c>
      <c r="AL119" s="929"/>
      <c r="AM119" s="929"/>
      <c r="AN119" s="929"/>
      <c r="AO119" s="930"/>
      <c r="AP119" s="932">
        <v>0.1</v>
      </c>
      <c r="AQ119" s="933"/>
      <c r="AR119" s="933"/>
      <c r="AS119" s="933"/>
      <c r="AT119" s="934"/>
      <c r="AU119" s="1013" t="s">
        <v>438</v>
      </c>
      <c r="AV119" s="1014"/>
      <c r="AW119" s="1014"/>
      <c r="AX119" s="1014"/>
      <c r="AY119" s="1015"/>
      <c r="AZ119" s="976" t="s">
        <v>439</v>
      </c>
      <c r="BA119" s="926"/>
      <c r="BB119" s="926"/>
      <c r="BC119" s="926"/>
      <c r="BD119" s="926"/>
      <c r="BE119" s="926"/>
      <c r="BF119" s="926"/>
      <c r="BG119" s="926"/>
      <c r="BH119" s="926"/>
      <c r="BI119" s="926"/>
      <c r="BJ119" s="926"/>
      <c r="BK119" s="926"/>
      <c r="BL119" s="926"/>
      <c r="BM119" s="926"/>
      <c r="BN119" s="926"/>
      <c r="BO119" s="926"/>
      <c r="BP119" s="927"/>
      <c r="BQ119" s="962">
        <v>19070584</v>
      </c>
      <c r="BR119" s="963"/>
      <c r="BS119" s="963"/>
      <c r="BT119" s="963"/>
      <c r="BU119" s="963"/>
      <c r="BV119" s="963">
        <v>20396887</v>
      </c>
      <c r="BW119" s="963"/>
      <c r="BX119" s="963"/>
      <c r="BY119" s="963"/>
      <c r="BZ119" s="963"/>
      <c r="CA119" s="963">
        <v>20549532</v>
      </c>
      <c r="CB119" s="963"/>
      <c r="CC119" s="963"/>
      <c r="CD119" s="963"/>
      <c r="CE119" s="963"/>
      <c r="CF119" s="977">
        <v>25.4</v>
      </c>
      <c r="CG119" s="978"/>
      <c r="CH119" s="978"/>
      <c r="CI119" s="978"/>
      <c r="CJ119" s="978"/>
      <c r="CK119" s="983"/>
      <c r="CL119" s="984"/>
      <c r="CM119" s="1040" t="s">
        <v>440</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33">
        <v>546593</v>
      </c>
      <c r="DH119" s="1034"/>
      <c r="DI119" s="1034"/>
      <c r="DJ119" s="1034"/>
      <c r="DK119" s="1035"/>
      <c r="DL119" s="1036">
        <v>341844</v>
      </c>
      <c r="DM119" s="1034"/>
      <c r="DN119" s="1034"/>
      <c r="DO119" s="1034"/>
      <c r="DP119" s="1035"/>
      <c r="DQ119" s="1036">
        <v>218499</v>
      </c>
      <c r="DR119" s="1034"/>
      <c r="DS119" s="1034"/>
      <c r="DT119" s="1034"/>
      <c r="DU119" s="1035"/>
      <c r="DV119" s="1037">
        <v>0.3</v>
      </c>
      <c r="DW119" s="1038"/>
      <c r="DX119" s="1038"/>
      <c r="DY119" s="1038"/>
      <c r="DZ119" s="1039"/>
    </row>
    <row r="120" spans="1:130" s="197" customFormat="1" ht="26.25" customHeight="1">
      <c r="A120" s="1011"/>
      <c r="B120" s="982"/>
      <c r="C120" s="952" t="s">
        <v>416</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109</v>
      </c>
      <c r="AB120" s="995"/>
      <c r="AC120" s="995"/>
      <c r="AD120" s="995"/>
      <c r="AE120" s="996"/>
      <c r="AF120" s="997" t="s">
        <v>109</v>
      </c>
      <c r="AG120" s="995"/>
      <c r="AH120" s="995"/>
      <c r="AI120" s="995"/>
      <c r="AJ120" s="996"/>
      <c r="AK120" s="997" t="s">
        <v>109</v>
      </c>
      <c r="AL120" s="995"/>
      <c r="AM120" s="995"/>
      <c r="AN120" s="995"/>
      <c r="AO120" s="996"/>
      <c r="AP120" s="998" t="s">
        <v>109</v>
      </c>
      <c r="AQ120" s="999"/>
      <c r="AR120" s="999"/>
      <c r="AS120" s="999"/>
      <c r="AT120" s="1000"/>
      <c r="AU120" s="1016"/>
      <c r="AV120" s="1017"/>
      <c r="AW120" s="1017"/>
      <c r="AX120" s="1017"/>
      <c r="AY120" s="1018"/>
      <c r="AZ120" s="985" t="s">
        <v>441</v>
      </c>
      <c r="BA120" s="986"/>
      <c r="BB120" s="986"/>
      <c r="BC120" s="986"/>
      <c r="BD120" s="986"/>
      <c r="BE120" s="986"/>
      <c r="BF120" s="986"/>
      <c r="BG120" s="986"/>
      <c r="BH120" s="986"/>
      <c r="BI120" s="986"/>
      <c r="BJ120" s="986"/>
      <c r="BK120" s="986"/>
      <c r="BL120" s="986"/>
      <c r="BM120" s="986"/>
      <c r="BN120" s="986"/>
      <c r="BO120" s="986"/>
      <c r="BP120" s="987"/>
      <c r="BQ120" s="955">
        <v>26656946</v>
      </c>
      <c r="BR120" s="956"/>
      <c r="BS120" s="956"/>
      <c r="BT120" s="956"/>
      <c r="BU120" s="956"/>
      <c r="BV120" s="956">
        <v>28093963</v>
      </c>
      <c r="BW120" s="956"/>
      <c r="BX120" s="956"/>
      <c r="BY120" s="956"/>
      <c r="BZ120" s="956"/>
      <c r="CA120" s="956">
        <v>26608244</v>
      </c>
      <c r="CB120" s="956"/>
      <c r="CC120" s="956"/>
      <c r="CD120" s="956"/>
      <c r="CE120" s="956"/>
      <c r="CF120" s="950">
        <v>32.9</v>
      </c>
      <c r="CG120" s="951"/>
      <c r="CH120" s="951"/>
      <c r="CI120" s="951"/>
      <c r="CJ120" s="951"/>
      <c r="CK120" s="1049" t="s">
        <v>442</v>
      </c>
      <c r="CL120" s="1050"/>
      <c r="CM120" s="1050"/>
      <c r="CN120" s="1050"/>
      <c r="CO120" s="1051"/>
      <c r="CP120" s="1057" t="s">
        <v>385</v>
      </c>
      <c r="CQ120" s="1058"/>
      <c r="CR120" s="1058"/>
      <c r="CS120" s="1058"/>
      <c r="CT120" s="1058"/>
      <c r="CU120" s="1058"/>
      <c r="CV120" s="1058"/>
      <c r="CW120" s="1058"/>
      <c r="CX120" s="1058"/>
      <c r="CY120" s="1058"/>
      <c r="CZ120" s="1058"/>
      <c r="DA120" s="1058"/>
      <c r="DB120" s="1058"/>
      <c r="DC120" s="1058"/>
      <c r="DD120" s="1058"/>
      <c r="DE120" s="1058"/>
      <c r="DF120" s="1059"/>
      <c r="DG120" s="962">
        <v>75873847</v>
      </c>
      <c r="DH120" s="963"/>
      <c r="DI120" s="963"/>
      <c r="DJ120" s="963"/>
      <c r="DK120" s="963"/>
      <c r="DL120" s="963">
        <v>72066033</v>
      </c>
      <c r="DM120" s="963"/>
      <c r="DN120" s="963"/>
      <c r="DO120" s="963"/>
      <c r="DP120" s="963"/>
      <c r="DQ120" s="963">
        <v>70576218</v>
      </c>
      <c r="DR120" s="963"/>
      <c r="DS120" s="963"/>
      <c r="DT120" s="963"/>
      <c r="DU120" s="963"/>
      <c r="DV120" s="964">
        <v>87.3</v>
      </c>
      <c r="DW120" s="964"/>
      <c r="DX120" s="964"/>
      <c r="DY120" s="964"/>
      <c r="DZ120" s="965"/>
    </row>
    <row r="121" spans="1:130" s="197" customFormat="1" ht="26.25" customHeight="1">
      <c r="A121" s="1011"/>
      <c r="B121" s="982"/>
      <c r="C121" s="1046" t="s">
        <v>443</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994">
        <v>63752</v>
      </c>
      <c r="AB121" s="995"/>
      <c r="AC121" s="995"/>
      <c r="AD121" s="995"/>
      <c r="AE121" s="996"/>
      <c r="AF121" s="997">
        <v>67529</v>
      </c>
      <c r="AG121" s="995"/>
      <c r="AH121" s="995"/>
      <c r="AI121" s="995"/>
      <c r="AJ121" s="996"/>
      <c r="AK121" s="997">
        <v>66502</v>
      </c>
      <c r="AL121" s="995"/>
      <c r="AM121" s="995"/>
      <c r="AN121" s="995"/>
      <c r="AO121" s="996"/>
      <c r="AP121" s="998">
        <v>0.1</v>
      </c>
      <c r="AQ121" s="999"/>
      <c r="AR121" s="999"/>
      <c r="AS121" s="999"/>
      <c r="AT121" s="1000"/>
      <c r="AU121" s="1016"/>
      <c r="AV121" s="1017"/>
      <c r="AW121" s="1017"/>
      <c r="AX121" s="1017"/>
      <c r="AY121" s="1018"/>
      <c r="AZ121" s="1031" t="s">
        <v>444</v>
      </c>
      <c r="BA121" s="1007"/>
      <c r="BB121" s="1007"/>
      <c r="BC121" s="1007"/>
      <c r="BD121" s="1007"/>
      <c r="BE121" s="1007"/>
      <c r="BF121" s="1007"/>
      <c r="BG121" s="1007"/>
      <c r="BH121" s="1007"/>
      <c r="BI121" s="1007"/>
      <c r="BJ121" s="1007"/>
      <c r="BK121" s="1007"/>
      <c r="BL121" s="1007"/>
      <c r="BM121" s="1007"/>
      <c r="BN121" s="1007"/>
      <c r="BO121" s="1007"/>
      <c r="BP121" s="1008"/>
      <c r="BQ121" s="1021">
        <v>222262789</v>
      </c>
      <c r="BR121" s="1022"/>
      <c r="BS121" s="1022"/>
      <c r="BT121" s="1022"/>
      <c r="BU121" s="1022"/>
      <c r="BV121" s="1022">
        <v>218989373</v>
      </c>
      <c r="BW121" s="1022"/>
      <c r="BX121" s="1022"/>
      <c r="BY121" s="1022"/>
      <c r="BZ121" s="1022"/>
      <c r="CA121" s="1022">
        <v>216220110</v>
      </c>
      <c r="CB121" s="1022"/>
      <c r="CC121" s="1022"/>
      <c r="CD121" s="1022"/>
      <c r="CE121" s="1022"/>
      <c r="CF121" s="1060">
        <v>267.3</v>
      </c>
      <c r="CG121" s="1061"/>
      <c r="CH121" s="1061"/>
      <c r="CI121" s="1061"/>
      <c r="CJ121" s="1061"/>
      <c r="CK121" s="1052"/>
      <c r="CL121" s="1053"/>
      <c r="CM121" s="1053"/>
      <c r="CN121" s="1053"/>
      <c r="CO121" s="1054"/>
      <c r="CP121" s="1043" t="s">
        <v>390</v>
      </c>
      <c r="CQ121" s="1044"/>
      <c r="CR121" s="1044"/>
      <c r="CS121" s="1044"/>
      <c r="CT121" s="1044"/>
      <c r="CU121" s="1044"/>
      <c r="CV121" s="1044"/>
      <c r="CW121" s="1044"/>
      <c r="CX121" s="1044"/>
      <c r="CY121" s="1044"/>
      <c r="CZ121" s="1044"/>
      <c r="DA121" s="1044"/>
      <c r="DB121" s="1044"/>
      <c r="DC121" s="1044"/>
      <c r="DD121" s="1044"/>
      <c r="DE121" s="1044"/>
      <c r="DF121" s="1045"/>
      <c r="DG121" s="955">
        <v>11545891</v>
      </c>
      <c r="DH121" s="956"/>
      <c r="DI121" s="956"/>
      <c r="DJ121" s="956"/>
      <c r="DK121" s="956"/>
      <c r="DL121" s="956">
        <v>11278792</v>
      </c>
      <c r="DM121" s="956"/>
      <c r="DN121" s="956"/>
      <c r="DO121" s="956"/>
      <c r="DP121" s="956"/>
      <c r="DQ121" s="956">
        <v>10577075</v>
      </c>
      <c r="DR121" s="956"/>
      <c r="DS121" s="956"/>
      <c r="DT121" s="956"/>
      <c r="DU121" s="956"/>
      <c r="DV121" s="957">
        <v>13.1</v>
      </c>
      <c r="DW121" s="957"/>
      <c r="DX121" s="957"/>
      <c r="DY121" s="957"/>
      <c r="DZ121" s="958"/>
    </row>
    <row r="122" spans="1:130" s="197" customFormat="1" ht="26.25" customHeight="1">
      <c r="A122" s="1011"/>
      <c r="B122" s="982"/>
      <c r="C122" s="952" t="s">
        <v>426</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109</v>
      </c>
      <c r="AB122" s="995"/>
      <c r="AC122" s="995"/>
      <c r="AD122" s="995"/>
      <c r="AE122" s="996"/>
      <c r="AF122" s="997" t="s">
        <v>109</v>
      </c>
      <c r="AG122" s="995"/>
      <c r="AH122" s="995"/>
      <c r="AI122" s="995"/>
      <c r="AJ122" s="996"/>
      <c r="AK122" s="997" t="s">
        <v>109</v>
      </c>
      <c r="AL122" s="995"/>
      <c r="AM122" s="995"/>
      <c r="AN122" s="995"/>
      <c r="AO122" s="996"/>
      <c r="AP122" s="998" t="s">
        <v>109</v>
      </c>
      <c r="AQ122" s="999"/>
      <c r="AR122" s="999"/>
      <c r="AS122" s="999"/>
      <c r="AT122" s="1000"/>
      <c r="AU122" s="1019"/>
      <c r="AV122" s="1020"/>
      <c r="AW122" s="1020"/>
      <c r="AX122" s="1020"/>
      <c r="AY122" s="1020"/>
      <c r="AZ122" s="228" t="s">
        <v>165</v>
      </c>
      <c r="BA122" s="228"/>
      <c r="BB122" s="228"/>
      <c r="BC122" s="228"/>
      <c r="BD122" s="228"/>
      <c r="BE122" s="228"/>
      <c r="BF122" s="228"/>
      <c r="BG122" s="228"/>
      <c r="BH122" s="228"/>
      <c r="BI122" s="228"/>
      <c r="BJ122" s="228"/>
      <c r="BK122" s="228"/>
      <c r="BL122" s="228"/>
      <c r="BM122" s="228"/>
      <c r="BN122" s="228"/>
      <c r="BO122" s="1029" t="s">
        <v>445</v>
      </c>
      <c r="BP122" s="1030"/>
      <c r="BQ122" s="1070">
        <v>267990319</v>
      </c>
      <c r="BR122" s="1071"/>
      <c r="BS122" s="1071"/>
      <c r="BT122" s="1071"/>
      <c r="BU122" s="1071"/>
      <c r="BV122" s="1071">
        <v>267480223</v>
      </c>
      <c r="BW122" s="1071"/>
      <c r="BX122" s="1071"/>
      <c r="BY122" s="1071"/>
      <c r="BZ122" s="1071"/>
      <c r="CA122" s="1071">
        <v>263377886</v>
      </c>
      <c r="CB122" s="1071"/>
      <c r="CC122" s="1071"/>
      <c r="CD122" s="1071"/>
      <c r="CE122" s="1071"/>
      <c r="CF122" s="1023"/>
      <c r="CG122" s="1024"/>
      <c r="CH122" s="1024"/>
      <c r="CI122" s="1024"/>
      <c r="CJ122" s="1025"/>
      <c r="CK122" s="1052"/>
      <c r="CL122" s="1053"/>
      <c r="CM122" s="1053"/>
      <c r="CN122" s="1053"/>
      <c r="CO122" s="1054"/>
      <c r="CP122" s="1043" t="s">
        <v>382</v>
      </c>
      <c r="CQ122" s="1044"/>
      <c r="CR122" s="1044"/>
      <c r="CS122" s="1044"/>
      <c r="CT122" s="1044"/>
      <c r="CU122" s="1044"/>
      <c r="CV122" s="1044"/>
      <c r="CW122" s="1044"/>
      <c r="CX122" s="1044"/>
      <c r="CY122" s="1044"/>
      <c r="CZ122" s="1044"/>
      <c r="DA122" s="1044"/>
      <c r="DB122" s="1044"/>
      <c r="DC122" s="1044"/>
      <c r="DD122" s="1044"/>
      <c r="DE122" s="1044"/>
      <c r="DF122" s="1045"/>
      <c r="DG122" s="955">
        <v>2808437</v>
      </c>
      <c r="DH122" s="956"/>
      <c r="DI122" s="956"/>
      <c r="DJ122" s="956"/>
      <c r="DK122" s="956"/>
      <c r="DL122" s="956">
        <v>2695374</v>
      </c>
      <c r="DM122" s="956"/>
      <c r="DN122" s="956"/>
      <c r="DO122" s="956"/>
      <c r="DP122" s="956"/>
      <c r="DQ122" s="956">
        <v>2656622</v>
      </c>
      <c r="DR122" s="956"/>
      <c r="DS122" s="956"/>
      <c r="DT122" s="956"/>
      <c r="DU122" s="956"/>
      <c r="DV122" s="957">
        <v>3.3</v>
      </c>
      <c r="DW122" s="957"/>
      <c r="DX122" s="957"/>
      <c r="DY122" s="957"/>
      <c r="DZ122" s="958"/>
    </row>
    <row r="123" spans="1:130" s="197" customFormat="1" ht="26.25" customHeight="1" thickBot="1">
      <c r="A123" s="1011"/>
      <c r="B123" s="982"/>
      <c r="C123" s="952" t="s">
        <v>432</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v>40944</v>
      </c>
      <c r="AB123" s="995"/>
      <c r="AC123" s="995"/>
      <c r="AD123" s="995"/>
      <c r="AE123" s="996"/>
      <c r="AF123" s="997">
        <v>40701</v>
      </c>
      <c r="AG123" s="995"/>
      <c r="AH123" s="995"/>
      <c r="AI123" s="995"/>
      <c r="AJ123" s="996"/>
      <c r="AK123" s="997">
        <v>40457</v>
      </c>
      <c r="AL123" s="995"/>
      <c r="AM123" s="995"/>
      <c r="AN123" s="995"/>
      <c r="AO123" s="996"/>
      <c r="AP123" s="998">
        <v>0.1</v>
      </c>
      <c r="AQ123" s="999"/>
      <c r="AR123" s="999"/>
      <c r="AS123" s="999"/>
      <c r="AT123" s="1000"/>
      <c r="AU123" s="1067" t="s">
        <v>446</v>
      </c>
      <c r="AV123" s="1068"/>
      <c r="AW123" s="1068"/>
      <c r="AX123" s="1068"/>
      <c r="AY123" s="1068"/>
      <c r="AZ123" s="1068"/>
      <c r="BA123" s="1068"/>
      <c r="BB123" s="1068"/>
      <c r="BC123" s="1068"/>
      <c r="BD123" s="1068"/>
      <c r="BE123" s="1068"/>
      <c r="BF123" s="1068"/>
      <c r="BG123" s="1068"/>
      <c r="BH123" s="1068"/>
      <c r="BI123" s="1068"/>
      <c r="BJ123" s="1068"/>
      <c r="BK123" s="1068"/>
      <c r="BL123" s="1068"/>
      <c r="BM123" s="1068"/>
      <c r="BN123" s="1068"/>
      <c r="BO123" s="1068"/>
      <c r="BP123" s="1069"/>
      <c r="BQ123" s="1062">
        <v>141.69999999999999</v>
      </c>
      <c r="BR123" s="1063"/>
      <c r="BS123" s="1063"/>
      <c r="BT123" s="1063"/>
      <c r="BU123" s="1063"/>
      <c r="BV123" s="1063">
        <v>130.4</v>
      </c>
      <c r="BW123" s="1063"/>
      <c r="BX123" s="1063"/>
      <c r="BY123" s="1063"/>
      <c r="BZ123" s="1063"/>
      <c r="CA123" s="1063">
        <v>127</v>
      </c>
      <c r="CB123" s="1063"/>
      <c r="CC123" s="1063"/>
      <c r="CD123" s="1063"/>
      <c r="CE123" s="1063"/>
      <c r="CF123" s="1064"/>
      <c r="CG123" s="1065"/>
      <c r="CH123" s="1065"/>
      <c r="CI123" s="1065"/>
      <c r="CJ123" s="1066"/>
      <c r="CK123" s="1052"/>
      <c r="CL123" s="1053"/>
      <c r="CM123" s="1053"/>
      <c r="CN123" s="1053"/>
      <c r="CO123" s="1054"/>
      <c r="CP123" s="1043" t="s">
        <v>447</v>
      </c>
      <c r="CQ123" s="1044"/>
      <c r="CR123" s="1044"/>
      <c r="CS123" s="1044"/>
      <c r="CT123" s="1044"/>
      <c r="CU123" s="1044"/>
      <c r="CV123" s="1044"/>
      <c r="CW123" s="1044"/>
      <c r="CX123" s="1044"/>
      <c r="CY123" s="1044"/>
      <c r="CZ123" s="1044"/>
      <c r="DA123" s="1044"/>
      <c r="DB123" s="1044"/>
      <c r="DC123" s="1044"/>
      <c r="DD123" s="1044"/>
      <c r="DE123" s="1044"/>
      <c r="DF123" s="1045"/>
      <c r="DG123" s="994">
        <v>2200733</v>
      </c>
      <c r="DH123" s="995"/>
      <c r="DI123" s="995"/>
      <c r="DJ123" s="995"/>
      <c r="DK123" s="996"/>
      <c r="DL123" s="997">
        <v>2144476</v>
      </c>
      <c r="DM123" s="995"/>
      <c r="DN123" s="995"/>
      <c r="DO123" s="995"/>
      <c r="DP123" s="996"/>
      <c r="DQ123" s="997">
        <v>2244420</v>
      </c>
      <c r="DR123" s="995"/>
      <c r="DS123" s="995"/>
      <c r="DT123" s="995"/>
      <c r="DU123" s="996"/>
      <c r="DV123" s="998">
        <v>2.8</v>
      </c>
      <c r="DW123" s="999"/>
      <c r="DX123" s="999"/>
      <c r="DY123" s="999"/>
      <c r="DZ123" s="1000"/>
    </row>
    <row r="124" spans="1:130" s="197" customFormat="1" ht="26.25" customHeight="1">
      <c r="A124" s="1011"/>
      <c r="B124" s="982"/>
      <c r="C124" s="952" t="s">
        <v>435</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448</v>
      </c>
      <c r="AB124" s="995"/>
      <c r="AC124" s="995"/>
      <c r="AD124" s="995"/>
      <c r="AE124" s="996"/>
      <c r="AF124" s="997" t="s">
        <v>448</v>
      </c>
      <c r="AG124" s="995"/>
      <c r="AH124" s="995"/>
      <c r="AI124" s="995"/>
      <c r="AJ124" s="996"/>
      <c r="AK124" s="997" t="s">
        <v>448</v>
      </c>
      <c r="AL124" s="995"/>
      <c r="AM124" s="995"/>
      <c r="AN124" s="995"/>
      <c r="AO124" s="996"/>
      <c r="AP124" s="998" t="s">
        <v>448</v>
      </c>
      <c r="AQ124" s="999"/>
      <c r="AR124" s="999"/>
      <c r="AS124" s="999"/>
      <c r="AT124" s="10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5"/>
      <c r="CL124" s="1055"/>
      <c r="CM124" s="1055"/>
      <c r="CN124" s="1055"/>
      <c r="CO124" s="1056"/>
      <c r="CP124" s="1043" t="s">
        <v>449</v>
      </c>
      <c r="CQ124" s="1044"/>
      <c r="CR124" s="1044"/>
      <c r="CS124" s="1044"/>
      <c r="CT124" s="1044"/>
      <c r="CU124" s="1044"/>
      <c r="CV124" s="1044"/>
      <c r="CW124" s="1044"/>
      <c r="CX124" s="1044"/>
      <c r="CY124" s="1044"/>
      <c r="CZ124" s="1044"/>
      <c r="DA124" s="1044"/>
      <c r="DB124" s="1044"/>
      <c r="DC124" s="1044"/>
      <c r="DD124" s="1044"/>
      <c r="DE124" s="1044"/>
      <c r="DF124" s="1045"/>
      <c r="DG124" s="1033">
        <v>429712</v>
      </c>
      <c r="DH124" s="1034"/>
      <c r="DI124" s="1034"/>
      <c r="DJ124" s="1034"/>
      <c r="DK124" s="1035"/>
      <c r="DL124" s="1036">
        <v>511651</v>
      </c>
      <c r="DM124" s="1034"/>
      <c r="DN124" s="1034"/>
      <c r="DO124" s="1034"/>
      <c r="DP124" s="1035"/>
      <c r="DQ124" s="1036">
        <v>726584</v>
      </c>
      <c r="DR124" s="1034"/>
      <c r="DS124" s="1034"/>
      <c r="DT124" s="1034"/>
      <c r="DU124" s="1035"/>
      <c r="DV124" s="1037">
        <v>0.9</v>
      </c>
      <c r="DW124" s="1038"/>
      <c r="DX124" s="1038"/>
      <c r="DY124" s="1038"/>
      <c r="DZ124" s="1039"/>
    </row>
    <row r="125" spans="1:130" s="197" customFormat="1" ht="26.25" customHeight="1" thickBot="1">
      <c r="A125" s="1011"/>
      <c r="B125" s="982"/>
      <c r="C125" s="952" t="s">
        <v>437</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448</v>
      </c>
      <c r="AB125" s="995"/>
      <c r="AC125" s="995"/>
      <c r="AD125" s="995"/>
      <c r="AE125" s="996"/>
      <c r="AF125" s="997" t="s">
        <v>448</v>
      </c>
      <c r="AG125" s="995"/>
      <c r="AH125" s="995"/>
      <c r="AI125" s="995"/>
      <c r="AJ125" s="996"/>
      <c r="AK125" s="997" t="s">
        <v>448</v>
      </c>
      <c r="AL125" s="995"/>
      <c r="AM125" s="995"/>
      <c r="AN125" s="995"/>
      <c r="AO125" s="996"/>
      <c r="AP125" s="998" t="s">
        <v>448</v>
      </c>
      <c r="AQ125" s="999"/>
      <c r="AR125" s="999"/>
      <c r="AS125" s="999"/>
      <c r="AT125" s="10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0" t="s">
        <v>450</v>
      </c>
      <c r="CL125" s="1050"/>
      <c r="CM125" s="1050"/>
      <c r="CN125" s="1050"/>
      <c r="CO125" s="1051"/>
      <c r="CP125" s="976" t="s">
        <v>451</v>
      </c>
      <c r="CQ125" s="926"/>
      <c r="CR125" s="926"/>
      <c r="CS125" s="926"/>
      <c r="CT125" s="926"/>
      <c r="CU125" s="926"/>
      <c r="CV125" s="926"/>
      <c r="CW125" s="926"/>
      <c r="CX125" s="926"/>
      <c r="CY125" s="926"/>
      <c r="CZ125" s="926"/>
      <c r="DA125" s="926"/>
      <c r="DB125" s="926"/>
      <c r="DC125" s="926"/>
      <c r="DD125" s="926"/>
      <c r="DE125" s="926"/>
      <c r="DF125" s="927"/>
      <c r="DG125" s="962" t="s">
        <v>448</v>
      </c>
      <c r="DH125" s="963"/>
      <c r="DI125" s="963"/>
      <c r="DJ125" s="963"/>
      <c r="DK125" s="963"/>
      <c r="DL125" s="963" t="s">
        <v>448</v>
      </c>
      <c r="DM125" s="963"/>
      <c r="DN125" s="963"/>
      <c r="DO125" s="963"/>
      <c r="DP125" s="963"/>
      <c r="DQ125" s="963" t="s">
        <v>448</v>
      </c>
      <c r="DR125" s="963"/>
      <c r="DS125" s="963"/>
      <c r="DT125" s="963"/>
      <c r="DU125" s="963"/>
      <c r="DV125" s="964" t="s">
        <v>448</v>
      </c>
      <c r="DW125" s="964"/>
      <c r="DX125" s="964"/>
      <c r="DY125" s="964"/>
      <c r="DZ125" s="965"/>
    </row>
    <row r="126" spans="1:130" s="197" customFormat="1" ht="26.25" customHeight="1">
      <c r="A126" s="1011"/>
      <c r="B126" s="982"/>
      <c r="C126" s="952" t="s">
        <v>440</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v>153578</v>
      </c>
      <c r="AB126" s="995"/>
      <c r="AC126" s="995"/>
      <c r="AD126" s="995"/>
      <c r="AE126" s="996"/>
      <c r="AF126" s="997">
        <v>140876</v>
      </c>
      <c r="AG126" s="995"/>
      <c r="AH126" s="995"/>
      <c r="AI126" s="995"/>
      <c r="AJ126" s="996"/>
      <c r="AK126" s="997">
        <v>127796</v>
      </c>
      <c r="AL126" s="995"/>
      <c r="AM126" s="995"/>
      <c r="AN126" s="995"/>
      <c r="AO126" s="996"/>
      <c r="AP126" s="998">
        <v>0.2</v>
      </c>
      <c r="AQ126" s="999"/>
      <c r="AR126" s="999"/>
      <c r="AS126" s="999"/>
      <c r="AT126" s="1000"/>
      <c r="AU126" s="233"/>
      <c r="AV126" s="233"/>
      <c r="AW126" s="233"/>
      <c r="AX126" s="1072" t="s">
        <v>452</v>
      </c>
      <c r="AY126" s="1073"/>
      <c r="AZ126" s="1073"/>
      <c r="BA126" s="1073"/>
      <c r="BB126" s="1073"/>
      <c r="BC126" s="1073"/>
      <c r="BD126" s="1073"/>
      <c r="BE126" s="1074"/>
      <c r="BF126" s="1088" t="s">
        <v>453</v>
      </c>
      <c r="BG126" s="1073"/>
      <c r="BH126" s="1073"/>
      <c r="BI126" s="1073"/>
      <c r="BJ126" s="1073"/>
      <c r="BK126" s="1073"/>
      <c r="BL126" s="1074"/>
      <c r="BM126" s="1088" t="s">
        <v>454</v>
      </c>
      <c r="BN126" s="1073"/>
      <c r="BO126" s="1073"/>
      <c r="BP126" s="1073"/>
      <c r="BQ126" s="1073"/>
      <c r="BR126" s="1073"/>
      <c r="BS126" s="1074"/>
      <c r="BT126" s="1088" t="s">
        <v>455</v>
      </c>
      <c r="BU126" s="1073"/>
      <c r="BV126" s="1073"/>
      <c r="BW126" s="1073"/>
      <c r="BX126" s="1073"/>
      <c r="BY126" s="1073"/>
      <c r="BZ126" s="1089"/>
      <c r="CA126" s="233"/>
      <c r="CB126" s="233"/>
      <c r="CC126" s="233"/>
      <c r="CD126" s="234"/>
      <c r="CE126" s="234"/>
      <c r="CF126" s="234"/>
      <c r="CG126" s="231"/>
      <c r="CH126" s="231"/>
      <c r="CI126" s="231"/>
      <c r="CJ126" s="232"/>
      <c r="CK126" s="1053"/>
      <c r="CL126" s="1053"/>
      <c r="CM126" s="1053"/>
      <c r="CN126" s="1053"/>
      <c r="CO126" s="1054"/>
      <c r="CP126" s="985" t="s">
        <v>456</v>
      </c>
      <c r="CQ126" s="986"/>
      <c r="CR126" s="986"/>
      <c r="CS126" s="986"/>
      <c r="CT126" s="986"/>
      <c r="CU126" s="986"/>
      <c r="CV126" s="986"/>
      <c r="CW126" s="986"/>
      <c r="CX126" s="986"/>
      <c r="CY126" s="986"/>
      <c r="CZ126" s="986"/>
      <c r="DA126" s="986"/>
      <c r="DB126" s="986"/>
      <c r="DC126" s="986"/>
      <c r="DD126" s="986"/>
      <c r="DE126" s="986"/>
      <c r="DF126" s="987"/>
      <c r="DG126" s="955" t="s">
        <v>448</v>
      </c>
      <c r="DH126" s="956"/>
      <c r="DI126" s="956"/>
      <c r="DJ126" s="956"/>
      <c r="DK126" s="956"/>
      <c r="DL126" s="956" t="s">
        <v>448</v>
      </c>
      <c r="DM126" s="956"/>
      <c r="DN126" s="956"/>
      <c r="DO126" s="956"/>
      <c r="DP126" s="956"/>
      <c r="DQ126" s="956" t="s">
        <v>448</v>
      </c>
      <c r="DR126" s="956"/>
      <c r="DS126" s="956"/>
      <c r="DT126" s="956"/>
      <c r="DU126" s="956"/>
      <c r="DV126" s="957" t="s">
        <v>448</v>
      </c>
      <c r="DW126" s="957"/>
      <c r="DX126" s="957"/>
      <c r="DY126" s="957"/>
      <c r="DZ126" s="958"/>
    </row>
    <row r="127" spans="1:130" s="197" customFormat="1" ht="26.25" customHeight="1" thickBot="1">
      <c r="A127" s="1012"/>
      <c r="B127" s="984"/>
      <c r="C127" s="1040" t="s">
        <v>457</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4">
        <v>85</v>
      </c>
      <c r="AB127" s="995"/>
      <c r="AC127" s="995"/>
      <c r="AD127" s="995"/>
      <c r="AE127" s="996"/>
      <c r="AF127" s="997">
        <v>69</v>
      </c>
      <c r="AG127" s="995"/>
      <c r="AH127" s="995"/>
      <c r="AI127" s="995"/>
      <c r="AJ127" s="996"/>
      <c r="AK127" s="997">
        <v>52</v>
      </c>
      <c r="AL127" s="995"/>
      <c r="AM127" s="995"/>
      <c r="AN127" s="995"/>
      <c r="AO127" s="996"/>
      <c r="AP127" s="998">
        <v>0</v>
      </c>
      <c r="AQ127" s="999"/>
      <c r="AR127" s="999"/>
      <c r="AS127" s="999"/>
      <c r="AT127" s="1000"/>
      <c r="AU127" s="233"/>
      <c r="AV127" s="233"/>
      <c r="AW127" s="233"/>
      <c r="AX127" s="925" t="s">
        <v>458</v>
      </c>
      <c r="AY127" s="926"/>
      <c r="AZ127" s="926"/>
      <c r="BA127" s="926"/>
      <c r="BB127" s="926"/>
      <c r="BC127" s="926"/>
      <c r="BD127" s="926"/>
      <c r="BE127" s="927"/>
      <c r="BF127" s="1077" t="s">
        <v>448</v>
      </c>
      <c r="BG127" s="1078"/>
      <c r="BH127" s="1078"/>
      <c r="BI127" s="1078"/>
      <c r="BJ127" s="1078"/>
      <c r="BK127" s="1078"/>
      <c r="BL127" s="1087"/>
      <c r="BM127" s="1077">
        <v>11.25</v>
      </c>
      <c r="BN127" s="1078"/>
      <c r="BO127" s="1078"/>
      <c r="BP127" s="1078"/>
      <c r="BQ127" s="1078"/>
      <c r="BR127" s="1078"/>
      <c r="BS127" s="1087"/>
      <c r="BT127" s="1077">
        <v>20</v>
      </c>
      <c r="BU127" s="1078"/>
      <c r="BV127" s="1078"/>
      <c r="BW127" s="1078"/>
      <c r="BX127" s="1078"/>
      <c r="BY127" s="1078"/>
      <c r="BZ127" s="1079"/>
      <c r="CA127" s="234"/>
      <c r="CB127" s="234"/>
      <c r="CC127" s="234"/>
      <c r="CD127" s="234"/>
      <c r="CE127" s="234"/>
      <c r="CF127" s="234"/>
      <c r="CG127" s="231"/>
      <c r="CH127" s="231"/>
      <c r="CI127" s="231"/>
      <c r="CJ127" s="232"/>
      <c r="CK127" s="1075"/>
      <c r="CL127" s="1075"/>
      <c r="CM127" s="1075"/>
      <c r="CN127" s="1075"/>
      <c r="CO127" s="1076"/>
      <c r="CP127" s="1080" t="s">
        <v>459</v>
      </c>
      <c r="CQ127" s="1081"/>
      <c r="CR127" s="1081"/>
      <c r="CS127" s="1081"/>
      <c r="CT127" s="1081"/>
      <c r="CU127" s="1081"/>
      <c r="CV127" s="1081"/>
      <c r="CW127" s="1081"/>
      <c r="CX127" s="1081"/>
      <c r="CY127" s="1081"/>
      <c r="CZ127" s="1081"/>
      <c r="DA127" s="1081"/>
      <c r="DB127" s="1081"/>
      <c r="DC127" s="1081"/>
      <c r="DD127" s="1081"/>
      <c r="DE127" s="1081"/>
      <c r="DF127" s="1082"/>
      <c r="DG127" s="1083" t="s">
        <v>109</v>
      </c>
      <c r="DH127" s="1084"/>
      <c r="DI127" s="1084"/>
      <c r="DJ127" s="1084"/>
      <c r="DK127" s="1084"/>
      <c r="DL127" s="1084" t="s">
        <v>460</v>
      </c>
      <c r="DM127" s="1084"/>
      <c r="DN127" s="1084"/>
      <c r="DO127" s="1084"/>
      <c r="DP127" s="1084"/>
      <c r="DQ127" s="1084" t="s">
        <v>460</v>
      </c>
      <c r="DR127" s="1084"/>
      <c r="DS127" s="1084"/>
      <c r="DT127" s="1084"/>
      <c r="DU127" s="1084"/>
      <c r="DV127" s="1085" t="s">
        <v>460</v>
      </c>
      <c r="DW127" s="1085"/>
      <c r="DX127" s="1085"/>
      <c r="DY127" s="1085"/>
      <c r="DZ127" s="1086"/>
    </row>
    <row r="128" spans="1:130" s="197" customFormat="1" ht="26.25" customHeight="1">
      <c r="A128" s="1107" t="s">
        <v>461</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462</v>
      </c>
      <c r="X128" s="1109"/>
      <c r="Y128" s="1109"/>
      <c r="Z128" s="1110"/>
      <c r="AA128" s="1125">
        <v>3604255</v>
      </c>
      <c r="AB128" s="1126"/>
      <c r="AC128" s="1126"/>
      <c r="AD128" s="1126"/>
      <c r="AE128" s="1127"/>
      <c r="AF128" s="1128">
        <v>4054364</v>
      </c>
      <c r="AG128" s="1126"/>
      <c r="AH128" s="1126"/>
      <c r="AI128" s="1126"/>
      <c r="AJ128" s="1127"/>
      <c r="AK128" s="1128">
        <v>4112848</v>
      </c>
      <c r="AL128" s="1126"/>
      <c r="AM128" s="1126"/>
      <c r="AN128" s="1126"/>
      <c r="AO128" s="1127"/>
      <c r="AP128" s="1129"/>
      <c r="AQ128" s="1130"/>
      <c r="AR128" s="1130"/>
      <c r="AS128" s="1130"/>
      <c r="AT128" s="1131"/>
      <c r="AU128" s="235"/>
      <c r="AV128" s="235"/>
      <c r="AW128" s="235"/>
      <c r="AX128" s="1090" t="s">
        <v>463</v>
      </c>
      <c r="AY128" s="986"/>
      <c r="AZ128" s="986"/>
      <c r="BA128" s="986"/>
      <c r="BB128" s="986"/>
      <c r="BC128" s="986"/>
      <c r="BD128" s="986"/>
      <c r="BE128" s="987"/>
      <c r="BF128" s="1102" t="s">
        <v>464</v>
      </c>
      <c r="BG128" s="1103"/>
      <c r="BH128" s="1103"/>
      <c r="BI128" s="1103"/>
      <c r="BJ128" s="1103"/>
      <c r="BK128" s="1103"/>
      <c r="BL128" s="1104"/>
      <c r="BM128" s="1102">
        <v>16.25</v>
      </c>
      <c r="BN128" s="1103"/>
      <c r="BO128" s="1103"/>
      <c r="BP128" s="1103"/>
      <c r="BQ128" s="1103"/>
      <c r="BR128" s="1103"/>
      <c r="BS128" s="1104"/>
      <c r="BT128" s="1102">
        <v>30</v>
      </c>
      <c r="BU128" s="1105"/>
      <c r="BV128" s="1105"/>
      <c r="BW128" s="1105"/>
      <c r="BX128" s="1105"/>
      <c r="BY128" s="1105"/>
      <c r="BZ128" s="110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6" t="s">
        <v>90</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096" t="s">
        <v>465</v>
      </c>
      <c r="X129" s="1097"/>
      <c r="Y129" s="1097"/>
      <c r="Z129" s="1098"/>
      <c r="AA129" s="994">
        <v>101141040</v>
      </c>
      <c r="AB129" s="995"/>
      <c r="AC129" s="995"/>
      <c r="AD129" s="995"/>
      <c r="AE129" s="996"/>
      <c r="AF129" s="997">
        <v>101541580</v>
      </c>
      <c r="AG129" s="995"/>
      <c r="AH129" s="995"/>
      <c r="AI129" s="995"/>
      <c r="AJ129" s="996"/>
      <c r="AK129" s="997">
        <v>102789040</v>
      </c>
      <c r="AL129" s="995"/>
      <c r="AM129" s="995"/>
      <c r="AN129" s="995"/>
      <c r="AO129" s="996"/>
      <c r="AP129" s="1099"/>
      <c r="AQ129" s="1100"/>
      <c r="AR129" s="1100"/>
      <c r="AS129" s="1100"/>
      <c r="AT129" s="1101"/>
      <c r="AU129" s="235"/>
      <c r="AV129" s="235"/>
      <c r="AW129" s="235"/>
      <c r="AX129" s="1090" t="s">
        <v>466</v>
      </c>
      <c r="AY129" s="986"/>
      <c r="AZ129" s="986"/>
      <c r="BA129" s="986"/>
      <c r="BB129" s="986"/>
      <c r="BC129" s="986"/>
      <c r="BD129" s="986"/>
      <c r="BE129" s="987"/>
      <c r="BF129" s="1091">
        <v>13.8</v>
      </c>
      <c r="BG129" s="1092"/>
      <c r="BH129" s="1092"/>
      <c r="BI129" s="1092"/>
      <c r="BJ129" s="1092"/>
      <c r="BK129" s="1092"/>
      <c r="BL129" s="1093"/>
      <c r="BM129" s="1091">
        <v>25</v>
      </c>
      <c r="BN129" s="1092"/>
      <c r="BO129" s="1092"/>
      <c r="BP129" s="1092"/>
      <c r="BQ129" s="1092"/>
      <c r="BR129" s="1092"/>
      <c r="BS129" s="1093"/>
      <c r="BT129" s="1091">
        <v>35</v>
      </c>
      <c r="BU129" s="1094"/>
      <c r="BV129" s="1094"/>
      <c r="BW129" s="1094"/>
      <c r="BX129" s="1094"/>
      <c r="BY129" s="1094"/>
      <c r="BZ129" s="109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6" t="s">
        <v>467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096" t="s">
        <v>468</v>
      </c>
      <c r="X130" s="1097"/>
      <c r="Y130" s="1097"/>
      <c r="Z130" s="1098"/>
      <c r="AA130" s="994">
        <v>19811953</v>
      </c>
      <c r="AB130" s="995"/>
      <c r="AC130" s="995"/>
      <c r="AD130" s="995"/>
      <c r="AE130" s="996"/>
      <c r="AF130" s="997">
        <v>20874712</v>
      </c>
      <c r="AG130" s="995"/>
      <c r="AH130" s="995"/>
      <c r="AI130" s="995"/>
      <c r="AJ130" s="996"/>
      <c r="AK130" s="997">
        <v>21903892</v>
      </c>
      <c r="AL130" s="995"/>
      <c r="AM130" s="995"/>
      <c r="AN130" s="995"/>
      <c r="AO130" s="996"/>
      <c r="AP130" s="1099"/>
      <c r="AQ130" s="1100"/>
      <c r="AR130" s="1100"/>
      <c r="AS130" s="1100"/>
      <c r="AT130" s="1101"/>
      <c r="AU130" s="235"/>
      <c r="AV130" s="235"/>
      <c r="AW130" s="235"/>
      <c r="AX130" s="1149" t="s">
        <v>469</v>
      </c>
      <c r="AY130" s="1081"/>
      <c r="AZ130" s="1081"/>
      <c r="BA130" s="1081"/>
      <c r="BB130" s="1081"/>
      <c r="BC130" s="1081"/>
      <c r="BD130" s="1081"/>
      <c r="BE130" s="1082"/>
      <c r="BF130" s="1111">
        <v>127</v>
      </c>
      <c r="BG130" s="1112"/>
      <c r="BH130" s="1112"/>
      <c r="BI130" s="1112"/>
      <c r="BJ130" s="1112"/>
      <c r="BK130" s="1112"/>
      <c r="BL130" s="1113"/>
      <c r="BM130" s="1111">
        <v>350</v>
      </c>
      <c r="BN130" s="1112"/>
      <c r="BO130" s="1112"/>
      <c r="BP130" s="1112"/>
      <c r="BQ130" s="1112"/>
      <c r="BR130" s="1112"/>
      <c r="BS130" s="1113"/>
      <c r="BT130" s="1114"/>
      <c r="BU130" s="1115"/>
      <c r="BV130" s="1115"/>
      <c r="BW130" s="1115"/>
      <c r="BX130" s="1115"/>
      <c r="BY130" s="1115"/>
      <c r="BZ130" s="111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470</v>
      </c>
      <c r="X131" s="1120"/>
      <c r="Y131" s="1120"/>
      <c r="Z131" s="1121"/>
      <c r="AA131" s="1033">
        <v>81329087</v>
      </c>
      <c r="AB131" s="1034"/>
      <c r="AC131" s="1034"/>
      <c r="AD131" s="1034"/>
      <c r="AE131" s="1035"/>
      <c r="AF131" s="1036">
        <v>80666868</v>
      </c>
      <c r="AG131" s="1034"/>
      <c r="AH131" s="1034"/>
      <c r="AI131" s="1034"/>
      <c r="AJ131" s="1035"/>
      <c r="AK131" s="1036">
        <v>80885148</v>
      </c>
      <c r="AL131" s="1034"/>
      <c r="AM131" s="1034"/>
      <c r="AN131" s="1034"/>
      <c r="AO131" s="1035"/>
      <c r="AP131" s="1122"/>
      <c r="AQ131" s="1123"/>
      <c r="AR131" s="1123"/>
      <c r="AS131" s="1123"/>
      <c r="AT131" s="112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3" t="s">
        <v>471</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472</v>
      </c>
      <c r="W132" s="1137"/>
      <c r="X132" s="1137"/>
      <c r="Y132" s="1137"/>
      <c r="Z132" s="1138"/>
      <c r="AA132" s="1139">
        <v>13.74789721</v>
      </c>
      <c r="AB132" s="1140"/>
      <c r="AC132" s="1140"/>
      <c r="AD132" s="1140"/>
      <c r="AE132" s="1141"/>
      <c r="AF132" s="1142">
        <v>13.308659759999999</v>
      </c>
      <c r="AG132" s="1140"/>
      <c r="AH132" s="1140"/>
      <c r="AI132" s="1140"/>
      <c r="AJ132" s="1141"/>
      <c r="AK132" s="1142">
        <v>14.62737469</v>
      </c>
      <c r="AL132" s="1140"/>
      <c r="AM132" s="1140"/>
      <c r="AN132" s="1140"/>
      <c r="AO132" s="1141"/>
      <c r="AP132" s="1023"/>
      <c r="AQ132" s="1024"/>
      <c r="AR132" s="1024"/>
      <c r="AS132" s="1024"/>
      <c r="AT132" s="11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44" t="s">
        <v>473</v>
      </c>
      <c r="W133" s="1144"/>
      <c r="X133" s="1144"/>
      <c r="Y133" s="1144"/>
      <c r="Z133" s="1145"/>
      <c r="AA133" s="1146">
        <v>13.8</v>
      </c>
      <c r="AB133" s="1147"/>
      <c r="AC133" s="1147"/>
      <c r="AD133" s="1147"/>
      <c r="AE133" s="1148"/>
      <c r="AF133" s="1146">
        <v>13.5</v>
      </c>
      <c r="AG133" s="1147"/>
      <c r="AH133" s="1147"/>
      <c r="AI133" s="1147"/>
      <c r="AJ133" s="1148"/>
      <c r="AK133" s="1146">
        <v>13.8</v>
      </c>
      <c r="AL133" s="1147"/>
      <c r="AM133" s="1147"/>
      <c r="AN133" s="1147"/>
      <c r="AO133" s="1148"/>
      <c r="AP133" s="1064"/>
      <c r="AQ133" s="1065"/>
      <c r="AR133" s="1065"/>
      <c r="AS133" s="1065"/>
      <c r="AT133" s="11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474</v>
      </c>
      <c r="B5" s="246"/>
      <c r="C5" s="246"/>
      <c r="D5" s="246"/>
      <c r="E5" s="246"/>
      <c r="F5" s="246"/>
      <c r="G5" s="246"/>
      <c r="H5" s="246"/>
      <c r="I5" s="246"/>
      <c r="J5" s="246"/>
      <c r="K5" s="246"/>
      <c r="L5" s="246"/>
      <c r="M5" s="246"/>
      <c r="N5" s="246"/>
      <c r="O5" s="247"/>
    </row>
    <row r="6" spans="1:16" ht="13.2">
      <c r="A6" s="248"/>
      <c r="B6" s="244"/>
      <c r="C6" s="244"/>
      <c r="D6" s="244"/>
      <c r="E6" s="244"/>
      <c r="F6" s="244"/>
      <c r="G6" s="249" t="s">
        <v>475</v>
      </c>
      <c r="H6" s="249"/>
      <c r="I6" s="249"/>
      <c r="J6" s="249"/>
      <c r="K6" s="244"/>
      <c r="L6" s="244"/>
      <c r="M6" s="244"/>
      <c r="N6" s="244"/>
    </row>
    <row r="7" spans="1:16" ht="13.2">
      <c r="A7" s="248"/>
      <c r="B7" s="244"/>
      <c r="C7" s="244"/>
      <c r="D7" s="244"/>
      <c r="E7" s="244"/>
      <c r="F7" s="244"/>
      <c r="G7" s="251"/>
      <c r="H7" s="252"/>
      <c r="I7" s="252"/>
      <c r="J7" s="253"/>
      <c r="K7" s="1153" t="s">
        <v>476</v>
      </c>
      <c r="L7" s="254"/>
      <c r="M7" s="255" t="s">
        <v>477</v>
      </c>
      <c r="N7" s="256"/>
    </row>
    <row r="8" spans="1:16" ht="13.2">
      <c r="A8" s="248"/>
      <c r="B8" s="244"/>
      <c r="C8" s="244"/>
      <c r="D8" s="244"/>
      <c r="E8" s="244"/>
      <c r="F8" s="244"/>
      <c r="G8" s="257"/>
      <c r="H8" s="258"/>
      <c r="I8" s="258"/>
      <c r="J8" s="259"/>
      <c r="K8" s="1154"/>
      <c r="L8" s="260" t="s">
        <v>478</v>
      </c>
      <c r="M8" s="261" t="s">
        <v>479</v>
      </c>
      <c r="N8" s="262" t="s">
        <v>480</v>
      </c>
    </row>
    <row r="9" spans="1:16" ht="13.2">
      <c r="A9" s="248"/>
      <c r="B9" s="244"/>
      <c r="C9" s="244"/>
      <c r="D9" s="244"/>
      <c r="E9" s="244"/>
      <c r="F9" s="244"/>
      <c r="G9" s="1155" t="s">
        <v>481</v>
      </c>
      <c r="H9" s="1156"/>
      <c r="I9" s="1156"/>
      <c r="J9" s="1157"/>
      <c r="K9" s="263">
        <v>24721962</v>
      </c>
      <c r="L9" s="264">
        <v>58985</v>
      </c>
      <c r="M9" s="265">
        <v>57944</v>
      </c>
      <c r="N9" s="266">
        <v>1.8</v>
      </c>
    </row>
    <row r="10" spans="1:16" ht="13.2">
      <c r="A10" s="248"/>
      <c r="B10" s="244"/>
      <c r="C10" s="244"/>
      <c r="D10" s="244"/>
      <c r="E10" s="244"/>
      <c r="F10" s="244"/>
      <c r="G10" s="1155" t="s">
        <v>482</v>
      </c>
      <c r="H10" s="1156"/>
      <c r="I10" s="1156"/>
      <c r="J10" s="1157"/>
      <c r="K10" s="267">
        <v>2226407</v>
      </c>
      <c r="L10" s="268">
        <v>5312</v>
      </c>
      <c r="M10" s="269">
        <v>2485</v>
      </c>
      <c r="N10" s="270">
        <v>113.8</v>
      </c>
    </row>
    <row r="11" spans="1:16" ht="13.5" customHeight="1">
      <c r="A11" s="248"/>
      <c r="B11" s="244"/>
      <c r="C11" s="244"/>
      <c r="D11" s="244"/>
      <c r="E11" s="244"/>
      <c r="F11" s="244"/>
      <c r="G11" s="1155" t="s">
        <v>483</v>
      </c>
      <c r="H11" s="1156"/>
      <c r="I11" s="1156"/>
      <c r="J11" s="1157"/>
      <c r="K11" s="267">
        <v>152709</v>
      </c>
      <c r="L11" s="268">
        <v>364</v>
      </c>
      <c r="M11" s="269">
        <v>1532</v>
      </c>
      <c r="N11" s="270">
        <v>-76.2</v>
      </c>
    </row>
    <row r="12" spans="1:16" ht="13.5" customHeight="1">
      <c r="A12" s="248"/>
      <c r="B12" s="244"/>
      <c r="C12" s="244"/>
      <c r="D12" s="244"/>
      <c r="E12" s="244"/>
      <c r="F12" s="244"/>
      <c r="G12" s="1155" t="s">
        <v>484</v>
      </c>
      <c r="H12" s="1156"/>
      <c r="I12" s="1156"/>
      <c r="J12" s="1157"/>
      <c r="K12" s="267" t="s">
        <v>485</v>
      </c>
      <c r="L12" s="268" t="s">
        <v>485</v>
      </c>
      <c r="M12" s="269">
        <v>599</v>
      </c>
      <c r="N12" s="270" t="s">
        <v>485</v>
      </c>
    </row>
    <row r="13" spans="1:16" ht="13.5" customHeight="1">
      <c r="A13" s="248"/>
      <c r="B13" s="244"/>
      <c r="C13" s="244"/>
      <c r="D13" s="244"/>
      <c r="E13" s="244"/>
      <c r="F13" s="244"/>
      <c r="G13" s="1155" t="s">
        <v>486</v>
      </c>
      <c r="H13" s="1156"/>
      <c r="I13" s="1156"/>
      <c r="J13" s="1157"/>
      <c r="K13" s="267" t="s">
        <v>485</v>
      </c>
      <c r="L13" s="268" t="s">
        <v>485</v>
      </c>
      <c r="M13" s="269">
        <v>18</v>
      </c>
      <c r="N13" s="270" t="s">
        <v>485</v>
      </c>
    </row>
    <row r="14" spans="1:16" ht="13.5" customHeight="1">
      <c r="A14" s="248"/>
      <c r="B14" s="244"/>
      <c r="C14" s="244"/>
      <c r="D14" s="244"/>
      <c r="E14" s="244"/>
      <c r="F14" s="244"/>
      <c r="G14" s="1155" t="s">
        <v>487</v>
      </c>
      <c r="H14" s="1156"/>
      <c r="I14" s="1156"/>
      <c r="J14" s="1157"/>
      <c r="K14" s="267" t="s">
        <v>485</v>
      </c>
      <c r="L14" s="268" t="s">
        <v>485</v>
      </c>
      <c r="M14" s="269">
        <v>1786</v>
      </c>
      <c r="N14" s="270" t="s">
        <v>485</v>
      </c>
    </row>
    <row r="15" spans="1:16" ht="13.5" customHeight="1">
      <c r="A15" s="248"/>
      <c r="B15" s="244"/>
      <c r="C15" s="244"/>
      <c r="D15" s="244"/>
      <c r="E15" s="244"/>
      <c r="F15" s="244"/>
      <c r="G15" s="1155" t="s">
        <v>488</v>
      </c>
      <c r="H15" s="1156"/>
      <c r="I15" s="1156"/>
      <c r="J15" s="1157"/>
      <c r="K15" s="267">
        <v>323940</v>
      </c>
      <c r="L15" s="268">
        <v>773</v>
      </c>
      <c r="M15" s="269">
        <v>1355</v>
      </c>
      <c r="N15" s="270">
        <v>-43</v>
      </c>
    </row>
    <row r="16" spans="1:16" ht="13.2">
      <c r="A16" s="248"/>
      <c r="B16" s="244"/>
      <c r="C16" s="244"/>
      <c r="D16" s="244"/>
      <c r="E16" s="244"/>
      <c r="F16" s="244"/>
      <c r="G16" s="1158" t="s">
        <v>489</v>
      </c>
      <c r="H16" s="1159"/>
      <c r="I16" s="1159"/>
      <c r="J16" s="1160"/>
      <c r="K16" s="268">
        <v>-3004320</v>
      </c>
      <c r="L16" s="268">
        <v>-7168</v>
      </c>
      <c r="M16" s="269">
        <v>-4955</v>
      </c>
      <c r="N16" s="270">
        <v>44.7</v>
      </c>
    </row>
    <row r="17" spans="1:16" ht="13.2">
      <c r="A17" s="248"/>
      <c r="B17" s="244"/>
      <c r="C17" s="244"/>
      <c r="D17" s="244"/>
      <c r="E17" s="244"/>
      <c r="F17" s="244"/>
      <c r="G17" s="1158" t="s">
        <v>165</v>
      </c>
      <c r="H17" s="1159"/>
      <c r="I17" s="1159"/>
      <c r="J17" s="1160"/>
      <c r="K17" s="268">
        <v>24420698</v>
      </c>
      <c r="L17" s="268">
        <v>58266</v>
      </c>
      <c r="M17" s="269">
        <v>60765</v>
      </c>
      <c r="N17" s="270">
        <v>-4.0999999999999996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490</v>
      </c>
      <c r="H19" s="244"/>
      <c r="I19" s="244"/>
      <c r="J19" s="244"/>
      <c r="K19" s="244"/>
      <c r="L19" s="244"/>
      <c r="M19" s="244"/>
      <c r="N19" s="244"/>
    </row>
    <row r="20" spans="1:16" ht="13.2">
      <c r="A20" s="248"/>
      <c r="B20" s="244"/>
      <c r="C20" s="244"/>
      <c r="D20" s="244"/>
      <c r="E20" s="244"/>
      <c r="F20" s="244"/>
      <c r="G20" s="272"/>
      <c r="H20" s="273"/>
      <c r="I20" s="273"/>
      <c r="J20" s="274"/>
      <c r="K20" s="275" t="s">
        <v>491</v>
      </c>
      <c r="L20" s="276" t="s">
        <v>492</v>
      </c>
      <c r="M20" s="277" t="s">
        <v>493</v>
      </c>
      <c r="N20" s="278"/>
    </row>
    <row r="21" spans="1:16" s="284" customFormat="1" ht="13.2">
      <c r="A21" s="279"/>
      <c r="B21" s="249"/>
      <c r="C21" s="249"/>
      <c r="D21" s="249"/>
      <c r="E21" s="249"/>
      <c r="F21" s="249"/>
      <c r="G21" s="1150" t="s">
        <v>494</v>
      </c>
      <c r="H21" s="1151"/>
      <c r="I21" s="1151"/>
      <c r="J21" s="1152"/>
      <c r="K21" s="280">
        <v>6.91</v>
      </c>
      <c r="L21" s="281">
        <v>6.13</v>
      </c>
      <c r="M21" s="282">
        <v>0.78</v>
      </c>
      <c r="N21" s="249"/>
      <c r="O21" s="283"/>
      <c r="P21" s="279"/>
    </row>
    <row r="22" spans="1:16" s="284" customFormat="1" ht="13.2">
      <c r="A22" s="279"/>
      <c r="B22" s="249"/>
      <c r="C22" s="249"/>
      <c r="D22" s="249"/>
      <c r="E22" s="249"/>
      <c r="F22" s="249"/>
      <c r="G22" s="1150" t="s">
        <v>495</v>
      </c>
      <c r="H22" s="1151"/>
      <c r="I22" s="1151"/>
      <c r="J22" s="1152"/>
      <c r="K22" s="285">
        <v>101.1</v>
      </c>
      <c r="L22" s="286">
        <v>100.5</v>
      </c>
      <c r="M22" s="287">
        <v>0.6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496</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497</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498</v>
      </c>
      <c r="H29" s="249"/>
      <c r="I29" s="249"/>
      <c r="J29" s="249"/>
      <c r="K29" s="244"/>
      <c r="L29" s="244"/>
      <c r="M29" s="244"/>
      <c r="N29" s="244"/>
      <c r="O29" s="293"/>
    </row>
    <row r="30" spans="1:16" ht="13.2">
      <c r="A30" s="248"/>
      <c r="B30" s="244"/>
      <c r="C30" s="244"/>
      <c r="D30" s="244"/>
      <c r="E30" s="244"/>
      <c r="F30" s="244"/>
      <c r="G30" s="251"/>
      <c r="H30" s="252"/>
      <c r="I30" s="252"/>
      <c r="J30" s="253"/>
      <c r="K30" s="1153" t="s">
        <v>476</v>
      </c>
      <c r="L30" s="254"/>
      <c r="M30" s="255" t="s">
        <v>477</v>
      </c>
      <c r="N30" s="256"/>
    </row>
    <row r="31" spans="1:16" ht="13.2">
      <c r="A31" s="248"/>
      <c r="B31" s="244"/>
      <c r="C31" s="244"/>
      <c r="D31" s="244"/>
      <c r="E31" s="244"/>
      <c r="F31" s="244"/>
      <c r="G31" s="257"/>
      <c r="H31" s="258"/>
      <c r="I31" s="258"/>
      <c r="J31" s="259"/>
      <c r="K31" s="1154"/>
      <c r="L31" s="260" t="s">
        <v>478</v>
      </c>
      <c r="M31" s="261" t="s">
        <v>479</v>
      </c>
      <c r="N31" s="262" t="s">
        <v>480</v>
      </c>
    </row>
    <row r="32" spans="1:16" ht="27" customHeight="1">
      <c r="A32" s="248"/>
      <c r="B32" s="244"/>
      <c r="C32" s="244"/>
      <c r="D32" s="244"/>
      <c r="E32" s="244"/>
      <c r="F32" s="244"/>
      <c r="G32" s="1166" t="s">
        <v>499</v>
      </c>
      <c r="H32" s="1167"/>
      <c r="I32" s="1167"/>
      <c r="J32" s="1168"/>
      <c r="K32" s="294">
        <v>26117896</v>
      </c>
      <c r="L32" s="294">
        <v>62316</v>
      </c>
      <c r="M32" s="295">
        <v>38141</v>
      </c>
      <c r="N32" s="296">
        <v>63.4</v>
      </c>
    </row>
    <row r="33" spans="1:16" ht="13.5" customHeight="1">
      <c r="A33" s="248"/>
      <c r="B33" s="244"/>
      <c r="C33" s="244"/>
      <c r="D33" s="244"/>
      <c r="E33" s="244"/>
      <c r="F33" s="244"/>
      <c r="G33" s="1166" t="s">
        <v>500</v>
      </c>
      <c r="H33" s="1167"/>
      <c r="I33" s="1167"/>
      <c r="J33" s="1168"/>
      <c r="K33" s="294" t="s">
        <v>485</v>
      </c>
      <c r="L33" s="294" t="s">
        <v>485</v>
      </c>
      <c r="M33" s="295">
        <v>3</v>
      </c>
      <c r="N33" s="296" t="s">
        <v>485</v>
      </c>
    </row>
    <row r="34" spans="1:16" ht="27" customHeight="1">
      <c r="A34" s="248"/>
      <c r="B34" s="244"/>
      <c r="C34" s="244"/>
      <c r="D34" s="244"/>
      <c r="E34" s="244"/>
      <c r="F34" s="244"/>
      <c r="G34" s="1166" t="s">
        <v>501</v>
      </c>
      <c r="H34" s="1167"/>
      <c r="I34" s="1167"/>
      <c r="J34" s="1168"/>
      <c r="K34" s="294" t="s">
        <v>485</v>
      </c>
      <c r="L34" s="294" t="s">
        <v>485</v>
      </c>
      <c r="M34" s="295">
        <v>102</v>
      </c>
      <c r="N34" s="296" t="s">
        <v>485</v>
      </c>
    </row>
    <row r="35" spans="1:16" ht="27" customHeight="1">
      <c r="A35" s="248"/>
      <c r="B35" s="244"/>
      <c r="C35" s="244"/>
      <c r="D35" s="244"/>
      <c r="E35" s="244"/>
      <c r="F35" s="244"/>
      <c r="G35" s="1166" t="s">
        <v>502</v>
      </c>
      <c r="H35" s="1167"/>
      <c r="I35" s="1167"/>
      <c r="J35" s="1168"/>
      <c r="K35" s="294">
        <v>9317172</v>
      </c>
      <c r="L35" s="294">
        <v>22230</v>
      </c>
      <c r="M35" s="295">
        <v>9900</v>
      </c>
      <c r="N35" s="296">
        <v>124.5</v>
      </c>
    </row>
    <row r="36" spans="1:16" ht="27" customHeight="1">
      <c r="A36" s="248"/>
      <c r="B36" s="244"/>
      <c r="C36" s="244"/>
      <c r="D36" s="244"/>
      <c r="E36" s="244"/>
      <c r="F36" s="244"/>
      <c r="G36" s="1166" t="s">
        <v>503</v>
      </c>
      <c r="H36" s="1167"/>
      <c r="I36" s="1167"/>
      <c r="J36" s="1168"/>
      <c r="K36" s="294">
        <v>2069516</v>
      </c>
      <c r="L36" s="294">
        <v>4938</v>
      </c>
      <c r="M36" s="295">
        <v>437</v>
      </c>
      <c r="N36" s="296">
        <v>1030</v>
      </c>
    </row>
    <row r="37" spans="1:16" ht="13.5" customHeight="1">
      <c r="A37" s="248"/>
      <c r="B37" s="244"/>
      <c r="C37" s="244"/>
      <c r="D37" s="244"/>
      <c r="E37" s="244"/>
      <c r="F37" s="244"/>
      <c r="G37" s="1166" t="s">
        <v>504</v>
      </c>
      <c r="H37" s="1167"/>
      <c r="I37" s="1167"/>
      <c r="J37" s="1168"/>
      <c r="K37" s="294">
        <v>328394</v>
      </c>
      <c r="L37" s="294">
        <v>784</v>
      </c>
      <c r="M37" s="295">
        <v>880</v>
      </c>
      <c r="N37" s="296">
        <v>-10.9</v>
      </c>
    </row>
    <row r="38" spans="1:16" ht="27" customHeight="1">
      <c r="A38" s="248"/>
      <c r="B38" s="244"/>
      <c r="C38" s="244"/>
      <c r="D38" s="244"/>
      <c r="E38" s="244"/>
      <c r="F38" s="244"/>
      <c r="G38" s="1169" t="s">
        <v>505</v>
      </c>
      <c r="H38" s="1170"/>
      <c r="I38" s="1170"/>
      <c r="J38" s="1171"/>
      <c r="K38" s="297">
        <v>15135</v>
      </c>
      <c r="L38" s="297">
        <v>36</v>
      </c>
      <c r="M38" s="298">
        <v>3</v>
      </c>
      <c r="N38" s="299">
        <v>1100</v>
      </c>
      <c r="O38" s="293"/>
    </row>
    <row r="39" spans="1:16" ht="13.2">
      <c r="A39" s="248"/>
      <c r="B39" s="244"/>
      <c r="C39" s="244"/>
      <c r="D39" s="244"/>
      <c r="E39" s="244"/>
      <c r="F39" s="244"/>
      <c r="G39" s="1169" t="s">
        <v>506</v>
      </c>
      <c r="H39" s="1170"/>
      <c r="I39" s="1170"/>
      <c r="J39" s="1171"/>
      <c r="K39" s="300">
        <v>-4112848</v>
      </c>
      <c r="L39" s="300">
        <v>-9813</v>
      </c>
      <c r="M39" s="301">
        <v>-8348</v>
      </c>
      <c r="N39" s="302">
        <v>17.5</v>
      </c>
      <c r="O39" s="293"/>
    </row>
    <row r="40" spans="1:16" ht="27" customHeight="1">
      <c r="A40" s="248"/>
      <c r="B40" s="244"/>
      <c r="C40" s="244"/>
      <c r="D40" s="244"/>
      <c r="E40" s="244"/>
      <c r="F40" s="244"/>
      <c r="G40" s="1166" t="s">
        <v>507</v>
      </c>
      <c r="H40" s="1167"/>
      <c r="I40" s="1167"/>
      <c r="J40" s="1168"/>
      <c r="K40" s="300">
        <v>-21903892</v>
      </c>
      <c r="L40" s="300">
        <v>-52261</v>
      </c>
      <c r="M40" s="301">
        <v>-29144</v>
      </c>
      <c r="N40" s="302">
        <v>79.3</v>
      </c>
      <c r="O40" s="293"/>
    </row>
    <row r="41" spans="1:16" ht="13.2">
      <c r="A41" s="248"/>
      <c r="B41" s="244"/>
      <c r="C41" s="244"/>
      <c r="D41" s="244"/>
      <c r="E41" s="244"/>
      <c r="F41" s="244"/>
      <c r="G41" s="1172" t="s">
        <v>276</v>
      </c>
      <c r="H41" s="1173"/>
      <c r="I41" s="1173"/>
      <c r="J41" s="1174"/>
      <c r="K41" s="294">
        <v>11831373</v>
      </c>
      <c r="L41" s="300">
        <v>28229</v>
      </c>
      <c r="M41" s="301">
        <v>11972</v>
      </c>
      <c r="N41" s="302">
        <v>135.80000000000001</v>
      </c>
      <c r="O41" s="293"/>
    </row>
    <row r="42" spans="1:16" ht="13.2">
      <c r="A42" s="248"/>
      <c r="B42" s="244"/>
      <c r="C42" s="244"/>
      <c r="D42" s="244"/>
      <c r="E42" s="244"/>
      <c r="F42" s="244"/>
      <c r="G42" s="303" t="s">
        <v>508</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ht="13.2">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61" t="s">
        <v>476</v>
      </c>
      <c r="J49" s="1163" t="s">
        <v>511</v>
      </c>
      <c r="K49" s="1164"/>
      <c r="L49" s="1164"/>
      <c r="M49" s="1164"/>
      <c r="N49" s="1165"/>
    </row>
    <row r="50" spans="1:14" ht="13.2">
      <c r="A50" s="248"/>
      <c r="B50" s="244"/>
      <c r="C50" s="244"/>
      <c r="D50" s="244"/>
      <c r="E50" s="244"/>
      <c r="F50" s="244"/>
      <c r="G50" s="312"/>
      <c r="H50" s="313"/>
      <c r="I50" s="1162"/>
      <c r="J50" s="314" t="s">
        <v>512</v>
      </c>
      <c r="K50" s="315" t="s">
        <v>513</v>
      </c>
      <c r="L50" s="316" t="s">
        <v>514</v>
      </c>
      <c r="M50" s="317" t="s">
        <v>515</v>
      </c>
      <c r="N50" s="318" t="s">
        <v>516</v>
      </c>
    </row>
    <row r="51" spans="1:14" ht="13.2">
      <c r="A51" s="248"/>
      <c r="B51" s="244"/>
      <c r="C51" s="244"/>
      <c r="D51" s="244"/>
      <c r="E51" s="244"/>
      <c r="F51" s="244"/>
      <c r="G51" s="310" t="s">
        <v>517</v>
      </c>
      <c r="H51" s="311"/>
      <c r="I51" s="319">
        <v>26501729</v>
      </c>
      <c r="J51" s="320">
        <v>63672</v>
      </c>
      <c r="K51" s="321">
        <v>-0.9</v>
      </c>
      <c r="L51" s="322">
        <v>43858</v>
      </c>
      <c r="M51" s="323">
        <v>-7</v>
      </c>
      <c r="N51" s="324">
        <v>6.1</v>
      </c>
    </row>
    <row r="52" spans="1:14" ht="13.2">
      <c r="A52" s="248"/>
      <c r="B52" s="244"/>
      <c r="C52" s="244"/>
      <c r="D52" s="244"/>
      <c r="E52" s="244"/>
      <c r="F52" s="244"/>
      <c r="G52" s="325"/>
      <c r="H52" s="326" t="s">
        <v>518</v>
      </c>
      <c r="I52" s="327">
        <v>11286295</v>
      </c>
      <c r="J52" s="328">
        <v>27116</v>
      </c>
      <c r="K52" s="329">
        <v>-24.6</v>
      </c>
      <c r="L52" s="330">
        <v>23714</v>
      </c>
      <c r="M52" s="331">
        <v>-11.5</v>
      </c>
      <c r="N52" s="332">
        <v>-13.1</v>
      </c>
    </row>
    <row r="53" spans="1:14" ht="13.2">
      <c r="A53" s="248"/>
      <c r="B53" s="244"/>
      <c r="C53" s="244"/>
      <c r="D53" s="244"/>
      <c r="E53" s="244"/>
      <c r="F53" s="244"/>
      <c r="G53" s="310" t="s">
        <v>519</v>
      </c>
      <c r="H53" s="311"/>
      <c r="I53" s="319">
        <v>21885014</v>
      </c>
      <c r="J53" s="320">
        <v>52046</v>
      </c>
      <c r="K53" s="321">
        <v>-18.3</v>
      </c>
      <c r="L53" s="322">
        <v>41705</v>
      </c>
      <c r="M53" s="323">
        <v>-4.9000000000000004</v>
      </c>
      <c r="N53" s="324">
        <v>-13.4</v>
      </c>
    </row>
    <row r="54" spans="1:14" ht="13.2">
      <c r="A54" s="248"/>
      <c r="B54" s="244"/>
      <c r="C54" s="244"/>
      <c r="D54" s="244"/>
      <c r="E54" s="244"/>
      <c r="F54" s="244"/>
      <c r="G54" s="325"/>
      <c r="H54" s="326" t="s">
        <v>518</v>
      </c>
      <c r="I54" s="327">
        <v>9484875</v>
      </c>
      <c r="J54" s="328">
        <v>22556</v>
      </c>
      <c r="K54" s="329">
        <v>-16.8</v>
      </c>
      <c r="L54" s="330">
        <v>22742</v>
      </c>
      <c r="M54" s="331">
        <v>-4.0999999999999996</v>
      </c>
      <c r="N54" s="332">
        <v>-12.7</v>
      </c>
    </row>
    <row r="55" spans="1:14" ht="13.2">
      <c r="A55" s="248"/>
      <c r="B55" s="244"/>
      <c r="C55" s="244"/>
      <c r="D55" s="244"/>
      <c r="E55" s="244"/>
      <c r="F55" s="244"/>
      <c r="G55" s="310" t="s">
        <v>520</v>
      </c>
      <c r="H55" s="311"/>
      <c r="I55" s="319">
        <v>25338870</v>
      </c>
      <c r="J55" s="320">
        <v>60268</v>
      </c>
      <c r="K55" s="321">
        <v>15.8</v>
      </c>
      <c r="L55" s="322">
        <v>47677</v>
      </c>
      <c r="M55" s="323">
        <v>14.3</v>
      </c>
      <c r="N55" s="324">
        <v>1.5</v>
      </c>
    </row>
    <row r="56" spans="1:14" ht="13.2">
      <c r="A56" s="248"/>
      <c r="B56" s="244"/>
      <c r="C56" s="244"/>
      <c r="D56" s="244"/>
      <c r="E56" s="244"/>
      <c r="F56" s="244"/>
      <c r="G56" s="325"/>
      <c r="H56" s="326" t="s">
        <v>518</v>
      </c>
      <c r="I56" s="327">
        <v>10019568</v>
      </c>
      <c r="J56" s="328">
        <v>23831</v>
      </c>
      <c r="K56" s="329">
        <v>5.7</v>
      </c>
      <c r="L56" s="330">
        <v>23360</v>
      </c>
      <c r="M56" s="331">
        <v>2.7</v>
      </c>
      <c r="N56" s="332">
        <v>3</v>
      </c>
    </row>
    <row r="57" spans="1:14" ht="13.2">
      <c r="A57" s="248"/>
      <c r="B57" s="244"/>
      <c r="C57" s="244"/>
      <c r="D57" s="244"/>
      <c r="E57" s="244"/>
      <c r="F57" s="244"/>
      <c r="G57" s="310" t="s">
        <v>521</v>
      </c>
      <c r="H57" s="311"/>
      <c r="I57" s="319">
        <v>27987097</v>
      </c>
      <c r="J57" s="320">
        <v>66660</v>
      </c>
      <c r="K57" s="321">
        <v>10.6</v>
      </c>
      <c r="L57" s="322">
        <v>51613</v>
      </c>
      <c r="M57" s="323">
        <v>8.3000000000000007</v>
      </c>
      <c r="N57" s="324">
        <v>2.2999999999999998</v>
      </c>
    </row>
    <row r="58" spans="1:14" ht="13.2">
      <c r="A58" s="248"/>
      <c r="B58" s="244"/>
      <c r="C58" s="244"/>
      <c r="D58" s="244"/>
      <c r="E58" s="244"/>
      <c r="F58" s="244"/>
      <c r="G58" s="325"/>
      <c r="H58" s="326" t="s">
        <v>518</v>
      </c>
      <c r="I58" s="327">
        <v>10566657</v>
      </c>
      <c r="J58" s="328">
        <v>25168</v>
      </c>
      <c r="K58" s="329">
        <v>5.6</v>
      </c>
      <c r="L58" s="330">
        <v>25872</v>
      </c>
      <c r="M58" s="331">
        <v>10.8</v>
      </c>
      <c r="N58" s="332">
        <v>-5.2</v>
      </c>
    </row>
    <row r="59" spans="1:14" ht="13.2">
      <c r="A59" s="248"/>
      <c r="B59" s="244"/>
      <c r="C59" s="244"/>
      <c r="D59" s="244"/>
      <c r="E59" s="244"/>
      <c r="F59" s="244"/>
      <c r="G59" s="310" t="s">
        <v>522</v>
      </c>
      <c r="H59" s="311"/>
      <c r="I59" s="319">
        <v>27863870</v>
      </c>
      <c r="J59" s="320">
        <v>66481</v>
      </c>
      <c r="K59" s="321">
        <v>-0.3</v>
      </c>
      <c r="L59" s="322">
        <v>50880</v>
      </c>
      <c r="M59" s="323">
        <v>-1.4</v>
      </c>
      <c r="N59" s="324">
        <v>1.1000000000000001</v>
      </c>
    </row>
    <row r="60" spans="1:14" ht="13.2">
      <c r="A60" s="248"/>
      <c r="B60" s="244"/>
      <c r="C60" s="244"/>
      <c r="D60" s="244"/>
      <c r="E60" s="244"/>
      <c r="F60" s="244"/>
      <c r="G60" s="325"/>
      <c r="H60" s="326" t="s">
        <v>518</v>
      </c>
      <c r="I60" s="333">
        <v>13445801</v>
      </c>
      <c r="J60" s="328">
        <v>32081</v>
      </c>
      <c r="K60" s="329">
        <v>27.5</v>
      </c>
      <c r="L60" s="330">
        <v>27819</v>
      </c>
      <c r="M60" s="331">
        <v>7.5</v>
      </c>
      <c r="N60" s="332">
        <v>20</v>
      </c>
    </row>
    <row r="61" spans="1:14" ht="13.2">
      <c r="A61" s="248"/>
      <c r="B61" s="244"/>
      <c r="C61" s="244"/>
      <c r="D61" s="244"/>
      <c r="E61" s="244"/>
      <c r="F61" s="244"/>
      <c r="G61" s="310" t="s">
        <v>523</v>
      </c>
      <c r="H61" s="334"/>
      <c r="I61" s="335">
        <v>25915316</v>
      </c>
      <c r="J61" s="336">
        <v>61825</v>
      </c>
      <c r="K61" s="337">
        <v>1.4</v>
      </c>
      <c r="L61" s="338">
        <v>47147</v>
      </c>
      <c r="M61" s="339">
        <v>1.9</v>
      </c>
      <c r="N61" s="324">
        <v>-0.5</v>
      </c>
    </row>
    <row r="62" spans="1:14" ht="13.2">
      <c r="A62" s="248"/>
      <c r="B62" s="244"/>
      <c r="C62" s="244"/>
      <c r="D62" s="244"/>
      <c r="E62" s="244"/>
      <c r="F62" s="244"/>
      <c r="G62" s="325"/>
      <c r="H62" s="326" t="s">
        <v>518</v>
      </c>
      <c r="I62" s="327">
        <v>10960639</v>
      </c>
      <c r="J62" s="328">
        <v>26150</v>
      </c>
      <c r="K62" s="329">
        <v>-0.5</v>
      </c>
      <c r="L62" s="330">
        <v>24701</v>
      </c>
      <c r="M62" s="331">
        <v>1.1000000000000001</v>
      </c>
      <c r="N62" s="332">
        <v>-1.6</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5" t="s">
        <v>3</v>
      </c>
      <c r="D47" s="1175"/>
      <c r="E47" s="1176"/>
      <c r="F47" s="11">
        <v>3.91</v>
      </c>
      <c r="G47" s="12">
        <v>4.4400000000000004</v>
      </c>
      <c r="H47" s="12">
        <v>5.79</v>
      </c>
      <c r="I47" s="12">
        <v>6.56</v>
      </c>
      <c r="J47" s="13">
        <v>6.49</v>
      </c>
    </row>
    <row r="48" spans="2:10" ht="57.75" customHeight="1">
      <c r="B48" s="14"/>
      <c r="C48" s="1177" t="s">
        <v>4</v>
      </c>
      <c r="D48" s="1177"/>
      <c r="E48" s="1178"/>
      <c r="F48" s="15">
        <v>2.3199999999999998</v>
      </c>
      <c r="G48" s="16">
        <v>1.21</v>
      </c>
      <c r="H48" s="16">
        <v>1.44</v>
      </c>
      <c r="I48" s="16">
        <v>1.31</v>
      </c>
      <c r="J48" s="17">
        <v>1.85</v>
      </c>
    </row>
    <row r="49" spans="2:10" ht="57.75" customHeight="1" thickBot="1">
      <c r="B49" s="18"/>
      <c r="C49" s="1179" t="s">
        <v>5</v>
      </c>
      <c r="D49" s="1179"/>
      <c r="E49" s="1180"/>
      <c r="F49" s="19">
        <v>0.47</v>
      </c>
      <c r="G49" s="20" t="s">
        <v>530</v>
      </c>
      <c r="H49" s="20">
        <v>1.6</v>
      </c>
      <c r="I49" s="20">
        <v>0.66</v>
      </c>
      <c r="J49" s="21">
        <v>0.56999999999999995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富山市</cp:lastModifiedBy>
  <cp:lastPrinted>2017-04-06T06:49:07Z</cp:lastPrinted>
  <dcterms:created xsi:type="dcterms:W3CDTF">2017-02-15T18:20:37Z</dcterms:created>
  <dcterms:modified xsi:type="dcterms:W3CDTF">2017-04-07T05:13:42Z</dcterms:modified>
  <cp:category/>
</cp:coreProperties>
</file>