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5" yWindow="-15" windowWidth="10245" windowHeight="7830" tabRatio="788"/>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4525"/>
</workbook>
</file>

<file path=xl/calcChain.xml><?xml version="1.0" encoding="utf-8"?>
<calcChain xmlns="http://schemas.openxmlformats.org/spreadsheetml/2006/main">
  <c r="BG38" i="9" l="1"/>
  <c r="BG37" i="9"/>
  <c r="BG36" i="9"/>
  <c r="BG35" i="9"/>
  <c r="BG34" i="9"/>
  <c r="AO36" i="9"/>
  <c r="AO35" i="9"/>
  <c r="AO34"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E40" i="9"/>
  <c r="AM40" i="9"/>
  <c r="U40" i="9"/>
  <c r="C40" i="9"/>
  <c r="BE39" i="9"/>
  <c r="AM39" i="9"/>
  <c r="U39" i="9"/>
  <c r="C39" i="9"/>
  <c r="AM38" i="9"/>
  <c r="U38" i="9"/>
  <c r="C38" i="9"/>
  <c r="AM37" i="9"/>
  <c r="U37" i="9"/>
  <c r="C37" i="9"/>
  <c r="U36" i="9"/>
  <c r="C36" i="9"/>
  <c r="C35" i="9"/>
  <c r="CO34" i="9"/>
  <c r="CO35" i="9" s="1"/>
  <c r="CO36" i="9" s="1"/>
  <c r="CO37" i="9" s="1"/>
  <c r="CO38" i="9" s="1"/>
  <c r="CO39" i="9" s="1"/>
  <c r="BW34" i="9"/>
  <c r="BW35" i="9" s="1"/>
  <c r="BW36" i="9" s="1"/>
  <c r="BW37" i="9" s="1"/>
  <c r="BW38" i="9" s="1"/>
  <c r="BW39" i="9" s="1"/>
  <c r="BW40" i="9" s="1"/>
  <c r="BW41" i="9" s="1"/>
  <c r="C34" i="9"/>
  <c r="U34" i="9" l="1"/>
  <c r="U35" i="9" s="1"/>
  <c r="AM34" i="9"/>
  <c r="AM35" i="9" s="1"/>
  <c r="AM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BE36" i="9" s="1"/>
  <c r="BE37" i="9" s="1"/>
  <c r="BE38" i="9" s="1"/>
</calcChain>
</file>

<file path=xl/sharedStrings.xml><?xml version="1.0" encoding="utf-8"?>
<sst xmlns="http://schemas.openxmlformats.org/spreadsheetml/2006/main" count="1040" uniqueCount="579">
  <si>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</si>
  <si>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</si>
  <si>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</si>
  <si>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</si>
  <si>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</si>
  <si>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</si>
  <si>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</si>
  <si>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</si>
  <si>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</si>
  <si>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</si>
  <si>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</si>
  <si>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</si>
  <si>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</si>
  <si>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</si>
  <si>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</si>
  <si>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</si>
  <si>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</si>
  <si>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</si>
  <si>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</si>
  <si>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</si>
  <si>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</si>
  <si>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</si>
  <si>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</si>
  <si>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</si>
  <si>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</si>
  <si>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</si>
  <si>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</si>
  <si>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</si>
  <si>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</si>
  <si>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</si>
  <si>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</si>
  <si>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</si>
  <si>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</si>
  <si>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</si>
  <si>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</si>
  <si>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</si>
  <si>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</si>
  <si>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</si>
  <si>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</si>
  <si>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</si>
  <si>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</si>
  <si>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</si>
  <si>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</si>
  <si>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</si>
  <si>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</si>
  <si>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</si>
  <si>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</si>
  <si>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</si>
  <si>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</si>
  <si>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</si>
  <si>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</si>
  <si>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</si>
  <si>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</si>
  <si>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</si>
  <si>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</si>
  <si>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</si>
  <si>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</si>
  <si>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</si>
  <si>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</si>
  <si>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</si>
  <si>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</si>
  <si>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</si>
  <si>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</si>
  <si>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</si>
  <si>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</si>
  <si>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</si>
  <si>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</si>
  <si>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富山県</t>
    <phoneticPr fontId="5"/>
  </si>
  <si>
    <t>市町村類型</t>
    <phoneticPr fontId="5"/>
  </si>
  <si>
    <t>Ⅰ－２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</si>
  <si>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</si>
  <si>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</si>
  <si>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</si>
  <si>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</si>
  <si>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</si>
  <si>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</si>
  <si>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</si>
  <si>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</si>
  <si>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</si>
  <si>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</si>
  <si>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</si>
  <si>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</si>
  <si>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黒部市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</si>
  <si>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</si>
  <si>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</si>
  <si>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</si>
  <si>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</si>
  <si>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</si>
  <si>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</si>
  <si>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</si>
  <si>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</si>
  <si>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</si>
  <si>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</si>
  <si>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</si>
  <si>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</si>
  <si>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</si>
  <si>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</si>
  <si>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</si>
  <si>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</si>
  <si>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</si>
  <si>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</si>
  <si>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</si>
  <si>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</si>
  <si>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</si>
  <si>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</si>
  <si>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</si>
  <si>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-2.1</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</si>
  <si>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</si>
  <si>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</si>
  <si>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</si>
  <si>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</si>
  <si>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</si>
  <si>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</si>
  <si>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</si>
  <si>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</si>
  <si>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</si>
  <si>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</si>
  <si>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</si>
  <si>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</si>
  <si>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</si>
  <si>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</si>
  <si>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</si>
  <si>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</si>
  <si>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</si>
  <si>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</si>
  <si>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</si>
  <si>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</si>
  <si>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</si>
  <si>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</si>
  <si>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</si>
  <si>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</si>
  <si>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</si>
  <si>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</si>
  <si>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18"/>
  </si>
  <si>
    <t>うち日本人(％)</t>
    <phoneticPr fontId="5"/>
  </si>
  <si>
    <t>-0.5</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</si>
  <si>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</si>
  <si>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</si>
  <si>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</si>
  <si>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</si>
  <si>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</si>
  <si>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</si>
  <si>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</si>
  <si>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</si>
  <si>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</si>
  <si>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</si>
  <si>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</si>
  <si>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</si>
  <si>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</si>
  <si>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</si>
  <si>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</si>
  <si>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</si>
  <si>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</si>
  <si>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</si>
  <si>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</si>
  <si>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</si>
  <si>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</si>
  <si>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</si>
  <si>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</si>
  <si>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</si>
  <si>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</si>
  <si>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</si>
  <si>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</si>
  <si>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</si>
  <si>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</si>
  <si>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</si>
  <si>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</si>
  <si>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</si>
  <si>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</si>
  <si>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</si>
  <si>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</si>
  <si>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</si>
  <si>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</si>
  <si>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</si>
  <si>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</si>
  <si>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</si>
  <si>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</si>
  <si>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</si>
  <si>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</si>
  <si>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</si>
  <si>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</si>
  <si>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</si>
  <si>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</si>
  <si>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</si>
  <si>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</si>
  <si>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</si>
  <si>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</si>
  <si>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</si>
  <si>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</si>
  <si>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</si>
  <si>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</si>
  <si>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</si>
  <si>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</si>
  <si>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</si>
  <si>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富山県黒部市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</si>
  <si>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</si>
  <si>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</si>
  <si>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</si>
  <si>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</si>
  <si>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</si>
  <si>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</si>
  <si>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</si>
  <si>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</si>
  <si>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</si>
  <si>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</si>
  <si>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</si>
  <si>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</si>
  <si>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</si>
  <si>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</si>
  <si>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</si>
  <si>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</si>
  <si>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</si>
  <si>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</si>
  <si>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</si>
  <si>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</si>
  <si>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</si>
  <si>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</si>
  <si>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</si>
  <si>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</si>
  <si>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</si>
  <si>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</si>
  <si>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</si>
  <si>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</si>
  <si>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</si>
  <si>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</si>
  <si>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</si>
  <si>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</si>
  <si>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</si>
  <si>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</si>
  <si>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</si>
  <si>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</si>
  <si>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</si>
  <si>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</si>
  <si>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</si>
  <si>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</si>
  <si>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</si>
  <si>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</si>
  <si>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</si>
  <si>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</si>
  <si>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</si>
  <si>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</si>
  <si>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</si>
  <si>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</si>
  <si>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</si>
  <si>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</si>
  <si>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</si>
  <si>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</si>
  <si>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</si>
  <si>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</si>
  <si>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</si>
  <si>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</si>
  <si>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</si>
  <si>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</si>
  <si>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</si>
  <si>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</si>
  <si>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</si>
  <si>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</si>
  <si>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</si>
  <si>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</si>
  <si>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</si>
  <si>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</si>
  <si>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</si>
  <si>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</si>
  <si>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</si>
  <si>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</si>
  <si>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</si>
  <si>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</si>
  <si>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</si>
  <si>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</si>
  <si>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</si>
  <si>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</si>
  <si>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</si>
  <si>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</si>
  <si>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</si>
  <si>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</si>
  <si>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</si>
  <si>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</si>
  <si>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t>
    <phoneticPr fontId="18"/>
  </si>
  <si>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</si>
  <si>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</si>
  <si>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</si>
  <si>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</si>
  <si>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</si>
  <si>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</si>
  <si>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</si>
  <si>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</si>
  <si>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</si>
  <si>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</si>
  <si>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</si>
  <si>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</si>
  <si>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</si>
  <si>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</si>
  <si>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</si>
  <si>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</si>
  <si>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</si>
  <si>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</si>
  <si>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</si>
  <si>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</si>
  <si>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</si>
  <si>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</si>
  <si>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</si>
  <si>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</si>
  <si>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</si>
  <si>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</si>
  <si>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</si>
  <si>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</si>
  <si>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</si>
  <si>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</si>
  <si>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</si>
  <si>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</si>
  <si>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</si>
  <si>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</si>
  <si>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</si>
  <si>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</si>
  <si>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</si>
  <si>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</si>
  <si>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</si>
  <si>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</si>
  <si>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</si>
  <si>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観光施設</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</si>
  <si>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</si>
  <si>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</si>
  <si>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</si>
  <si>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</si>
  <si>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</si>
  <si>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</si>
  <si>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</si>
  <si>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</si>
  <si>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</si>
  <si>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</si>
  <si>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</si>
  <si>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</si>
  <si>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</si>
  <si>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</si>
  <si>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</si>
  <si>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</si>
  <si>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</si>
  <si>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</si>
  <si>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</si>
  <si>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</si>
  <si>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</si>
  <si>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</si>
  <si>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富山県黒部市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</si>
  <si>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</si>
  <si>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</si>
  <si>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</si>
  <si>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</si>
  <si>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</si>
  <si>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</si>
  <si>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</si>
  <si>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</si>
  <si>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</si>
  <si>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</si>
  <si>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</si>
  <si>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</si>
  <si>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</si>
  <si>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</si>
  <si>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</si>
  <si>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</si>
  <si>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</si>
  <si>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</si>
  <si>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</si>
  <si>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</si>
  <si>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</si>
  <si>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</si>
  <si>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</si>
  <si>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</si>
  <si>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</si>
  <si>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</si>
  <si>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</si>
  <si>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</si>
  <si>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</si>
  <si>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</si>
  <si>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</si>
  <si>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</si>
  <si>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病院事業会計</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</si>
  <si>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</si>
  <si>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</si>
  <si>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</si>
  <si>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</si>
  <si>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</si>
  <si>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</si>
  <si>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</si>
  <si>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</si>
  <si>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</si>
  <si>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</si>
  <si>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</si>
  <si>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</si>
  <si>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</si>
  <si>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</si>
  <si>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</si>
  <si>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</si>
  <si>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</si>
  <si>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</si>
  <si>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</si>
  <si>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</si>
  <si>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</si>
  <si>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</si>
  <si>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</si>
  <si>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</si>
  <si>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</si>
  <si>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</si>
  <si>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t>
    <phoneticPr fontId="5"/>
  </si>
  <si>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</si>
  <si>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</si>
  <si>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</si>
  <si>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</si>
  <si>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</si>
  <si>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</si>
  <si>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</si>
  <si>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</si>
  <si>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</si>
  <si>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</si>
  <si>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</si>
  <si>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</si>
  <si>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</si>
  <si>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</si>
  <si>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</si>
  <si>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</si>
  <si>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</si>
  <si>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</si>
  <si>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</si>
  <si>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</si>
  <si>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</si>
  <si>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</si>
  <si>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</si>
  <si>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</si>
  <si>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</si>
  <si>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</si>
  <si>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</si>
  <si>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</si>
  <si>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</si>
  <si>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水道事業会計</t>
    <phoneticPr fontId="5"/>
  </si>
  <si>
    <t>将来負担比率（(Ｅ)－(Ｆ)）／（(Ｃ)－(Ｄ)）×１００</t>
    <rPh sb="0" eb="2">
      <t>ショウライ</t>
    </rPh>
    <rPh sb="2" eb="4">
      <t>フタン</t>
    </rPh>
    <rPh sb="4" eb="6">
      <t>ヒリツ</t>
    </rPh>
    <phoneticPr fontId="5"/>
  </si>
  <si>
    <t>地域開発事業特別会計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</si>
  <si>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</si>
  <si>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</si>
  <si>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</si>
  <si>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</si>
  <si>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</si>
  <si>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</si>
  <si>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</si>
  <si>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</si>
  <si>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</si>
  <si>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</si>
  <si>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</si>
  <si>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</si>
  <si>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</si>
  <si>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</si>
  <si>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</si>
  <si>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</si>
  <si>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</si>
  <si>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</si>
  <si>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</si>
  <si>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</si>
  <si>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</si>
  <si>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</si>
  <si>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</si>
  <si>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</si>
  <si>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</si>
  <si>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</si>
  <si>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</si>
  <si>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</si>
  <si>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</si>
  <si>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</si>
  <si>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</si>
  <si>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</si>
  <si>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</si>
  <si>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</si>
  <si>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</si>
  <si>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</si>
  <si>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</si>
  <si>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</si>
  <si>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</si>
  <si>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</si>
  <si>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</si>
  <si>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</si>
  <si>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</si>
  <si>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</si>
  <si>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</si>
  <si>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</si>
  <si>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</si>
  <si>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</si>
  <si>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</si>
  <si>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</si>
  <si>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</si>
  <si>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</si>
  <si>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t>
  </si>
  <si>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</si>
  <si>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</si>
  <si>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</si>
  <si>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</si>
  <si>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</si>
  <si>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</si>
  <si>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</si>
  <si>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</si>
  <si>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</si>
  <si>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</si>
  <si>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</si>
  <si>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</si>
  <si>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</si>
  <si>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</si>
  <si>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</si>
  <si>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</si>
  <si>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</si>
  <si>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</si>
  <si>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</si>
  <si>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</si>
  <si>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</si>
  <si>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</si>
  <si>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</si>
  <si>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</si>
  <si>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</si>
  <si>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</si>
  <si>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</si>
  <si>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</si>
  <si>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</si>
  <si>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1.22</t>
  </si>
  <si>
    <t>▲ 1.60</t>
  </si>
  <si>
    <t>▲ 1.65</t>
  </si>
  <si>
    <t>病院事業会計</t>
  </si>
  <si>
    <t>一般会計</t>
  </si>
  <si>
    <t>下水道事業会計</t>
  </si>
  <si>
    <t>国民健康保険事業</t>
  </si>
  <si>
    <t>水道事業会計</t>
  </si>
  <si>
    <t>フィッシャリーナ事業特別会計</t>
  </si>
  <si>
    <t>後期高齢者医療事業</t>
  </si>
  <si>
    <t>簡易水道事業特別会計</t>
  </si>
  <si>
    <t>その他会計（赤字）</t>
  </si>
  <si>
    <t>その他会計（黒字）</t>
  </si>
  <si>
    <t>一般会計</t>
    <phoneticPr fontId="5"/>
  </si>
  <si>
    <t>国民健康保険事業</t>
    <phoneticPr fontId="5"/>
  </si>
  <si>
    <t>後期高齢者医療事業</t>
    <phoneticPr fontId="5"/>
  </si>
  <si>
    <t>病院事業会計</t>
    <phoneticPr fontId="5"/>
  </si>
  <si>
    <t>法適用企業</t>
    <phoneticPr fontId="5"/>
  </si>
  <si>
    <t>水道事業会計</t>
    <phoneticPr fontId="5"/>
  </si>
  <si>
    <t>下水道事業会計</t>
    <phoneticPr fontId="5"/>
  </si>
  <si>
    <t>簡易水道事業特別会計</t>
    <phoneticPr fontId="5"/>
  </si>
  <si>
    <t>-</t>
    <phoneticPr fontId="5"/>
  </si>
  <si>
    <t>法非適用企業</t>
    <phoneticPr fontId="5"/>
  </si>
  <si>
    <t>発電事業特別会計</t>
    <phoneticPr fontId="5"/>
  </si>
  <si>
    <t>牧場事業特別会計</t>
    <phoneticPr fontId="5"/>
  </si>
  <si>
    <t>フィッシャリーナ事業特別会計</t>
    <phoneticPr fontId="5"/>
  </si>
  <si>
    <t>地域開発事業特別会計</t>
    <phoneticPr fontId="5"/>
  </si>
  <si>
    <t>新川広域圏事務組合（一般会計）</t>
    <rPh sb="0" eb="2">
      <t>ニイカワ</t>
    </rPh>
    <rPh sb="2" eb="4">
      <t>コウイキ</t>
    </rPh>
    <rPh sb="4" eb="5">
      <t>ケン</t>
    </rPh>
    <rPh sb="5" eb="7">
      <t>ジム</t>
    </rPh>
    <rPh sb="7" eb="9">
      <t>クミアイ</t>
    </rPh>
    <rPh sb="10" eb="12">
      <t>イッパン</t>
    </rPh>
    <rPh sb="12" eb="14">
      <t>カイケイ</t>
    </rPh>
    <phoneticPr fontId="2"/>
  </si>
  <si>
    <t>新川広域圏事務組合（ＣＡＴＶ事業特別会計）</t>
    <rPh sb="0" eb="2">
      <t>ニイカワ</t>
    </rPh>
    <rPh sb="2" eb="4">
      <t>コウイキ</t>
    </rPh>
    <rPh sb="4" eb="5">
      <t>ケン</t>
    </rPh>
    <rPh sb="5" eb="7">
      <t>ジム</t>
    </rPh>
    <rPh sb="7" eb="9">
      <t>クミアイ</t>
    </rPh>
    <rPh sb="14" eb="16">
      <t>ジギョウ</t>
    </rPh>
    <rPh sb="16" eb="18">
      <t>トクベツ</t>
    </rPh>
    <rPh sb="18" eb="20">
      <t>カイケイ</t>
    </rPh>
    <phoneticPr fontId="2"/>
  </si>
  <si>
    <t>新川地域消防組合</t>
    <rPh sb="0" eb="2">
      <t>ニイカワ</t>
    </rPh>
    <rPh sb="2" eb="4">
      <t>チイキ</t>
    </rPh>
    <rPh sb="4" eb="6">
      <t>ショウボウ</t>
    </rPh>
    <rPh sb="6" eb="8">
      <t>クミアイ</t>
    </rPh>
    <phoneticPr fontId="2"/>
  </si>
  <si>
    <t>新川地域介護保険組合</t>
    <rPh sb="0" eb="2">
      <t>ニイカワ</t>
    </rPh>
    <rPh sb="2" eb="4">
      <t>チイキ</t>
    </rPh>
    <rPh sb="4" eb="6">
      <t>カイゴ</t>
    </rPh>
    <rPh sb="6" eb="8">
      <t>ホケン</t>
    </rPh>
    <rPh sb="8" eb="10">
      <t>クミアイ</t>
    </rPh>
    <phoneticPr fontId="2"/>
  </si>
  <si>
    <t>富山県市町村総合事務組合</t>
    <rPh sb="0" eb="3">
      <t>トヤマケン</t>
    </rPh>
    <rPh sb="3" eb="6">
      <t>シチョウソン</t>
    </rPh>
    <rPh sb="6" eb="8">
      <t>ソウゴウ</t>
    </rPh>
    <rPh sb="8" eb="10">
      <t>ジム</t>
    </rPh>
    <rPh sb="10" eb="12">
      <t>クミアイ</t>
    </rPh>
    <phoneticPr fontId="2"/>
  </si>
  <si>
    <t>富山県市町村管理組合</t>
    <rPh sb="0" eb="3">
      <t>トヤマケン</t>
    </rPh>
    <rPh sb="3" eb="6">
      <t>シチョウソン</t>
    </rPh>
    <rPh sb="6" eb="8">
      <t>カンリ</t>
    </rPh>
    <rPh sb="8" eb="10">
      <t>クミアイ</t>
    </rPh>
    <phoneticPr fontId="2"/>
  </si>
  <si>
    <t>富山県後期高齢者医療広域連合（一般会計）</t>
    <rPh sb="0" eb="3">
      <t>トヤマケン</t>
    </rPh>
    <rPh sb="3" eb="5">
      <t>コウキ</t>
    </rPh>
    <rPh sb="5" eb="8">
      <t>コウレイシャ</t>
    </rPh>
    <rPh sb="8" eb="10">
      <t>イリョウ</t>
    </rPh>
    <rPh sb="10" eb="12">
      <t>コウイキ</t>
    </rPh>
    <rPh sb="12" eb="14">
      <t>レンゴウ</t>
    </rPh>
    <rPh sb="15" eb="17">
      <t>イッパン</t>
    </rPh>
    <rPh sb="17" eb="19">
      <t>カイケイ</t>
    </rPh>
    <phoneticPr fontId="2"/>
  </si>
  <si>
    <t>富山県後期高齢者医療広域連合（特別会計）</t>
    <rPh sb="0" eb="3">
      <t>トヤマケン</t>
    </rPh>
    <rPh sb="3" eb="5">
      <t>コウキ</t>
    </rPh>
    <rPh sb="5" eb="8">
      <t>コウレイシャ</t>
    </rPh>
    <rPh sb="8" eb="10">
      <t>イリョウ</t>
    </rPh>
    <rPh sb="10" eb="12">
      <t>コウイキ</t>
    </rPh>
    <rPh sb="12" eb="14">
      <t>レンゴウ</t>
    </rPh>
    <rPh sb="15" eb="17">
      <t>トクベツ</t>
    </rPh>
    <rPh sb="17" eb="19">
      <t>カイケイ</t>
    </rPh>
    <phoneticPr fontId="2"/>
  </si>
  <si>
    <t>黒部市体育協会</t>
    <rPh sb="0" eb="3">
      <t>クロベシ</t>
    </rPh>
    <rPh sb="3" eb="5">
      <t>タイイク</t>
    </rPh>
    <rPh sb="5" eb="7">
      <t>キョウカイ</t>
    </rPh>
    <phoneticPr fontId="2"/>
  </si>
  <si>
    <t>黒部市国際文化センター</t>
    <rPh sb="0" eb="3">
      <t>クロベシ</t>
    </rPh>
    <rPh sb="3" eb="5">
      <t>コクサイ</t>
    </rPh>
    <rPh sb="5" eb="7">
      <t>ブンカ</t>
    </rPh>
    <phoneticPr fontId="2"/>
  </si>
  <si>
    <t>黒部市吉田科学館振興協議会</t>
    <rPh sb="0" eb="3">
      <t>クロベシ</t>
    </rPh>
    <rPh sb="3" eb="5">
      <t>ヨシダ</t>
    </rPh>
    <rPh sb="5" eb="8">
      <t>カガクカン</t>
    </rPh>
    <rPh sb="8" eb="10">
      <t>シンコウ</t>
    </rPh>
    <rPh sb="10" eb="13">
      <t>キョウギカイ</t>
    </rPh>
    <phoneticPr fontId="2"/>
  </si>
  <si>
    <t>黒部市施設管理公社</t>
    <rPh sb="0" eb="3">
      <t>クロベシ</t>
    </rPh>
    <rPh sb="3" eb="5">
      <t>シセツ</t>
    </rPh>
    <rPh sb="5" eb="7">
      <t>カンリ</t>
    </rPh>
    <rPh sb="7" eb="9">
      <t>コウシャ</t>
    </rPh>
    <phoneticPr fontId="2"/>
  </si>
  <si>
    <t>新川コミュニティ放送</t>
    <rPh sb="0" eb="2">
      <t>ニイカワ</t>
    </rPh>
    <rPh sb="8" eb="10">
      <t>ホウソウ</t>
    </rPh>
    <phoneticPr fontId="2"/>
  </si>
  <si>
    <t>宇奈月ビール</t>
    <rPh sb="0" eb="3">
      <t>ウナヅキ</t>
    </rPh>
    <phoneticPr fontId="2"/>
  </si>
  <si>
    <t>-</t>
    <phoneticPr fontId="2"/>
  </si>
  <si>
    <t>-</t>
    <phoneticPr fontId="2"/>
  </si>
  <si>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</si>
  <si>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</si>
  <si>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</si>
  <si>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</si>
  <si>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</si>
  <si>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</si>
  <si>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</si>
  <si>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</si>
  <si>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</si>
  <si>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</si>
  <si>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</si>
  <si>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</si>
  <si>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</si>
  <si>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</si>
  <si>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</si>
  <si>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</si>
  <si>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</si>
  <si>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整備中のため該当なし</t>
    <rPh sb="0" eb="3">
      <t>セイビチュウ</t>
    </rPh>
    <rPh sb="6" eb="8">
      <t>ガイトウ</t>
    </rPh>
    <phoneticPr fontId="5"/>
  </si>
  <si>
    <t>　北陸新幹線新駅周辺整備や新庁舎建設事業、中学校の大規模改造・改築事業など大型事業の実施に伴う元利償還がＨ30年度から増加していくことから、当面の間は起債残高、将来負担比率の増加は避けられないが、事業費の圧縮や実施時期の再検討により、できる限り新発債発行の抑制を図っていく。
　上記事業の償還については、Ｈ34年頃にはピークを迎えると想定される。また、市民病院増改築事業による病院事業会計への繰出の増加に加え、下水道や上下水道の企業会計への繰出も断続的に行われる見込みである。総合振興計画ではＨ29年度の目標値として16％を掲げ、計画的で健全な財政運営に努め、実質公債費比率のさらなる低減を目指す。</t>
    <rPh sb="1" eb="3">
      <t>ホクリク</t>
    </rPh>
    <rPh sb="3" eb="6">
      <t>シンカンセン</t>
    </rPh>
    <rPh sb="6" eb="7">
      <t>シン</t>
    </rPh>
    <rPh sb="7" eb="10">
      <t>エキシュウヘン</t>
    </rPh>
    <rPh sb="10" eb="12">
      <t>セイビ</t>
    </rPh>
    <rPh sb="13" eb="16">
      <t>シンチョウシャ</t>
    </rPh>
    <rPh sb="16" eb="18">
      <t>ケンセツ</t>
    </rPh>
    <rPh sb="18" eb="20">
      <t>ジギョウ</t>
    </rPh>
    <rPh sb="21" eb="24">
      <t>チュウガッコウ</t>
    </rPh>
    <rPh sb="25" eb="28">
      <t>ダイキボ</t>
    </rPh>
    <rPh sb="28" eb="30">
      <t>カイゾウ</t>
    </rPh>
    <rPh sb="31" eb="33">
      <t>カイチク</t>
    </rPh>
    <rPh sb="33" eb="35">
      <t>ジギョウ</t>
    </rPh>
    <rPh sb="37" eb="39">
      <t>オオガタ</t>
    </rPh>
    <rPh sb="39" eb="41">
      <t>ジギョウ</t>
    </rPh>
    <rPh sb="42" eb="44">
      <t>ジッシ</t>
    </rPh>
    <rPh sb="45" eb="46">
      <t>トモナ</t>
    </rPh>
    <rPh sb="47" eb="49">
      <t>ガンリ</t>
    </rPh>
    <rPh sb="49" eb="51">
      <t>ショウカン</t>
    </rPh>
    <rPh sb="55" eb="57">
      <t>ネンド</t>
    </rPh>
    <rPh sb="59" eb="61">
      <t>ゾウカ</t>
    </rPh>
    <rPh sb="70" eb="72">
      <t>トウメン</t>
    </rPh>
    <rPh sb="73" eb="74">
      <t>アイダ</t>
    </rPh>
    <rPh sb="75" eb="77">
      <t>キサイ</t>
    </rPh>
    <rPh sb="77" eb="79">
      <t>ザンダカ</t>
    </rPh>
    <rPh sb="80" eb="82">
      <t>ショウライ</t>
    </rPh>
    <rPh sb="82" eb="84">
      <t>フタン</t>
    </rPh>
    <rPh sb="84" eb="86">
      <t>ヒリツ</t>
    </rPh>
    <rPh sb="87" eb="89">
      <t>ゾウカ</t>
    </rPh>
    <rPh sb="90" eb="91">
      <t>サ</t>
    </rPh>
    <rPh sb="98" eb="100">
      <t>ジギョウ</t>
    </rPh>
    <rPh sb="100" eb="101">
      <t>ヒ</t>
    </rPh>
    <rPh sb="102" eb="104">
      <t>アッシュク</t>
    </rPh>
    <rPh sb="105" eb="107">
      <t>ジッシ</t>
    </rPh>
    <rPh sb="107" eb="109">
      <t>ジキ</t>
    </rPh>
    <rPh sb="110" eb="113">
      <t>サイケントウ</t>
    </rPh>
    <rPh sb="120" eb="121">
      <t>カギ</t>
    </rPh>
    <rPh sb="122" eb="123">
      <t>シン</t>
    </rPh>
    <rPh sb="123" eb="124">
      <t>ハツ</t>
    </rPh>
    <rPh sb="124" eb="125">
      <t>サイ</t>
    </rPh>
    <rPh sb="125" eb="127">
      <t>ハッコウ</t>
    </rPh>
    <rPh sb="128" eb="130">
      <t>ヨクセイ</t>
    </rPh>
    <rPh sb="131" eb="132">
      <t>ハカ</t>
    </rPh>
    <rPh sb="139" eb="141">
      <t>ジョウキ</t>
    </rPh>
    <rPh sb="141" eb="143">
      <t>ジギョウ</t>
    </rPh>
    <rPh sb="144" eb="146">
      <t>ショウカン</t>
    </rPh>
    <rPh sb="155" eb="157">
      <t>ネンゴロ</t>
    </rPh>
    <rPh sb="163" eb="164">
      <t>ムカ</t>
    </rPh>
    <rPh sb="167" eb="169">
      <t>ソウテイ</t>
    </rPh>
    <rPh sb="178" eb="180">
      <t>ビョウイン</t>
    </rPh>
    <rPh sb="180" eb="183">
      <t>ゾウカイチク</t>
    </rPh>
    <rPh sb="183" eb="185">
      <t>ジギョウ</t>
    </rPh>
    <rPh sb="188" eb="190">
      <t>ビョウイン</t>
    </rPh>
    <rPh sb="190" eb="192">
      <t>ジギョウ</t>
    </rPh>
    <rPh sb="192" eb="194">
      <t>カイケイ</t>
    </rPh>
    <rPh sb="196" eb="198">
      <t>クリダ</t>
    </rPh>
    <rPh sb="199" eb="201">
      <t>ゾウカ</t>
    </rPh>
    <rPh sb="202" eb="203">
      <t>クワ</t>
    </rPh>
    <rPh sb="205" eb="208">
      <t>ゲスイドウ</t>
    </rPh>
    <rPh sb="209" eb="211">
      <t>ジョウゲ</t>
    </rPh>
    <rPh sb="211" eb="213">
      <t>スイドウ</t>
    </rPh>
    <rPh sb="214" eb="216">
      <t>キギョウ</t>
    </rPh>
    <rPh sb="216" eb="218">
      <t>カイケイ</t>
    </rPh>
    <rPh sb="220" eb="222">
      <t>クリダ</t>
    </rPh>
    <rPh sb="223" eb="226">
      <t>ダンゾクテキ</t>
    </rPh>
    <rPh sb="227" eb="228">
      <t>オコナ</t>
    </rPh>
    <rPh sb="231" eb="233">
      <t>ミコ</t>
    </rPh>
    <rPh sb="238" eb="240">
      <t>ソウゴウ</t>
    </rPh>
    <rPh sb="240" eb="242">
      <t>シンコウ</t>
    </rPh>
    <rPh sb="242" eb="244">
      <t>ケイカク</t>
    </rPh>
    <rPh sb="249" eb="251">
      <t>ネンド</t>
    </rPh>
    <rPh sb="252" eb="255">
      <t>モクヒョウチ</t>
    </rPh>
    <rPh sb="262" eb="263">
      <t>カカ</t>
    </rPh>
    <rPh sb="265" eb="268">
      <t>ケイカクテキ</t>
    </rPh>
    <rPh sb="269" eb="271">
      <t>ケンゼン</t>
    </rPh>
    <rPh sb="272" eb="274">
      <t>ザイセイ</t>
    </rPh>
    <rPh sb="274" eb="276">
      <t>ウンエイ</t>
    </rPh>
    <rPh sb="277" eb="278">
      <t>ツト</t>
    </rPh>
    <rPh sb="280" eb="282">
      <t>ジッシツ</t>
    </rPh>
    <rPh sb="282" eb="285">
      <t>コウサイヒ</t>
    </rPh>
    <rPh sb="285" eb="287">
      <t>ヒリツ</t>
    </rPh>
    <rPh sb="292" eb="294">
      <t>テイゲン</t>
    </rPh>
    <rPh sb="295" eb="297">
      <t>メザ</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</si>
</sst>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49094</c:v>
                </c:pt>
                <c:pt idx="1">
                  <c:v>60245</c:v>
                </c:pt>
                <c:pt idx="2">
                  <c:v>68386</c:v>
                </c:pt>
                <c:pt idx="3">
                  <c:v>81305</c:v>
                </c:pt>
                <c:pt idx="4">
                  <c:v>81768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78814</c:v>
                </c:pt>
                <c:pt idx="1">
                  <c:v>104191</c:v>
                </c:pt>
                <c:pt idx="2">
                  <c:v>117377</c:v>
                </c:pt>
                <c:pt idx="3">
                  <c:v>158926</c:v>
                </c:pt>
                <c:pt idx="4">
                  <c:v>148064</c:v>
                </c:pt>
              </c:numCache>
            </c:numRef>
          </c:val>
          <c:smooth val="0"/>
        </c:ser>
        <c:dLbls>
          <c:showLegendKey val="0"/>
          <c:showVal val="0"/>
          <c:showCatName val="0"/>
          <c:showSerName val="0"/>
          <c:showPercent val="0"/>
          <c:showBubbleSize val="0"/>
        </c:dLbls>
        <c:marker val="1"/>
        <c:smooth val="0"/>
        <c:axId val="94504448"/>
        <c:axId val="94506368"/>
      </c:lineChart>
      <c:catAx>
        <c:axId val="9450444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4506368"/>
        <c:crosses val="autoZero"/>
        <c:auto val="1"/>
        <c:lblAlgn val="ctr"/>
        <c:lblOffset val="100"/>
        <c:tickLblSkip val="1"/>
        <c:tickMarkSkip val="1"/>
        <c:noMultiLvlLbl val="0"/>
      </c:catAx>
      <c:valAx>
        <c:axId val="94506368"/>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45044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7.01</c:v>
                </c:pt>
                <c:pt idx="1">
                  <c:v>3.68</c:v>
                </c:pt>
                <c:pt idx="2">
                  <c:v>3.47</c:v>
                </c:pt>
                <c:pt idx="3">
                  <c:v>5.01</c:v>
                </c:pt>
                <c:pt idx="4">
                  <c:v>4.42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12.59</c:v>
                </c:pt>
                <c:pt idx="1">
                  <c:v>14.17</c:v>
                </c:pt>
                <c:pt idx="2">
                  <c:v>15.75</c:v>
                </c:pt>
                <c:pt idx="3">
                  <c:v>12.65</c:v>
                </c:pt>
                <c:pt idx="4">
                  <c:v>13.17</c:v>
                </c:pt>
              </c:numCache>
            </c:numRef>
          </c:val>
        </c:ser>
        <c:dLbls>
          <c:showLegendKey val="0"/>
          <c:showVal val="0"/>
          <c:showCatName val="0"/>
          <c:showSerName val="0"/>
          <c:showPercent val="0"/>
          <c:showBubbleSize val="0"/>
        </c:dLbls>
        <c:gapWidth val="250"/>
        <c:overlap val="100"/>
        <c:axId val="34095872"/>
        <c:axId val="3409779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-1.22</c:v>
                </c:pt>
                <c:pt idx="1">
                  <c:v>-1.6</c:v>
                </c:pt>
                <c:pt idx="2">
                  <c:v>1.44</c:v>
                </c:pt>
                <c:pt idx="3">
                  <c:v>-1.65</c:v>
                </c:pt>
                <c:pt idx="4">
                  <c:v>1.1200000000000001</c:v>
                </c:pt>
              </c:numCache>
            </c:numRef>
          </c:val>
          <c:smooth val="0"/>
        </c:ser>
        <c:dLbls>
          <c:showLegendKey val="0"/>
          <c:showVal val="0"/>
          <c:showCatName val="0"/>
          <c:showSerName val="0"/>
          <c:showPercent val="0"/>
          <c:showBubbleSize val="0"/>
        </c:dLbls>
        <c:marker val="1"/>
        <c:smooth val="0"/>
        <c:axId val="34095872"/>
        <c:axId val="34097792"/>
      </c:lineChart>
      <c:catAx>
        <c:axId val="340958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4097792"/>
        <c:crosses val="autoZero"/>
        <c:auto val="1"/>
        <c:lblAlgn val="ctr"/>
        <c:lblOffset val="100"/>
        <c:tickLblSkip val="1"/>
        <c:tickMarkSkip val="1"/>
        <c:noMultiLvlLbl val="0"/>
      </c:catAx>
      <c:valAx>
        <c:axId val="340977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40958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c:v>
                </c:pt>
                <c:pt idx="2">
                  <c:v>#N/A</c:v>
                </c:pt>
                <c:pt idx="3">
                  <c:v>0</c:v>
                </c:pt>
                <c:pt idx="4">
                  <c:v>#N/A</c:v>
                </c:pt>
                <c:pt idx="5">
                  <c:v>0.05</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簡易水道事業特別会計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後期高齢者医療事業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フィッシャリーナ事業特別会計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0</c:v>
                </c:pt>
                <c:pt idx="1">
                  <c:v>0</c:v>
                </c:pt>
                <c:pt idx="2">
                  <c:v>0</c:v>
                </c:pt>
                <c:pt idx="3">
                  <c:v>0</c:v>
                </c:pt>
                <c:pt idx="4">
                  <c:v>0</c:v>
                </c:pt>
                <c:pt idx="5">
                  <c:v>0</c:v>
                </c:pt>
                <c:pt idx="6">
                  <c:v>#N/A</c:v>
                </c:pt>
                <c:pt idx="7">
                  <c:v>0</c:v>
                </c:pt>
                <c:pt idx="8">
                  <c:v>#N/A</c:v>
                </c:pt>
                <c:pt idx="9">
                  <c:v>0</c:v>
                </c:pt>
              </c:numCache>
            </c:numRef>
          </c:val>
        </c:ser>
        <c:ser>
          <c:idx val="5"/>
          <c:order val="5"/>
          <c:tx>
            <c:strRef>
              <c:f>データシート!$A$32</c:f>
              <c:strCache>
                <c:ptCount val="1"/>
                <c:pt idx="0">
                  <c:v>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1.27</c:v>
                </c:pt>
                <c:pt idx="2">
                  <c:v>#N/A</c:v>
                </c:pt>
                <c:pt idx="3">
                  <c:v>0.94</c:v>
                </c:pt>
                <c:pt idx="4">
                  <c:v>#N/A</c:v>
                </c:pt>
                <c:pt idx="5">
                  <c:v>1.1599999999999999</c:v>
                </c:pt>
                <c:pt idx="6">
                  <c:v>#N/A</c:v>
                </c:pt>
                <c:pt idx="7">
                  <c:v>1.41</c:v>
                </c:pt>
                <c:pt idx="8">
                  <c:v>#N/A</c:v>
                </c:pt>
                <c:pt idx="9">
                  <c:v>1.6</c:v>
                </c:pt>
              </c:numCache>
            </c:numRef>
          </c:val>
        </c:ser>
        <c:ser>
          <c:idx val="6"/>
          <c:order val="6"/>
          <c:tx>
            <c:strRef>
              <c:f>データシート!$A$33</c:f>
              <c:strCache>
                <c:ptCount val="1"/>
                <c:pt idx="0">
                  <c:v>国民健康保険事業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1.36</c:v>
                </c:pt>
                <c:pt idx="2">
                  <c:v>#N/A</c:v>
                </c:pt>
                <c:pt idx="3">
                  <c:v>1.17</c:v>
                </c:pt>
                <c:pt idx="4">
                  <c:v>#N/A</c:v>
                </c:pt>
                <c:pt idx="5">
                  <c:v>1.35</c:v>
                </c:pt>
                <c:pt idx="6">
                  <c:v>#N/A</c:v>
                </c:pt>
                <c:pt idx="7">
                  <c:v>1.78</c:v>
                </c:pt>
                <c:pt idx="8">
                  <c:v>#N/A</c:v>
                </c:pt>
                <c:pt idx="9">
                  <c:v>2.02</c:v>
                </c:pt>
              </c:numCache>
            </c:numRef>
          </c:val>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1.1399999999999999</c:v>
                </c:pt>
                <c:pt idx="2">
                  <c:v>#N/A</c:v>
                </c:pt>
                <c:pt idx="3">
                  <c:v>1.28</c:v>
                </c:pt>
                <c:pt idx="4">
                  <c:v>#N/A</c:v>
                </c:pt>
                <c:pt idx="5">
                  <c:v>1.69</c:v>
                </c:pt>
                <c:pt idx="6">
                  <c:v>#N/A</c:v>
                </c:pt>
                <c:pt idx="7">
                  <c:v>2.62</c:v>
                </c:pt>
                <c:pt idx="8">
                  <c:v>#N/A</c:v>
                </c:pt>
                <c:pt idx="9">
                  <c:v>2.71</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7</c:v>
                </c:pt>
                <c:pt idx="2">
                  <c:v>#N/A</c:v>
                </c:pt>
                <c:pt idx="3">
                  <c:v>3.67</c:v>
                </c:pt>
                <c:pt idx="4">
                  <c:v>#N/A</c:v>
                </c:pt>
                <c:pt idx="5">
                  <c:v>3.46</c:v>
                </c:pt>
                <c:pt idx="6">
                  <c:v>#N/A</c:v>
                </c:pt>
                <c:pt idx="7">
                  <c:v>5</c:v>
                </c:pt>
                <c:pt idx="8">
                  <c:v>#N/A</c:v>
                </c:pt>
                <c:pt idx="9">
                  <c:v>4.42</c:v>
                </c:pt>
              </c:numCache>
            </c:numRef>
          </c:val>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41.02</c:v>
                </c:pt>
                <c:pt idx="2">
                  <c:v>#N/A</c:v>
                </c:pt>
                <c:pt idx="3">
                  <c:v>34.99</c:v>
                </c:pt>
                <c:pt idx="4">
                  <c:v>#N/A</c:v>
                </c:pt>
                <c:pt idx="5">
                  <c:v>30.08</c:v>
                </c:pt>
                <c:pt idx="6">
                  <c:v>#N/A</c:v>
                </c:pt>
                <c:pt idx="7">
                  <c:v>34.15</c:v>
                </c:pt>
                <c:pt idx="8">
                  <c:v>#N/A</c:v>
                </c:pt>
                <c:pt idx="9">
                  <c:v>26.58</c:v>
                </c:pt>
              </c:numCache>
            </c:numRef>
          </c:val>
        </c:ser>
        <c:dLbls>
          <c:showLegendKey val="0"/>
          <c:showVal val="0"/>
          <c:showCatName val="0"/>
          <c:showSerName val="0"/>
          <c:showPercent val="0"/>
          <c:showBubbleSize val="0"/>
        </c:dLbls>
        <c:gapWidth val="150"/>
        <c:overlap val="100"/>
        <c:axId val="34314496"/>
        <c:axId val="34320384"/>
      </c:barChart>
      <c:catAx>
        <c:axId val="343144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4320384"/>
        <c:crosses val="autoZero"/>
        <c:auto val="1"/>
        <c:lblAlgn val="ctr"/>
        <c:lblOffset val="100"/>
        <c:tickLblSkip val="1"/>
        <c:tickMarkSkip val="1"/>
        <c:noMultiLvlLbl val="0"/>
      </c:catAx>
      <c:valAx>
        <c:axId val="343203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431449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2117</c:v>
                </c:pt>
                <c:pt idx="5">
                  <c:v>2166</c:v>
                </c:pt>
                <c:pt idx="8">
                  <c:v>2132</c:v>
                </c:pt>
                <c:pt idx="11">
                  <c:v>2293</c:v>
                </c:pt>
                <c:pt idx="14">
                  <c:v>2276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227</c:v>
                </c:pt>
                <c:pt idx="3">
                  <c:v>203</c:v>
                </c:pt>
                <c:pt idx="6">
                  <c:v>200</c:v>
                </c:pt>
                <c:pt idx="9">
                  <c:v>180</c:v>
                </c:pt>
                <c:pt idx="12">
                  <c:v>117</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385</c:v>
                </c:pt>
                <c:pt idx="3">
                  <c:v>350</c:v>
                </c:pt>
                <c:pt idx="6">
                  <c:v>143</c:v>
                </c:pt>
                <c:pt idx="9">
                  <c:v>68</c:v>
                </c:pt>
                <c:pt idx="12">
                  <c:v>44</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946</c:v>
                </c:pt>
                <c:pt idx="3">
                  <c:v>971</c:v>
                </c:pt>
                <c:pt idx="6">
                  <c:v>963</c:v>
                </c:pt>
                <c:pt idx="9">
                  <c:v>1031</c:v>
                </c:pt>
                <c:pt idx="12">
                  <c:v>1022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2360</c:v>
                </c:pt>
                <c:pt idx="3">
                  <c:v>2300</c:v>
                </c:pt>
                <c:pt idx="6">
                  <c:v>2468</c:v>
                </c:pt>
                <c:pt idx="9">
                  <c:v>2530</c:v>
                </c:pt>
                <c:pt idx="12">
                  <c:v>2428</c:v>
                </c:pt>
              </c:numCache>
            </c:numRef>
          </c:val>
        </c:ser>
        <c:dLbls>
          <c:showLegendKey val="0"/>
          <c:showVal val="0"/>
          <c:showCatName val="0"/>
          <c:showSerName val="0"/>
          <c:showPercent val="0"/>
          <c:showBubbleSize val="0"/>
        </c:dLbls>
        <c:gapWidth val="100"/>
        <c:overlap val="100"/>
        <c:axId val="34465664"/>
        <c:axId val="3448422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1801</c:v>
                </c:pt>
                <c:pt idx="2">
                  <c:v>#N/A</c:v>
                </c:pt>
                <c:pt idx="3">
                  <c:v>#N/A</c:v>
                </c:pt>
                <c:pt idx="4">
                  <c:v>1658</c:v>
                </c:pt>
                <c:pt idx="5">
                  <c:v>#N/A</c:v>
                </c:pt>
                <c:pt idx="6">
                  <c:v>#N/A</c:v>
                </c:pt>
                <c:pt idx="7">
                  <c:v>1642</c:v>
                </c:pt>
                <c:pt idx="8">
                  <c:v>#N/A</c:v>
                </c:pt>
                <c:pt idx="9">
                  <c:v>#N/A</c:v>
                </c:pt>
                <c:pt idx="10">
                  <c:v>1516</c:v>
                </c:pt>
                <c:pt idx="11">
                  <c:v>#N/A</c:v>
                </c:pt>
                <c:pt idx="12">
                  <c:v>#N/A</c:v>
                </c:pt>
                <c:pt idx="13">
                  <c:v>1335</c:v>
                </c:pt>
                <c:pt idx="14">
                  <c:v>#N/A</c:v>
                </c:pt>
              </c:numCache>
            </c:numRef>
          </c:val>
          <c:smooth val="0"/>
        </c:ser>
        <c:dLbls>
          <c:showLegendKey val="0"/>
          <c:showVal val="0"/>
          <c:showCatName val="0"/>
          <c:showSerName val="0"/>
          <c:showPercent val="0"/>
          <c:showBubbleSize val="0"/>
        </c:dLbls>
        <c:marker val="1"/>
        <c:smooth val="0"/>
        <c:axId val="34465664"/>
        <c:axId val="34484224"/>
      </c:lineChart>
      <c:catAx>
        <c:axId val="344656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4484224"/>
        <c:crosses val="autoZero"/>
        <c:auto val="1"/>
        <c:lblAlgn val="ctr"/>
        <c:lblOffset val="100"/>
        <c:tickLblSkip val="1"/>
        <c:tickMarkSkip val="1"/>
        <c:noMultiLvlLbl val="0"/>
      </c:catAx>
      <c:valAx>
        <c:axId val="344842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44656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25448</c:v>
                </c:pt>
                <c:pt idx="5">
                  <c:v>26690</c:v>
                </c:pt>
                <c:pt idx="8">
                  <c:v>29015</c:v>
                </c:pt>
                <c:pt idx="11">
                  <c:v>30025</c:v>
                </c:pt>
                <c:pt idx="14">
                  <c:v>31620</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423</c:v>
                </c:pt>
                <c:pt idx="5">
                  <c:v>377</c:v>
                </c:pt>
                <c:pt idx="8">
                  <c:v>334</c:v>
                </c:pt>
                <c:pt idx="11">
                  <c:v>326</c:v>
                </c:pt>
                <c:pt idx="14">
                  <c:v>290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4373</c:v>
                </c:pt>
                <c:pt idx="5">
                  <c:v>5036</c:v>
                </c:pt>
                <c:pt idx="8">
                  <c:v>4967</c:v>
                </c:pt>
                <c:pt idx="11">
                  <c:v>4417</c:v>
                </c:pt>
                <c:pt idx="14">
                  <c:v>3716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2365</c:v>
                </c:pt>
                <c:pt idx="3">
                  <c:v>1603</c:v>
                </c:pt>
                <c:pt idx="6">
                  <c:v>1313</c:v>
                </c:pt>
                <c:pt idx="9">
                  <c:v>1144</c:v>
                </c:pt>
                <c:pt idx="12">
                  <c:v>920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808</c:v>
                </c:pt>
                <c:pt idx="3">
                  <c:v>852</c:v>
                </c:pt>
                <c:pt idx="6">
                  <c:v>652</c:v>
                </c:pt>
                <c:pt idx="9">
                  <c:v>994</c:v>
                </c:pt>
                <c:pt idx="12">
                  <c:v>1198</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12279</c:v>
                </c:pt>
                <c:pt idx="3">
                  <c:v>11648</c:v>
                </c:pt>
                <c:pt idx="6">
                  <c:v>11339</c:v>
                </c:pt>
                <c:pt idx="9">
                  <c:v>12338</c:v>
                </c:pt>
                <c:pt idx="12">
                  <c:v>14694</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1255</c:v>
                </c:pt>
                <c:pt idx="3">
                  <c:v>1089</c:v>
                </c:pt>
                <c:pt idx="6">
                  <c:v>955</c:v>
                </c:pt>
                <c:pt idx="9">
                  <c:v>780</c:v>
                </c:pt>
                <c:pt idx="12">
                  <c:v>668</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24974</c:v>
                </c:pt>
                <c:pt idx="3">
                  <c:v>26621</c:v>
                </c:pt>
                <c:pt idx="6">
                  <c:v>27890</c:v>
                </c:pt>
                <c:pt idx="9">
                  <c:v>29349</c:v>
                </c:pt>
                <c:pt idx="12">
                  <c:v>30629</c:v>
                </c:pt>
              </c:numCache>
            </c:numRef>
          </c:val>
        </c:ser>
        <c:dLbls>
          <c:showLegendKey val="0"/>
          <c:showVal val="0"/>
          <c:showCatName val="0"/>
          <c:showSerName val="0"/>
          <c:showPercent val="0"/>
          <c:showBubbleSize val="0"/>
        </c:dLbls>
        <c:gapWidth val="100"/>
        <c:overlap val="100"/>
        <c:axId val="34174848"/>
        <c:axId val="3418521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11437</c:v>
                </c:pt>
                <c:pt idx="2">
                  <c:v>#N/A</c:v>
                </c:pt>
                <c:pt idx="3">
                  <c:v>#N/A</c:v>
                </c:pt>
                <c:pt idx="4">
                  <c:v>9710</c:v>
                </c:pt>
                <c:pt idx="5">
                  <c:v>#N/A</c:v>
                </c:pt>
                <c:pt idx="6">
                  <c:v>#N/A</c:v>
                </c:pt>
                <c:pt idx="7">
                  <c:v>7833</c:v>
                </c:pt>
                <c:pt idx="8">
                  <c:v>#N/A</c:v>
                </c:pt>
                <c:pt idx="9">
                  <c:v>#N/A</c:v>
                </c:pt>
                <c:pt idx="10">
                  <c:v>9837</c:v>
                </c:pt>
                <c:pt idx="11">
                  <c:v>#N/A</c:v>
                </c:pt>
                <c:pt idx="12">
                  <c:v>#N/A</c:v>
                </c:pt>
                <c:pt idx="13">
                  <c:v>12483</c:v>
                </c:pt>
                <c:pt idx="14">
                  <c:v>#N/A</c:v>
                </c:pt>
              </c:numCache>
            </c:numRef>
          </c:val>
          <c:smooth val="0"/>
        </c:ser>
        <c:dLbls>
          <c:showLegendKey val="0"/>
          <c:showVal val="0"/>
          <c:showCatName val="0"/>
          <c:showSerName val="0"/>
          <c:showPercent val="0"/>
          <c:showBubbleSize val="0"/>
        </c:dLbls>
        <c:marker val="1"/>
        <c:smooth val="0"/>
        <c:axId val="34174848"/>
        <c:axId val="34185216"/>
      </c:lineChart>
      <c:catAx>
        <c:axId val="341748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4185216"/>
        <c:crosses val="autoZero"/>
        <c:auto val="1"/>
        <c:lblAlgn val="ctr"/>
        <c:lblOffset val="100"/>
        <c:tickLblSkip val="1"/>
        <c:tickMarkSkip val="1"/>
        <c:noMultiLvlLbl val="0"/>
      </c:catAx>
      <c:valAx>
        <c:axId val="341852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41748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44594688"/>
        <c:axId val="44596608"/>
      </c:scatterChart>
      <c:valAx>
        <c:axId val="44594688"/>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4596608"/>
        <c:crosses val="autoZero"/>
        <c:crossBetween val="midCat"/>
      </c:valAx>
      <c:valAx>
        <c:axId val="44596608"/>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459468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19.5</c:v>
                </c:pt>
                <c:pt idx="1">
                  <c:v>17.7</c:v>
                </c:pt>
                <c:pt idx="2">
                  <c:v>16.8</c:v>
                </c:pt>
                <c:pt idx="3">
                  <c:v>15.9</c:v>
                </c:pt>
                <c:pt idx="4">
                  <c:v>14.8</c:v>
                </c:pt>
              </c:numCache>
            </c:numRef>
          </c:xVal>
          <c:yVal>
            <c:numRef>
              <c:f>公会計指標分析・財政指標組合せ分析表!$K$73:$O$73</c:f>
              <c:numCache>
                <c:formatCode>#,##0.0;"▲ "#,##0.0</c:formatCode>
                <c:ptCount val="5"/>
                <c:pt idx="0">
                  <c:v>113.7</c:v>
                </c:pt>
                <c:pt idx="1">
                  <c:v>96.1</c:v>
                </c:pt>
                <c:pt idx="2">
                  <c:v>76.900000000000006</c:v>
                </c:pt>
                <c:pt idx="3">
                  <c:v>99.3</c:v>
                </c:pt>
                <c:pt idx="4">
                  <c:v>122.1</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manualLayout>
                  <c:x val="-3.7254830150335178E-2"/>
                  <c:y val="-5.0067418043332819E-2"/>
                </c:manualLayout>
              </c:layout>
              <c:tx>
                <c:strRef>
                  <c:f>公会計指標分析・財政指標組合せ分析表!$L$72</c:f>
                  <c:strCache>
                    <c:ptCount val="1"/>
                    <c:pt idx="0">
                      <c:v>H24</c:v>
                    </c:pt>
                  </c:strCache>
                </c:strRef>
              </c:tx>
              <c:dLblPos val="r"/>
              <c:showLegendKey val="0"/>
              <c:showVal val="0"/>
              <c:showCatName val="0"/>
              <c:showSerName val="0"/>
              <c:showPercent val="0"/>
              <c:showBubbleSize val="0"/>
            </c:dLbl>
            <c:dLbl>
              <c:idx val="2"/>
              <c:layout>
                <c:manualLayout>
                  <c:x val="-2.6156094373292259E-2"/>
                  <c:y val="-6.2527233115468414E-2"/>
                </c:manualLayout>
              </c:layout>
              <c:tx>
                <c:strRef>
                  <c:f>公会計指標分析・財政指標組合せ分析表!$M$72</c:f>
                  <c:strCache>
                    <c:ptCount val="1"/>
                    <c:pt idx="0">
                      <c:v>H25</c:v>
                    </c:pt>
                  </c:strCache>
                </c:strRef>
              </c:tx>
              <c:dLblPos val="r"/>
              <c:showLegendKey val="0"/>
              <c:showVal val="0"/>
              <c:showCatName val="0"/>
              <c:showSerName val="0"/>
              <c:showPercent val="0"/>
              <c:showBubbleSize val="0"/>
            </c:dLbl>
            <c:dLbl>
              <c:idx val="3"/>
              <c:layout>
                <c:manualLayout>
                  <c:x val="-3.1705462261813713E-2"/>
                  <c:y val="-7.4986705093235892E-2"/>
                </c:manualLayout>
              </c:layout>
              <c:tx>
                <c:strRef>
                  <c:f>公会計指標分析・財政指標組合せ分析表!$N$72</c:f>
                  <c:strCache>
                    <c:ptCount val="1"/>
                    <c:pt idx="0">
                      <c:v>H26</c:v>
                    </c:pt>
                  </c:strCache>
                </c:strRef>
              </c:tx>
              <c:dLblPos val="r"/>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12.7</c:v>
                </c:pt>
                <c:pt idx="1">
                  <c:v>12.3</c:v>
                </c:pt>
                <c:pt idx="2">
                  <c:v>12.5</c:v>
                </c:pt>
                <c:pt idx="3">
                  <c:v>12.2</c:v>
                </c:pt>
                <c:pt idx="4">
                  <c:v>10.199999999999999</c:v>
                </c:pt>
              </c:numCache>
            </c:numRef>
          </c:xVal>
          <c:yVal>
            <c:numRef>
              <c:f>公会計指標分析・財政指標組合せ分析表!$K$77:$O$77</c:f>
              <c:numCache>
                <c:formatCode>#,##0.0;"▲ "#,##0.0</c:formatCode>
                <c:ptCount val="5"/>
                <c:pt idx="0">
                  <c:v>91.2</c:v>
                </c:pt>
                <c:pt idx="1">
                  <c:v>81.7</c:v>
                </c:pt>
                <c:pt idx="2">
                  <c:v>80.400000000000006</c:v>
                </c:pt>
                <c:pt idx="3">
                  <c:v>83.1</c:v>
                </c:pt>
                <c:pt idx="4">
                  <c:v>56.8</c:v>
                </c:pt>
              </c:numCache>
            </c:numRef>
          </c:yVal>
          <c:smooth val="0"/>
        </c:ser>
        <c:dLbls>
          <c:showLegendKey val="0"/>
          <c:showVal val="0"/>
          <c:showCatName val="0"/>
          <c:showSerName val="0"/>
          <c:showPercent val="0"/>
          <c:showBubbleSize val="0"/>
        </c:dLbls>
        <c:axId val="44655360"/>
        <c:axId val="44657280"/>
      </c:scatterChart>
      <c:valAx>
        <c:axId val="44655360"/>
        <c:scaling>
          <c:orientation val="minMax"/>
          <c:max val="20.3"/>
          <c:min val="9.6"/>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4657280"/>
        <c:crosses val="autoZero"/>
        <c:crossBetween val="midCat"/>
      </c:valAx>
      <c:valAx>
        <c:axId val="44657280"/>
        <c:scaling>
          <c:orientation val="minMax"/>
          <c:max val="133"/>
          <c:min val="4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465536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富山県黒部市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最も大きい要因は元利償還金であり、その他では、公営企業債の償還金に対する繰入金、一部事務組合の償還金に対する負担金、債務負担行為等がある。いずれも、新発債の抑制や繰上償還の実施などにより低減しており、比率は改善している。</a:t>
          </a:r>
        </a:p>
        <a:p>
          <a:endParaRPr kumimoji="1" lang="ja-JP" altLang="en-US"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富山県黒部市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要因を分析すると、一般会計に係る地方債残高は臨時財政対策債の増加により、残高ベースでは増えているものの、公営企業債に係る繰入や債務負担行為支出予定は減少傾向にある。さらに、基準財政需要額に算入される償還金が増加しており、比率は改善してい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富山県黒部市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41,944
41,651
426.31
23,497,080
22,865,977
551,042
12,456,589
30,628,745</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14.8
122.1</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整備中のため該当なし</a:t>
          </a: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整備中のため該当なし</a:t>
          </a: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富山県黒部市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41,944
41,651
426.31
23,497,080
22,865,977
551,042
12,456,589
30,628,745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14.8
122.1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整備中のため該当なし</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富山県黒部市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41,944
41,651
426.31
23,497,080
22,865,977
551,042
12,456,589
30,628,745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14.8
122.1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整備中のため該当なし</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富山県黒部市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41,944
41,651
426.31
23,497,080
22,865,977
551,042
12,456,589
30,628,745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14.8
122.1</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大手企業が立地する環境等にある中、平成</a:t>
          </a:r>
          <a:r>
            <a:rPr kumimoji="1" lang="en-US" altLang="ja-JP" sz="1300">
              <a:latin typeface="ＭＳ Ｐゴシック"/>
            </a:rPr>
            <a:t>23</a:t>
          </a:r>
          <a:r>
            <a:rPr kumimoji="1" lang="ja-JP" altLang="en-US" sz="1300">
              <a:latin typeface="ＭＳ Ｐゴシック"/>
            </a:rPr>
            <a:t>年度以降は類似団体平均と近似している状況であったが、平成</a:t>
          </a:r>
          <a:r>
            <a:rPr kumimoji="1" lang="en-US" altLang="ja-JP" sz="1300">
              <a:latin typeface="ＭＳ Ｐゴシック"/>
            </a:rPr>
            <a:t>27</a:t>
          </a:r>
          <a:r>
            <a:rPr kumimoji="1" lang="ja-JP" altLang="en-US" sz="1300">
              <a:latin typeface="ＭＳ Ｐゴシック"/>
            </a:rPr>
            <a:t>年度は類似団体を上回る税収があること等により、、他団体と比較して高い状況となった。各種事業の見直し等により歳出の削減を図るほか、税の徴収強化や公共施設の使用料の見直し等による新たな財源の確保を目指す。</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48683</xdr:rowOff>
    </xdr:from>
    <xdr:to>
      <xdr:col>7</xdr:col>
      <xdr:colOff>152400</xdr:colOff>
      <xdr:row>44</xdr:row>
      <xdr:rowOff>144992</xdr:rowOff>
    </xdr:to>
    <xdr:cxnSp macro="">
      <xdr:nvCxnSpPr>
        <xdr:cNvPr id="63" name="直線コネクタ 62"/>
        <xdr:cNvCxnSpPr/>
      </xdr:nvCxnSpPr>
      <xdr:spPr>
        <a:xfrm flipV="1">
          <a:off x="4953000" y="6220883"/>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117069</xdr:rowOff>
    </xdr:from>
    <xdr:ext cx="762000" cy="259045"/>
    <xdr:sp macro="" textlink="">
      <xdr:nvSpPr>
        <xdr:cNvPr id="64" name="財政力最小値テキスト"/>
        <xdr:cNvSpPr txBox="1"/>
      </xdr:nvSpPr>
      <xdr:spPr>
        <a:xfrm>
          <a:off x="5041900" y="7660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44</xdr:row>
      <xdr:rowOff>144992</xdr:rowOff>
    </xdr:from>
    <xdr:to>
      <xdr:col>7</xdr:col>
      <xdr:colOff>241300</xdr:colOff>
      <xdr:row>44</xdr:row>
      <xdr:rowOff>144992</xdr:rowOff>
    </xdr:to>
    <xdr:cxnSp macro="">
      <xdr:nvCxnSpPr>
        <xdr:cNvPr id="65" name="直線コネクタ 64"/>
        <xdr:cNvCxnSpPr/>
      </xdr:nvCxnSpPr>
      <xdr:spPr>
        <a:xfrm>
          <a:off x="4864100" y="768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135060</xdr:rowOff>
    </xdr:from>
    <xdr:ext cx="762000" cy="259045"/>
    <xdr:sp macro="" textlink="">
      <xdr:nvSpPr>
        <xdr:cNvPr id="66"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0.98</a:t>
          </a:r>
          <a:endParaRPr kumimoji="1" lang="ja-JP" altLang="en-US" sz="1000" b="1">
            <a:latin typeface="ＭＳ Ｐゴシック"/>
          </a:endParaRPr>
        </a:p>
      </xdr:txBody>
    </xdr:sp>
    <xdr:clientData/>
  </xdr:oneCellAnchor>
  <xdr:twoCellAnchor>
    <xdr:from>
      <xdr:col>7</xdr:col>
      <xdr:colOff>63500</xdr:colOff>
      <xdr:row>36</xdr:row>
      <xdr:rowOff>48683</xdr:rowOff>
    </xdr:from>
    <xdr:to>
      <xdr:col>7</xdr:col>
      <xdr:colOff>241300</xdr:colOff>
      <xdr:row>36</xdr:row>
      <xdr:rowOff>48683</xdr:rowOff>
    </xdr:to>
    <xdr:cxnSp macro="">
      <xdr:nvCxnSpPr>
        <xdr:cNvPr id="67" name="直線コネクタ 66"/>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39</xdr:row>
      <xdr:rowOff>137583</xdr:rowOff>
    </xdr:from>
    <xdr:to>
      <xdr:col>7</xdr:col>
      <xdr:colOff>152400</xdr:colOff>
      <xdr:row>39</xdr:row>
      <xdr:rowOff>137583</xdr:rowOff>
    </xdr:to>
    <xdr:cxnSp macro="">
      <xdr:nvCxnSpPr>
        <xdr:cNvPr id="68" name="直線コネクタ 67"/>
        <xdr:cNvCxnSpPr/>
      </xdr:nvCxnSpPr>
      <xdr:spPr>
        <a:xfrm>
          <a:off x="4114800" y="68241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148819</xdr:rowOff>
    </xdr:from>
    <xdr:ext cx="762000" cy="259045"/>
    <xdr:sp macro="" textlink="">
      <xdr:nvSpPr>
        <xdr:cNvPr id="69" name="財政力平均値テキスト"/>
        <xdr:cNvSpPr txBox="1"/>
      </xdr:nvSpPr>
      <xdr:spPr>
        <a:xfrm>
          <a:off x="5041900" y="70068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0.55</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5292</xdr:rowOff>
    </xdr:from>
    <xdr:to>
      <xdr:col>7</xdr:col>
      <xdr:colOff>203200</xdr:colOff>
      <xdr:row>41</xdr:row>
      <xdr:rowOff>106892</xdr:rowOff>
    </xdr:to>
    <xdr:sp macro="" textlink="">
      <xdr:nvSpPr>
        <xdr:cNvPr id="70" name="フローチャート : 判断 69"/>
        <xdr:cNvSpPr/>
      </xdr:nvSpPr>
      <xdr:spPr>
        <a:xfrm>
          <a:off x="49022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39</xdr:row>
      <xdr:rowOff>137583</xdr:rowOff>
    </xdr:from>
    <xdr:to>
      <xdr:col>6</xdr:col>
      <xdr:colOff>0</xdr:colOff>
      <xdr:row>39</xdr:row>
      <xdr:rowOff>137583</xdr:rowOff>
    </xdr:to>
    <xdr:cxnSp macro="">
      <xdr:nvCxnSpPr>
        <xdr:cNvPr id="71" name="直線コネクタ 70"/>
        <xdr:cNvCxnSpPr/>
      </xdr:nvCxnSpPr>
      <xdr:spPr>
        <a:xfrm>
          <a:off x="3225800" y="68241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39</xdr:row>
      <xdr:rowOff>147108</xdr:rowOff>
    </xdr:from>
    <xdr:to>
      <xdr:col>6</xdr:col>
      <xdr:colOff>50800</xdr:colOff>
      <xdr:row>40</xdr:row>
      <xdr:rowOff>77258</xdr:rowOff>
    </xdr:to>
    <xdr:sp macro="" textlink="">
      <xdr:nvSpPr>
        <xdr:cNvPr id="72" name="フローチャート : 判断 71"/>
        <xdr:cNvSpPr/>
      </xdr:nvSpPr>
      <xdr:spPr>
        <a:xfrm>
          <a:off x="4064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62035</xdr:rowOff>
    </xdr:from>
    <xdr:ext cx="736600" cy="259045"/>
    <xdr:sp macro="" textlink="">
      <xdr:nvSpPr>
        <xdr:cNvPr id="73" name="テキスト ボックス 72"/>
        <xdr:cNvSpPr txBox="1"/>
      </xdr:nvSpPr>
      <xdr:spPr>
        <a:xfrm>
          <a:off x="3733800" y="6920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3</xdr:col>
      <xdr:colOff>279400</xdr:colOff>
      <xdr:row>39</xdr:row>
      <xdr:rowOff>137583</xdr:rowOff>
    </xdr:from>
    <xdr:to>
      <xdr:col>4</xdr:col>
      <xdr:colOff>482600</xdr:colOff>
      <xdr:row>39</xdr:row>
      <xdr:rowOff>137583</xdr:rowOff>
    </xdr:to>
    <xdr:cxnSp macro="">
      <xdr:nvCxnSpPr>
        <xdr:cNvPr id="74" name="直線コネクタ 73"/>
        <xdr:cNvCxnSpPr/>
      </xdr:nvCxnSpPr>
      <xdr:spPr>
        <a:xfrm>
          <a:off x="2336800" y="68241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39</xdr:row>
      <xdr:rowOff>147108</xdr:rowOff>
    </xdr:from>
    <xdr:to>
      <xdr:col>4</xdr:col>
      <xdr:colOff>533400</xdr:colOff>
      <xdr:row>40</xdr:row>
      <xdr:rowOff>77258</xdr:rowOff>
    </xdr:to>
    <xdr:sp macro="" textlink="">
      <xdr:nvSpPr>
        <xdr:cNvPr id="75" name="フローチャート : 判断 74"/>
        <xdr:cNvSpPr/>
      </xdr:nvSpPr>
      <xdr:spPr>
        <a:xfrm>
          <a:off x="3175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62035</xdr:rowOff>
    </xdr:from>
    <xdr:ext cx="762000" cy="259045"/>
    <xdr:sp macro="" textlink="">
      <xdr:nvSpPr>
        <xdr:cNvPr id="76" name="テキスト ボックス 75"/>
        <xdr:cNvSpPr txBox="1"/>
      </xdr:nvSpPr>
      <xdr:spPr>
        <a:xfrm>
          <a:off x="2844800" y="6920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76200</xdr:colOff>
      <xdr:row>39</xdr:row>
      <xdr:rowOff>117475</xdr:rowOff>
    </xdr:from>
    <xdr:to>
      <xdr:col>3</xdr:col>
      <xdr:colOff>279400</xdr:colOff>
      <xdr:row>39</xdr:row>
      <xdr:rowOff>137583</xdr:rowOff>
    </xdr:to>
    <xdr:cxnSp macro="">
      <xdr:nvCxnSpPr>
        <xdr:cNvPr id="77" name="直線コネクタ 76"/>
        <xdr:cNvCxnSpPr/>
      </xdr:nvCxnSpPr>
      <xdr:spPr>
        <a:xfrm>
          <a:off x="1447800" y="68040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39</xdr:row>
      <xdr:rowOff>127000</xdr:rowOff>
    </xdr:from>
    <xdr:to>
      <xdr:col>3</xdr:col>
      <xdr:colOff>330200</xdr:colOff>
      <xdr:row>40</xdr:row>
      <xdr:rowOff>57150</xdr:rowOff>
    </xdr:to>
    <xdr:sp macro="" textlink="">
      <xdr:nvSpPr>
        <xdr:cNvPr id="78" name="フローチャート : 判断 77"/>
        <xdr:cNvSpPr/>
      </xdr:nvSpPr>
      <xdr:spPr>
        <a:xfrm>
          <a:off x="2286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41927</xdr:rowOff>
    </xdr:from>
    <xdr:ext cx="762000" cy="259045"/>
    <xdr:sp macro="" textlink="">
      <xdr:nvSpPr>
        <xdr:cNvPr id="79" name="テキスト ボックス 78"/>
        <xdr:cNvSpPr txBox="1"/>
      </xdr:nvSpPr>
      <xdr:spPr>
        <a:xfrm>
          <a:off x="19558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66675</xdr:rowOff>
    </xdr:from>
    <xdr:to>
      <xdr:col>2</xdr:col>
      <xdr:colOff>127000</xdr:colOff>
      <xdr:row>39</xdr:row>
      <xdr:rowOff>168275</xdr:rowOff>
    </xdr:to>
    <xdr:sp macro="" textlink="">
      <xdr:nvSpPr>
        <xdr:cNvPr id="80" name="フローチャート : 判断 79"/>
        <xdr:cNvSpPr/>
      </xdr:nvSpPr>
      <xdr:spPr>
        <a:xfrm>
          <a:off x="1397000" y="675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153052</xdr:rowOff>
    </xdr:from>
    <xdr:ext cx="762000" cy="259045"/>
    <xdr:sp macro="" textlink="">
      <xdr:nvSpPr>
        <xdr:cNvPr id="81" name="テキスト ボックス 80"/>
        <xdr:cNvSpPr txBox="1"/>
      </xdr:nvSpPr>
      <xdr:spPr>
        <a:xfrm>
          <a:off x="1066800" y="683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0.69</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39</xdr:row>
      <xdr:rowOff>86783</xdr:rowOff>
    </xdr:from>
    <xdr:to>
      <xdr:col>7</xdr:col>
      <xdr:colOff>203200</xdr:colOff>
      <xdr:row>40</xdr:row>
      <xdr:rowOff>16933</xdr:rowOff>
    </xdr:to>
    <xdr:sp macro="" textlink="">
      <xdr:nvSpPr>
        <xdr:cNvPr id="87" name="円/楕円 86"/>
        <xdr:cNvSpPr/>
      </xdr:nvSpPr>
      <xdr:spPr>
        <a:xfrm>
          <a:off x="49022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38</xdr:row>
      <xdr:rowOff>103310</xdr:rowOff>
    </xdr:from>
    <xdr:ext cx="762000" cy="259045"/>
    <xdr:sp macro="" textlink="">
      <xdr:nvSpPr>
        <xdr:cNvPr id="88" name="財政力該当値テキスト"/>
        <xdr:cNvSpPr txBox="1"/>
      </xdr:nvSpPr>
      <xdr:spPr>
        <a:xfrm>
          <a:off x="5041900" y="6618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0.68</a:t>
          </a:r>
          <a:endParaRPr kumimoji="1" lang="ja-JP" altLang="en-US" sz="1000" b="1">
            <a:solidFill>
              <a:srgbClr val="FF0000"/>
            </a:solidFill>
            <a:latin typeface="ＭＳ Ｐゴシック"/>
          </a:endParaRPr>
        </a:p>
      </xdr:txBody>
    </xdr:sp>
    <xdr:clientData/>
  </xdr:oneCellAnchor>
  <xdr:twoCellAnchor>
    <xdr:from>
      <xdr:col>5</xdr:col>
      <xdr:colOff>635000</xdr:colOff>
      <xdr:row>39</xdr:row>
      <xdr:rowOff>86783</xdr:rowOff>
    </xdr:from>
    <xdr:to>
      <xdr:col>6</xdr:col>
      <xdr:colOff>50800</xdr:colOff>
      <xdr:row>40</xdr:row>
      <xdr:rowOff>16933</xdr:rowOff>
    </xdr:to>
    <xdr:sp macro="" textlink="">
      <xdr:nvSpPr>
        <xdr:cNvPr id="89" name="円/楕円 88"/>
        <xdr:cNvSpPr/>
      </xdr:nvSpPr>
      <xdr:spPr>
        <a:xfrm>
          <a:off x="4064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27110</xdr:rowOff>
    </xdr:from>
    <xdr:ext cx="736600" cy="259045"/>
    <xdr:sp macro="" textlink="">
      <xdr:nvSpPr>
        <xdr:cNvPr id="90" name="テキスト ボックス 89"/>
        <xdr:cNvSpPr txBox="1"/>
      </xdr:nvSpPr>
      <xdr:spPr>
        <a:xfrm>
          <a:off x="3733800" y="6542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0.68</a:t>
          </a:r>
          <a:endParaRPr kumimoji="1" lang="ja-JP" altLang="en-US" sz="1000" b="1">
            <a:solidFill>
              <a:srgbClr val="FF0000"/>
            </a:solidFill>
            <a:latin typeface="ＭＳ Ｐゴシック"/>
          </a:endParaRPr>
        </a:p>
      </xdr:txBody>
    </xdr:sp>
    <xdr:clientData/>
  </xdr:oneCellAnchor>
  <xdr:twoCellAnchor>
    <xdr:from>
      <xdr:col>4</xdr:col>
      <xdr:colOff>431800</xdr:colOff>
      <xdr:row>39</xdr:row>
      <xdr:rowOff>86783</xdr:rowOff>
    </xdr:from>
    <xdr:to>
      <xdr:col>4</xdr:col>
      <xdr:colOff>533400</xdr:colOff>
      <xdr:row>40</xdr:row>
      <xdr:rowOff>16933</xdr:rowOff>
    </xdr:to>
    <xdr:sp macro="" textlink="">
      <xdr:nvSpPr>
        <xdr:cNvPr id="91" name="円/楕円 90"/>
        <xdr:cNvSpPr/>
      </xdr:nvSpPr>
      <xdr:spPr>
        <a:xfrm>
          <a:off x="3175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27110</xdr:rowOff>
    </xdr:from>
    <xdr:ext cx="762000" cy="259045"/>
    <xdr:sp macro="" textlink="">
      <xdr:nvSpPr>
        <xdr:cNvPr id="92" name="テキスト ボックス 91"/>
        <xdr:cNvSpPr txBox="1"/>
      </xdr:nvSpPr>
      <xdr:spPr>
        <a:xfrm>
          <a:off x="2844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0.68</a:t>
          </a:r>
          <a:endParaRPr kumimoji="1" lang="ja-JP" altLang="en-US" sz="1000" b="1">
            <a:solidFill>
              <a:srgbClr val="FF0000"/>
            </a:solidFill>
            <a:latin typeface="ＭＳ Ｐゴシック"/>
          </a:endParaRPr>
        </a:p>
      </xdr:txBody>
    </xdr:sp>
    <xdr:clientData/>
  </xdr:oneCellAnchor>
  <xdr:twoCellAnchor>
    <xdr:from>
      <xdr:col>3</xdr:col>
      <xdr:colOff>228600</xdr:colOff>
      <xdr:row>39</xdr:row>
      <xdr:rowOff>86783</xdr:rowOff>
    </xdr:from>
    <xdr:to>
      <xdr:col>3</xdr:col>
      <xdr:colOff>330200</xdr:colOff>
      <xdr:row>40</xdr:row>
      <xdr:rowOff>16933</xdr:rowOff>
    </xdr:to>
    <xdr:sp macro="" textlink="">
      <xdr:nvSpPr>
        <xdr:cNvPr id="93" name="円/楕円 92"/>
        <xdr:cNvSpPr/>
      </xdr:nvSpPr>
      <xdr:spPr>
        <a:xfrm>
          <a:off x="2286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27110</xdr:rowOff>
    </xdr:from>
    <xdr:ext cx="762000" cy="259045"/>
    <xdr:sp macro="" textlink="">
      <xdr:nvSpPr>
        <xdr:cNvPr id="94" name="テキスト ボックス 93"/>
        <xdr:cNvSpPr txBox="1"/>
      </xdr:nvSpPr>
      <xdr:spPr>
        <a:xfrm>
          <a:off x="1955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0.68</a:t>
          </a:r>
          <a:endParaRPr kumimoji="1" lang="ja-JP" altLang="en-US" sz="1000" b="1">
            <a:solidFill>
              <a:srgbClr val="FF0000"/>
            </a:solidFill>
            <a:latin typeface="ＭＳ Ｐゴシック"/>
          </a:endParaRPr>
        </a:p>
      </xdr:txBody>
    </xdr:sp>
    <xdr:clientData/>
  </xdr:oneCellAnchor>
  <xdr:twoCellAnchor>
    <xdr:from>
      <xdr:col>2</xdr:col>
      <xdr:colOff>25400</xdr:colOff>
      <xdr:row>39</xdr:row>
      <xdr:rowOff>66675</xdr:rowOff>
    </xdr:from>
    <xdr:to>
      <xdr:col>2</xdr:col>
      <xdr:colOff>127000</xdr:colOff>
      <xdr:row>39</xdr:row>
      <xdr:rowOff>168275</xdr:rowOff>
    </xdr:to>
    <xdr:sp macro="" textlink="">
      <xdr:nvSpPr>
        <xdr:cNvPr id="95" name="円/楕円 94"/>
        <xdr:cNvSpPr/>
      </xdr:nvSpPr>
      <xdr:spPr>
        <a:xfrm>
          <a:off x="1397000" y="675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7002</xdr:rowOff>
    </xdr:from>
    <xdr:ext cx="762000" cy="259045"/>
    <xdr:sp macro="" textlink="">
      <xdr:nvSpPr>
        <xdr:cNvPr id="96" name="テキスト ボックス 95"/>
        <xdr:cNvSpPr txBox="1"/>
      </xdr:nvSpPr>
      <xdr:spPr>
        <a:xfrm>
          <a:off x="1066800" y="652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[82.7%]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比較的多い税収等により類似団体を下回る状況が続いているが、今後は扶助費や施設維持費の増加による比率悪化が懸念される。「黒部市職員適正化計画」に掲げた職員数・人件費の減や、「公共施設等総合管理計画」に基づく施設維持管理費の適正化など、行財政改革への取組を通じた義務的経費の削減に努め、現行の水準を維持する。</a:t>
          </a: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132504</xdr:rowOff>
    </xdr:from>
    <xdr:to>
      <xdr:col>7</xdr:col>
      <xdr:colOff>152400</xdr:colOff>
      <xdr:row>67</xdr:row>
      <xdr:rowOff>116205</xdr:rowOff>
    </xdr:to>
    <xdr:cxnSp macro="">
      <xdr:nvCxnSpPr>
        <xdr:cNvPr id="126" name="直線コネクタ 125"/>
        <xdr:cNvCxnSpPr/>
      </xdr:nvCxnSpPr>
      <xdr:spPr>
        <a:xfrm flipV="1">
          <a:off x="4953000" y="10248054"/>
          <a:ext cx="0" cy="13553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88282</xdr:rowOff>
    </xdr:from>
    <xdr:ext cx="762000" cy="259045"/>
    <xdr:sp macro="" textlink="">
      <xdr:nvSpPr>
        <xdr:cNvPr id="127" name="財政構造の弾力性最小値テキスト"/>
        <xdr:cNvSpPr txBox="1"/>
      </xdr:nvSpPr>
      <xdr:spPr>
        <a:xfrm>
          <a:off x="5041900" y="11575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100.1</a:t>
          </a:r>
          <a:endParaRPr kumimoji="1" lang="ja-JP" altLang="en-US" sz="1000" b="1">
            <a:latin typeface="ＭＳ Ｐゴシック"/>
          </a:endParaRPr>
        </a:p>
      </xdr:txBody>
    </xdr:sp>
    <xdr:clientData/>
  </xdr:oneCellAnchor>
  <xdr:twoCellAnchor>
    <xdr:from>
      <xdr:col>7</xdr:col>
      <xdr:colOff>63500</xdr:colOff>
      <xdr:row>67</xdr:row>
      <xdr:rowOff>116205</xdr:rowOff>
    </xdr:from>
    <xdr:to>
      <xdr:col>7</xdr:col>
      <xdr:colOff>241300</xdr:colOff>
      <xdr:row>67</xdr:row>
      <xdr:rowOff>116205</xdr:rowOff>
    </xdr:to>
    <xdr:cxnSp macro="">
      <xdr:nvCxnSpPr>
        <xdr:cNvPr id="128" name="直線コネクタ 127"/>
        <xdr:cNvCxnSpPr/>
      </xdr:nvCxnSpPr>
      <xdr:spPr>
        <a:xfrm>
          <a:off x="4864100" y="11603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47431</xdr:rowOff>
    </xdr:from>
    <xdr:ext cx="762000" cy="259045"/>
    <xdr:sp macro="" textlink="">
      <xdr:nvSpPr>
        <xdr:cNvPr id="129" name="財政構造の弾力性最大値テキスト"/>
        <xdr:cNvSpPr txBox="1"/>
      </xdr:nvSpPr>
      <xdr:spPr>
        <a:xfrm>
          <a:off x="5041900" y="9991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66.4</a:t>
          </a:r>
          <a:endParaRPr kumimoji="1" lang="ja-JP" altLang="en-US" sz="1000" b="1">
            <a:latin typeface="ＭＳ Ｐゴシック"/>
          </a:endParaRPr>
        </a:p>
      </xdr:txBody>
    </xdr:sp>
    <xdr:clientData/>
  </xdr:oneCellAnchor>
  <xdr:twoCellAnchor>
    <xdr:from>
      <xdr:col>7</xdr:col>
      <xdr:colOff>63500</xdr:colOff>
      <xdr:row>59</xdr:row>
      <xdr:rowOff>132504</xdr:rowOff>
    </xdr:from>
    <xdr:to>
      <xdr:col>7</xdr:col>
      <xdr:colOff>241300</xdr:colOff>
      <xdr:row>59</xdr:row>
      <xdr:rowOff>132504</xdr:rowOff>
    </xdr:to>
    <xdr:cxnSp macro="">
      <xdr:nvCxnSpPr>
        <xdr:cNvPr id="130" name="直線コネクタ 129"/>
        <xdr:cNvCxnSpPr/>
      </xdr:nvCxnSpPr>
      <xdr:spPr>
        <a:xfrm>
          <a:off x="4864100" y="1024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21802</xdr:rowOff>
    </xdr:from>
    <xdr:to>
      <xdr:col>7</xdr:col>
      <xdr:colOff>152400</xdr:colOff>
      <xdr:row>63</xdr:row>
      <xdr:rowOff>102235</xdr:rowOff>
    </xdr:to>
    <xdr:cxnSp macro="">
      <xdr:nvCxnSpPr>
        <xdr:cNvPr id="131" name="直線コネクタ 130"/>
        <xdr:cNvCxnSpPr/>
      </xdr:nvCxnSpPr>
      <xdr:spPr>
        <a:xfrm>
          <a:off x="4114800" y="10823152"/>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77275</xdr:rowOff>
    </xdr:from>
    <xdr:ext cx="762000" cy="259045"/>
    <xdr:sp macro="" textlink="">
      <xdr:nvSpPr>
        <xdr:cNvPr id="132" name="財政構造の弾力性平均値テキスト"/>
        <xdr:cNvSpPr txBox="1"/>
      </xdr:nvSpPr>
      <xdr:spPr>
        <a:xfrm>
          <a:off x="5041900" y="110500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105198</xdr:rowOff>
    </xdr:from>
    <xdr:to>
      <xdr:col>7</xdr:col>
      <xdr:colOff>203200</xdr:colOff>
      <xdr:row>65</xdr:row>
      <xdr:rowOff>35348</xdr:rowOff>
    </xdr:to>
    <xdr:sp macro="" textlink="">
      <xdr:nvSpPr>
        <xdr:cNvPr id="133" name="フローチャート : 判断 132"/>
        <xdr:cNvSpPr/>
      </xdr:nvSpPr>
      <xdr:spPr>
        <a:xfrm>
          <a:off x="4902200" y="1107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21802</xdr:rowOff>
    </xdr:from>
    <xdr:to>
      <xdr:col>6</xdr:col>
      <xdr:colOff>0</xdr:colOff>
      <xdr:row>63</xdr:row>
      <xdr:rowOff>98213</xdr:rowOff>
    </xdr:to>
    <xdr:cxnSp macro="">
      <xdr:nvCxnSpPr>
        <xdr:cNvPr id="134" name="直線コネクタ 133"/>
        <xdr:cNvCxnSpPr/>
      </xdr:nvCxnSpPr>
      <xdr:spPr>
        <a:xfrm flipV="1">
          <a:off x="3225800" y="10823152"/>
          <a:ext cx="889000" cy="76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65</xdr:row>
      <xdr:rowOff>22225</xdr:rowOff>
    </xdr:from>
    <xdr:to>
      <xdr:col>6</xdr:col>
      <xdr:colOff>50800</xdr:colOff>
      <xdr:row>65</xdr:row>
      <xdr:rowOff>123825</xdr:rowOff>
    </xdr:to>
    <xdr:sp macro="" textlink="">
      <xdr:nvSpPr>
        <xdr:cNvPr id="135" name="フローチャート : 判断 134"/>
        <xdr:cNvSpPr/>
      </xdr:nvSpPr>
      <xdr:spPr>
        <a:xfrm>
          <a:off x="4064000" y="1116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108602</xdr:rowOff>
    </xdr:from>
    <xdr:ext cx="736600" cy="259045"/>
    <xdr:sp macro="" textlink="">
      <xdr:nvSpPr>
        <xdr:cNvPr id="136" name="テキスト ボックス 135"/>
        <xdr:cNvSpPr txBox="1"/>
      </xdr:nvSpPr>
      <xdr:spPr>
        <a:xfrm>
          <a:off x="3733800" y="11252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90.5</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53975</xdr:rowOff>
    </xdr:from>
    <xdr:to>
      <xdr:col>4</xdr:col>
      <xdr:colOff>482600</xdr:colOff>
      <xdr:row>63</xdr:row>
      <xdr:rowOff>98213</xdr:rowOff>
    </xdr:to>
    <xdr:cxnSp macro="">
      <xdr:nvCxnSpPr>
        <xdr:cNvPr id="137" name="直線コネクタ 136"/>
        <xdr:cNvCxnSpPr/>
      </xdr:nvCxnSpPr>
      <xdr:spPr>
        <a:xfrm>
          <a:off x="2336800" y="10855325"/>
          <a:ext cx="8890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149437</xdr:rowOff>
    </xdr:from>
    <xdr:to>
      <xdr:col>4</xdr:col>
      <xdr:colOff>533400</xdr:colOff>
      <xdr:row>65</xdr:row>
      <xdr:rowOff>79587</xdr:rowOff>
    </xdr:to>
    <xdr:sp macro="" textlink="">
      <xdr:nvSpPr>
        <xdr:cNvPr id="138" name="フローチャート : 判断 137"/>
        <xdr:cNvSpPr/>
      </xdr:nvSpPr>
      <xdr:spPr>
        <a:xfrm>
          <a:off x="3175000" y="1112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64364</xdr:rowOff>
    </xdr:from>
    <xdr:ext cx="762000" cy="259045"/>
    <xdr:sp macro="" textlink="">
      <xdr:nvSpPr>
        <xdr:cNvPr id="139" name="テキスト ボックス 138"/>
        <xdr:cNvSpPr txBox="1"/>
      </xdr:nvSpPr>
      <xdr:spPr>
        <a:xfrm>
          <a:off x="2844800" y="1120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89.4</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53975</xdr:rowOff>
    </xdr:from>
    <xdr:to>
      <xdr:col>3</xdr:col>
      <xdr:colOff>279400</xdr:colOff>
      <xdr:row>63</xdr:row>
      <xdr:rowOff>138430</xdr:rowOff>
    </xdr:to>
    <xdr:cxnSp macro="">
      <xdr:nvCxnSpPr>
        <xdr:cNvPr id="140" name="直線コネクタ 139"/>
        <xdr:cNvCxnSpPr/>
      </xdr:nvCxnSpPr>
      <xdr:spPr>
        <a:xfrm flipV="1">
          <a:off x="1447800" y="10855325"/>
          <a:ext cx="8890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121285</xdr:rowOff>
    </xdr:from>
    <xdr:to>
      <xdr:col>3</xdr:col>
      <xdr:colOff>330200</xdr:colOff>
      <xdr:row>65</xdr:row>
      <xdr:rowOff>51435</xdr:rowOff>
    </xdr:to>
    <xdr:sp macro="" textlink="">
      <xdr:nvSpPr>
        <xdr:cNvPr id="141" name="フローチャート : 判断 140"/>
        <xdr:cNvSpPr/>
      </xdr:nvSpPr>
      <xdr:spPr>
        <a:xfrm>
          <a:off x="2286000" y="1109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36212</xdr:rowOff>
    </xdr:from>
    <xdr:ext cx="762000" cy="259045"/>
    <xdr:sp macro="" textlink="">
      <xdr:nvSpPr>
        <xdr:cNvPr id="142" name="テキスト ボックス 141"/>
        <xdr:cNvSpPr txBox="1"/>
      </xdr:nvSpPr>
      <xdr:spPr>
        <a:xfrm>
          <a:off x="1955800" y="1118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133350</xdr:rowOff>
    </xdr:from>
    <xdr:to>
      <xdr:col>2</xdr:col>
      <xdr:colOff>127000</xdr:colOff>
      <xdr:row>65</xdr:row>
      <xdr:rowOff>63500</xdr:rowOff>
    </xdr:to>
    <xdr:sp macro="" textlink="">
      <xdr:nvSpPr>
        <xdr:cNvPr id="143" name="フローチャート : 判断 142"/>
        <xdr:cNvSpPr/>
      </xdr:nvSpPr>
      <xdr:spPr>
        <a:xfrm>
          <a:off x="1397000" y="1110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48277</xdr:rowOff>
    </xdr:from>
    <xdr:ext cx="762000" cy="259045"/>
    <xdr:sp macro="" textlink="">
      <xdr:nvSpPr>
        <xdr:cNvPr id="144" name="テキスト ボックス 143"/>
        <xdr:cNvSpPr txBox="1"/>
      </xdr:nvSpPr>
      <xdr:spPr>
        <a:xfrm>
          <a:off x="1066800" y="1119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63</xdr:row>
      <xdr:rowOff>51435</xdr:rowOff>
    </xdr:from>
    <xdr:to>
      <xdr:col>7</xdr:col>
      <xdr:colOff>203200</xdr:colOff>
      <xdr:row>63</xdr:row>
      <xdr:rowOff>153035</xdr:rowOff>
    </xdr:to>
    <xdr:sp macro="" textlink="">
      <xdr:nvSpPr>
        <xdr:cNvPr id="150" name="円/楕円 149"/>
        <xdr:cNvSpPr/>
      </xdr:nvSpPr>
      <xdr:spPr>
        <a:xfrm>
          <a:off x="4902200" y="1085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67962</xdr:rowOff>
    </xdr:from>
    <xdr:ext cx="762000" cy="259045"/>
    <xdr:sp macro="" textlink="">
      <xdr:nvSpPr>
        <xdr:cNvPr id="151" name="財政構造の弾力性該当値テキスト"/>
        <xdr:cNvSpPr txBox="1"/>
      </xdr:nvSpPr>
      <xdr:spPr>
        <a:xfrm>
          <a:off x="5041900" y="10697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82.7</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142452</xdr:rowOff>
    </xdr:from>
    <xdr:to>
      <xdr:col>6</xdr:col>
      <xdr:colOff>50800</xdr:colOff>
      <xdr:row>63</xdr:row>
      <xdr:rowOff>72602</xdr:rowOff>
    </xdr:to>
    <xdr:sp macro="" textlink="">
      <xdr:nvSpPr>
        <xdr:cNvPr id="152" name="円/楕円 151"/>
        <xdr:cNvSpPr/>
      </xdr:nvSpPr>
      <xdr:spPr>
        <a:xfrm>
          <a:off x="4064000" y="1077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82779</xdr:rowOff>
    </xdr:from>
    <xdr:ext cx="736600" cy="259045"/>
    <xdr:sp macro="" textlink="">
      <xdr:nvSpPr>
        <xdr:cNvPr id="153" name="テキスト ボックス 152"/>
        <xdr:cNvSpPr txBox="1"/>
      </xdr:nvSpPr>
      <xdr:spPr>
        <a:xfrm>
          <a:off x="3733800" y="10541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80.7</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47413</xdr:rowOff>
    </xdr:from>
    <xdr:to>
      <xdr:col>4</xdr:col>
      <xdr:colOff>533400</xdr:colOff>
      <xdr:row>63</xdr:row>
      <xdr:rowOff>149013</xdr:rowOff>
    </xdr:to>
    <xdr:sp macro="" textlink="">
      <xdr:nvSpPr>
        <xdr:cNvPr id="154" name="円/楕円 153"/>
        <xdr:cNvSpPr/>
      </xdr:nvSpPr>
      <xdr:spPr>
        <a:xfrm>
          <a:off x="3175000" y="1084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159190</xdr:rowOff>
    </xdr:from>
    <xdr:ext cx="762000" cy="259045"/>
    <xdr:sp macro="" textlink="">
      <xdr:nvSpPr>
        <xdr:cNvPr id="155" name="テキスト ボックス 154"/>
        <xdr:cNvSpPr txBox="1"/>
      </xdr:nvSpPr>
      <xdr:spPr>
        <a:xfrm>
          <a:off x="2844800" y="1061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82.6</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3175</xdr:rowOff>
    </xdr:from>
    <xdr:to>
      <xdr:col>3</xdr:col>
      <xdr:colOff>330200</xdr:colOff>
      <xdr:row>63</xdr:row>
      <xdr:rowOff>104775</xdr:rowOff>
    </xdr:to>
    <xdr:sp macro="" textlink="">
      <xdr:nvSpPr>
        <xdr:cNvPr id="156" name="円/楕円 155"/>
        <xdr:cNvSpPr/>
      </xdr:nvSpPr>
      <xdr:spPr>
        <a:xfrm>
          <a:off x="2286000" y="1080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114952</xdr:rowOff>
    </xdr:from>
    <xdr:ext cx="762000" cy="259045"/>
    <xdr:sp macro="" textlink="">
      <xdr:nvSpPr>
        <xdr:cNvPr id="157" name="テキスト ボックス 156"/>
        <xdr:cNvSpPr txBox="1"/>
      </xdr:nvSpPr>
      <xdr:spPr>
        <a:xfrm>
          <a:off x="1955800" y="1057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81.5</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87630</xdr:rowOff>
    </xdr:from>
    <xdr:to>
      <xdr:col>2</xdr:col>
      <xdr:colOff>127000</xdr:colOff>
      <xdr:row>64</xdr:row>
      <xdr:rowOff>17780</xdr:rowOff>
    </xdr:to>
    <xdr:sp macro="" textlink="">
      <xdr:nvSpPr>
        <xdr:cNvPr id="158" name="円/楕円 157"/>
        <xdr:cNvSpPr/>
      </xdr:nvSpPr>
      <xdr:spPr>
        <a:xfrm>
          <a:off x="13970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27957</xdr:rowOff>
    </xdr:from>
    <xdr:ext cx="762000" cy="259045"/>
    <xdr:sp macro="" textlink="">
      <xdr:nvSpPr>
        <xdr:cNvPr id="159" name="テキスト ボックス 158"/>
        <xdr:cNvSpPr txBox="1"/>
      </xdr:nvSpPr>
      <xdr:spPr>
        <a:xfrm>
          <a:off x="1066800" y="1065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[124,892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114,024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近年、保育所民営化の取組等により、類似団体の平均値と近似する傾向となっている。引き続き、公共施設の見直し、指定管理者制度の拡充等により維持管理費の縮減に努める。</a:t>
          </a: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85044</xdr:rowOff>
    </xdr:from>
    <xdr:to>
      <xdr:col>7</xdr:col>
      <xdr:colOff>152400</xdr:colOff>
      <xdr:row>89</xdr:row>
      <xdr:rowOff>49416</xdr:rowOff>
    </xdr:to>
    <xdr:cxnSp macro="">
      <xdr:nvCxnSpPr>
        <xdr:cNvPr id="189" name="直線コネクタ 188"/>
        <xdr:cNvCxnSpPr/>
      </xdr:nvCxnSpPr>
      <xdr:spPr>
        <a:xfrm flipV="1">
          <a:off x="4953000" y="13801044"/>
          <a:ext cx="0" cy="1507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21493</xdr:rowOff>
    </xdr:from>
    <xdr:ext cx="762000" cy="259045"/>
    <xdr:sp macro="" textlink="">
      <xdr:nvSpPr>
        <xdr:cNvPr id="190" name="人件費・物件費等の状況最小値テキスト"/>
        <xdr:cNvSpPr txBox="1"/>
      </xdr:nvSpPr>
      <xdr:spPr>
        <a:xfrm>
          <a:off x="5041900" y="15280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474,919</a:t>
          </a:r>
          <a:endParaRPr kumimoji="1" lang="ja-JP" altLang="en-US" sz="1000" b="1">
            <a:latin typeface="ＭＳ Ｐゴシック"/>
          </a:endParaRPr>
        </a:p>
      </xdr:txBody>
    </xdr:sp>
    <xdr:clientData/>
  </xdr:oneCellAnchor>
  <xdr:twoCellAnchor>
    <xdr:from>
      <xdr:col>7</xdr:col>
      <xdr:colOff>63500</xdr:colOff>
      <xdr:row>89</xdr:row>
      <xdr:rowOff>49416</xdr:rowOff>
    </xdr:from>
    <xdr:to>
      <xdr:col>7</xdr:col>
      <xdr:colOff>241300</xdr:colOff>
      <xdr:row>89</xdr:row>
      <xdr:rowOff>49416</xdr:rowOff>
    </xdr:to>
    <xdr:cxnSp macro="">
      <xdr:nvCxnSpPr>
        <xdr:cNvPr id="191" name="直線コネクタ 190"/>
        <xdr:cNvCxnSpPr/>
      </xdr:nvCxnSpPr>
      <xdr:spPr>
        <a:xfrm>
          <a:off x="4864100" y="15308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171421</xdr:rowOff>
    </xdr:from>
    <xdr:ext cx="762000" cy="259045"/>
    <xdr:sp macro="" textlink="">
      <xdr:nvSpPr>
        <xdr:cNvPr id="192" name="人件費・物件費等の状況最大値テキスト"/>
        <xdr:cNvSpPr txBox="1"/>
      </xdr:nvSpPr>
      <xdr:spPr>
        <a:xfrm>
          <a:off x="5041900" y="13544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100,094</a:t>
          </a:r>
          <a:endParaRPr kumimoji="1" lang="ja-JP" altLang="en-US" sz="1000" b="1">
            <a:latin typeface="ＭＳ Ｐゴシック"/>
          </a:endParaRPr>
        </a:p>
      </xdr:txBody>
    </xdr:sp>
    <xdr:clientData/>
  </xdr:oneCellAnchor>
  <xdr:twoCellAnchor>
    <xdr:from>
      <xdr:col>7</xdr:col>
      <xdr:colOff>63500</xdr:colOff>
      <xdr:row>80</xdr:row>
      <xdr:rowOff>85044</xdr:rowOff>
    </xdr:from>
    <xdr:to>
      <xdr:col>7</xdr:col>
      <xdr:colOff>241300</xdr:colOff>
      <xdr:row>80</xdr:row>
      <xdr:rowOff>85044</xdr:rowOff>
    </xdr:to>
    <xdr:cxnSp macro="">
      <xdr:nvCxnSpPr>
        <xdr:cNvPr id="193" name="直線コネクタ 192"/>
        <xdr:cNvCxnSpPr/>
      </xdr:nvCxnSpPr>
      <xdr:spPr>
        <a:xfrm>
          <a:off x="4864100" y="13801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6479</xdr:rowOff>
    </xdr:from>
    <xdr:to>
      <xdr:col>7</xdr:col>
      <xdr:colOff>152400</xdr:colOff>
      <xdr:row>81</xdr:row>
      <xdr:rowOff>13325</xdr:rowOff>
    </xdr:to>
    <xdr:cxnSp macro="">
      <xdr:nvCxnSpPr>
        <xdr:cNvPr id="194" name="直線コネクタ 193"/>
        <xdr:cNvCxnSpPr/>
      </xdr:nvCxnSpPr>
      <xdr:spPr>
        <a:xfrm>
          <a:off x="4114800" y="13893929"/>
          <a:ext cx="838200" cy="6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2695</xdr:rowOff>
    </xdr:from>
    <xdr:ext cx="762000" cy="259045"/>
    <xdr:sp macro="" textlink="">
      <xdr:nvSpPr>
        <xdr:cNvPr id="195" name="人件費・物件費等の状況平均値テキスト"/>
        <xdr:cNvSpPr txBox="1"/>
      </xdr:nvSpPr>
      <xdr:spPr>
        <a:xfrm>
          <a:off x="5041900" y="138901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141,824</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30618</xdr:rowOff>
    </xdr:from>
    <xdr:to>
      <xdr:col>7</xdr:col>
      <xdr:colOff>203200</xdr:colOff>
      <xdr:row>81</xdr:row>
      <xdr:rowOff>132218</xdr:rowOff>
    </xdr:to>
    <xdr:sp macro="" textlink="">
      <xdr:nvSpPr>
        <xdr:cNvPr id="196" name="フローチャート : 判断 195"/>
        <xdr:cNvSpPr/>
      </xdr:nvSpPr>
      <xdr:spPr>
        <a:xfrm>
          <a:off x="4902200" y="1391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151611</xdr:rowOff>
    </xdr:from>
    <xdr:to>
      <xdr:col>6</xdr:col>
      <xdr:colOff>0</xdr:colOff>
      <xdr:row>81</xdr:row>
      <xdr:rowOff>6479</xdr:rowOff>
    </xdr:to>
    <xdr:cxnSp macro="">
      <xdr:nvCxnSpPr>
        <xdr:cNvPr id="197" name="直線コネクタ 196"/>
        <xdr:cNvCxnSpPr/>
      </xdr:nvCxnSpPr>
      <xdr:spPr>
        <a:xfrm>
          <a:off x="3225800" y="13867611"/>
          <a:ext cx="889000" cy="26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130913</xdr:rowOff>
    </xdr:from>
    <xdr:to>
      <xdr:col>6</xdr:col>
      <xdr:colOff>50800</xdr:colOff>
      <xdr:row>81</xdr:row>
      <xdr:rowOff>61063</xdr:rowOff>
    </xdr:to>
    <xdr:sp macro="" textlink="">
      <xdr:nvSpPr>
        <xdr:cNvPr id="198" name="フローチャート : 判断 197"/>
        <xdr:cNvSpPr/>
      </xdr:nvSpPr>
      <xdr:spPr>
        <a:xfrm>
          <a:off x="4064000" y="13846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45840</xdr:rowOff>
    </xdr:from>
    <xdr:ext cx="736600" cy="259045"/>
    <xdr:sp macro="" textlink="">
      <xdr:nvSpPr>
        <xdr:cNvPr id="199" name="テキスト ボックス 198"/>
        <xdr:cNvSpPr txBox="1"/>
      </xdr:nvSpPr>
      <xdr:spPr>
        <a:xfrm>
          <a:off x="3733800" y="13933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124,131</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151611</xdr:rowOff>
    </xdr:from>
    <xdr:to>
      <xdr:col>4</xdr:col>
      <xdr:colOff>482600</xdr:colOff>
      <xdr:row>81</xdr:row>
      <xdr:rowOff>42075</xdr:rowOff>
    </xdr:to>
    <xdr:cxnSp macro="">
      <xdr:nvCxnSpPr>
        <xdr:cNvPr id="200" name="直線コネクタ 199"/>
        <xdr:cNvCxnSpPr/>
      </xdr:nvCxnSpPr>
      <xdr:spPr>
        <a:xfrm flipV="1">
          <a:off x="2336800" y="13867611"/>
          <a:ext cx="889000" cy="61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112125</xdr:rowOff>
    </xdr:from>
    <xdr:to>
      <xdr:col>4</xdr:col>
      <xdr:colOff>533400</xdr:colOff>
      <xdr:row>81</xdr:row>
      <xdr:rowOff>42275</xdr:rowOff>
    </xdr:to>
    <xdr:sp macro="" textlink="">
      <xdr:nvSpPr>
        <xdr:cNvPr id="201" name="フローチャート : 判断 200"/>
        <xdr:cNvSpPr/>
      </xdr:nvSpPr>
      <xdr:spPr>
        <a:xfrm>
          <a:off x="3175000" y="1382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27052</xdr:rowOff>
    </xdr:from>
    <xdr:ext cx="762000" cy="259045"/>
    <xdr:sp macro="" textlink="">
      <xdr:nvSpPr>
        <xdr:cNvPr id="202" name="テキスト ボックス 201"/>
        <xdr:cNvSpPr txBox="1"/>
      </xdr:nvSpPr>
      <xdr:spPr>
        <a:xfrm>
          <a:off x="2844800" y="13914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119,459</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42075</xdr:rowOff>
    </xdr:from>
    <xdr:to>
      <xdr:col>3</xdr:col>
      <xdr:colOff>279400</xdr:colOff>
      <xdr:row>81</xdr:row>
      <xdr:rowOff>48087</xdr:rowOff>
    </xdr:to>
    <xdr:cxnSp macro="">
      <xdr:nvCxnSpPr>
        <xdr:cNvPr id="203" name="直線コネクタ 202"/>
        <xdr:cNvCxnSpPr/>
      </xdr:nvCxnSpPr>
      <xdr:spPr>
        <a:xfrm flipV="1">
          <a:off x="1447800" y="13929525"/>
          <a:ext cx="889000" cy="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127495</xdr:rowOff>
    </xdr:from>
    <xdr:to>
      <xdr:col>3</xdr:col>
      <xdr:colOff>330200</xdr:colOff>
      <xdr:row>81</xdr:row>
      <xdr:rowOff>57645</xdr:rowOff>
    </xdr:to>
    <xdr:sp macro="" textlink="">
      <xdr:nvSpPr>
        <xdr:cNvPr id="204" name="フローチャート : 判断 203"/>
        <xdr:cNvSpPr/>
      </xdr:nvSpPr>
      <xdr:spPr>
        <a:xfrm>
          <a:off x="2286000" y="13843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67822</xdr:rowOff>
    </xdr:from>
    <xdr:ext cx="762000" cy="259045"/>
    <xdr:sp macro="" textlink="">
      <xdr:nvSpPr>
        <xdr:cNvPr id="205" name="テキスト ボックス 204"/>
        <xdr:cNvSpPr txBox="1"/>
      </xdr:nvSpPr>
      <xdr:spPr>
        <a:xfrm>
          <a:off x="1955800" y="13612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123,281</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142021</xdr:rowOff>
    </xdr:from>
    <xdr:to>
      <xdr:col>2</xdr:col>
      <xdr:colOff>127000</xdr:colOff>
      <xdr:row>81</xdr:row>
      <xdr:rowOff>72171</xdr:rowOff>
    </xdr:to>
    <xdr:sp macro="" textlink="">
      <xdr:nvSpPr>
        <xdr:cNvPr id="206" name="フローチャート : 判断 205"/>
        <xdr:cNvSpPr/>
      </xdr:nvSpPr>
      <xdr:spPr>
        <a:xfrm>
          <a:off x="1397000" y="13858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82348</xdr:rowOff>
    </xdr:from>
    <xdr:ext cx="762000" cy="259045"/>
    <xdr:sp macro="" textlink="">
      <xdr:nvSpPr>
        <xdr:cNvPr id="207" name="テキスト ボックス 206"/>
        <xdr:cNvSpPr txBox="1"/>
      </xdr:nvSpPr>
      <xdr:spPr>
        <a:xfrm>
          <a:off x="1066800" y="13626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126,893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80</xdr:row>
      <xdr:rowOff>133975</xdr:rowOff>
    </xdr:from>
    <xdr:to>
      <xdr:col>7</xdr:col>
      <xdr:colOff>203200</xdr:colOff>
      <xdr:row>81</xdr:row>
      <xdr:rowOff>64125</xdr:rowOff>
    </xdr:to>
    <xdr:sp macro="" textlink="">
      <xdr:nvSpPr>
        <xdr:cNvPr id="213" name="円/楕円 212"/>
        <xdr:cNvSpPr/>
      </xdr:nvSpPr>
      <xdr:spPr>
        <a:xfrm>
          <a:off x="4902200" y="1384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55252</xdr:rowOff>
    </xdr:from>
    <xdr:ext cx="762000" cy="259045"/>
    <xdr:sp macro="" textlink="">
      <xdr:nvSpPr>
        <xdr:cNvPr id="214" name="人件費・物件費等の状況該当値テキスト"/>
        <xdr:cNvSpPr txBox="1"/>
      </xdr:nvSpPr>
      <xdr:spPr>
        <a:xfrm>
          <a:off x="5041900" y="13771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124,892</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127129</xdr:rowOff>
    </xdr:from>
    <xdr:to>
      <xdr:col>6</xdr:col>
      <xdr:colOff>50800</xdr:colOff>
      <xdr:row>81</xdr:row>
      <xdr:rowOff>57279</xdr:rowOff>
    </xdr:to>
    <xdr:sp macro="" textlink="">
      <xdr:nvSpPr>
        <xdr:cNvPr id="215" name="円/楕円 214"/>
        <xdr:cNvSpPr/>
      </xdr:nvSpPr>
      <xdr:spPr>
        <a:xfrm>
          <a:off x="4064000" y="13843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67456</xdr:rowOff>
    </xdr:from>
    <xdr:ext cx="736600" cy="259045"/>
    <xdr:sp macro="" textlink="">
      <xdr:nvSpPr>
        <xdr:cNvPr id="216" name="テキスト ボックス 215"/>
        <xdr:cNvSpPr txBox="1"/>
      </xdr:nvSpPr>
      <xdr:spPr>
        <a:xfrm>
          <a:off x="3733800" y="136120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123,190</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100811</xdr:rowOff>
    </xdr:from>
    <xdr:to>
      <xdr:col>4</xdr:col>
      <xdr:colOff>533400</xdr:colOff>
      <xdr:row>81</xdr:row>
      <xdr:rowOff>30961</xdr:rowOff>
    </xdr:to>
    <xdr:sp macro="" textlink="">
      <xdr:nvSpPr>
        <xdr:cNvPr id="217" name="円/楕円 216"/>
        <xdr:cNvSpPr/>
      </xdr:nvSpPr>
      <xdr:spPr>
        <a:xfrm>
          <a:off x="3175000" y="13816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41138</xdr:rowOff>
    </xdr:from>
    <xdr:ext cx="762000" cy="259045"/>
    <xdr:sp macro="" textlink="">
      <xdr:nvSpPr>
        <xdr:cNvPr id="218" name="テキスト ボックス 217"/>
        <xdr:cNvSpPr txBox="1"/>
      </xdr:nvSpPr>
      <xdr:spPr>
        <a:xfrm>
          <a:off x="2844800" y="13585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116,646</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162725</xdr:rowOff>
    </xdr:from>
    <xdr:to>
      <xdr:col>3</xdr:col>
      <xdr:colOff>330200</xdr:colOff>
      <xdr:row>81</xdr:row>
      <xdr:rowOff>92875</xdr:rowOff>
    </xdr:to>
    <xdr:sp macro="" textlink="">
      <xdr:nvSpPr>
        <xdr:cNvPr id="219" name="円/楕円 218"/>
        <xdr:cNvSpPr/>
      </xdr:nvSpPr>
      <xdr:spPr>
        <a:xfrm>
          <a:off x="2286000" y="13878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77652</xdr:rowOff>
    </xdr:from>
    <xdr:ext cx="762000" cy="259045"/>
    <xdr:sp macro="" textlink="">
      <xdr:nvSpPr>
        <xdr:cNvPr id="220" name="テキスト ボックス 219"/>
        <xdr:cNvSpPr txBox="1"/>
      </xdr:nvSpPr>
      <xdr:spPr>
        <a:xfrm>
          <a:off x="1955800" y="13965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132,041</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168737</xdr:rowOff>
    </xdr:from>
    <xdr:to>
      <xdr:col>2</xdr:col>
      <xdr:colOff>127000</xdr:colOff>
      <xdr:row>81</xdr:row>
      <xdr:rowOff>98887</xdr:rowOff>
    </xdr:to>
    <xdr:sp macro="" textlink="">
      <xdr:nvSpPr>
        <xdr:cNvPr id="221" name="円/楕円 220"/>
        <xdr:cNvSpPr/>
      </xdr:nvSpPr>
      <xdr:spPr>
        <a:xfrm>
          <a:off x="1397000" y="13884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83664</xdr:rowOff>
    </xdr:from>
    <xdr:ext cx="762000" cy="259045"/>
    <xdr:sp macro="" textlink="">
      <xdr:nvSpPr>
        <xdr:cNvPr id="222" name="テキスト ボックス 221"/>
        <xdr:cNvSpPr txBox="1"/>
      </xdr:nvSpPr>
      <xdr:spPr>
        <a:xfrm>
          <a:off x="1066800" y="13971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133,536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以前から、給与費の抑制により類似団体平均値と近似する水準になっている。今後も人事評価や業績評価の実施により給与の適正化に努める。</a:t>
          </a: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8" name="直線コネクタ 237"/>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9" name="テキスト ボックス 238"/>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0" name="直線コネクタ 239"/>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1" name="テキスト ボックス 240"/>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2" name="直線コネクタ 241"/>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3" name="テキスト ボックス 242"/>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4" name="直線コネクタ 243"/>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5" name="テキスト ボックス 244"/>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22606</xdr:rowOff>
    </xdr:from>
    <xdr:to>
      <xdr:col>24</xdr:col>
      <xdr:colOff>558800</xdr:colOff>
      <xdr:row>87</xdr:row>
      <xdr:rowOff>161798</xdr:rowOff>
    </xdr:to>
    <xdr:cxnSp macro="">
      <xdr:nvCxnSpPr>
        <xdr:cNvPr id="249" name="直線コネクタ 248"/>
        <xdr:cNvCxnSpPr/>
      </xdr:nvCxnSpPr>
      <xdr:spPr>
        <a:xfrm flipV="1">
          <a:off x="17018000" y="13910056"/>
          <a:ext cx="0" cy="11678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133875</xdr:rowOff>
    </xdr:from>
    <xdr:ext cx="762000" cy="259045"/>
    <xdr:sp macro="" textlink="">
      <xdr:nvSpPr>
        <xdr:cNvPr id="250" name="給与水準   （国との比較）最小値テキスト"/>
        <xdr:cNvSpPr txBox="1"/>
      </xdr:nvSpPr>
      <xdr:spPr>
        <a:xfrm>
          <a:off x="17106900" y="15050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a:t>
          </a:r>
          <a:endParaRPr kumimoji="1" lang="ja-JP" altLang="en-US" sz="1000" b="1">
            <a:latin typeface="ＭＳ Ｐゴシック"/>
          </a:endParaRPr>
        </a:p>
      </xdr:txBody>
    </xdr:sp>
    <xdr:clientData/>
  </xdr:oneCellAnchor>
  <xdr:twoCellAnchor>
    <xdr:from>
      <xdr:col>24</xdr:col>
      <xdr:colOff>469900</xdr:colOff>
      <xdr:row>87</xdr:row>
      <xdr:rowOff>161798</xdr:rowOff>
    </xdr:from>
    <xdr:to>
      <xdr:col>24</xdr:col>
      <xdr:colOff>647700</xdr:colOff>
      <xdr:row>87</xdr:row>
      <xdr:rowOff>161798</xdr:rowOff>
    </xdr:to>
    <xdr:cxnSp macro="">
      <xdr:nvCxnSpPr>
        <xdr:cNvPr id="251" name="直線コネクタ 250"/>
        <xdr:cNvCxnSpPr/>
      </xdr:nvCxnSpPr>
      <xdr:spPr>
        <a:xfrm>
          <a:off x="16929100" y="15077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108983</xdr:rowOff>
    </xdr:from>
    <xdr:ext cx="762000" cy="259045"/>
    <xdr:sp macro="" textlink="">
      <xdr:nvSpPr>
        <xdr:cNvPr id="252" name="給与水準   （国との比較）最大値テキスト"/>
        <xdr:cNvSpPr txBox="1"/>
      </xdr:nvSpPr>
      <xdr:spPr>
        <a:xfrm>
          <a:off x="17106900" y="13653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90.3</a:t>
          </a:r>
          <a:endParaRPr kumimoji="1" lang="ja-JP" altLang="en-US" sz="1000" b="1">
            <a:latin typeface="ＭＳ Ｐゴシック"/>
          </a:endParaRPr>
        </a:p>
      </xdr:txBody>
    </xdr:sp>
    <xdr:clientData/>
  </xdr:oneCellAnchor>
  <xdr:twoCellAnchor>
    <xdr:from>
      <xdr:col>24</xdr:col>
      <xdr:colOff>469900</xdr:colOff>
      <xdr:row>81</xdr:row>
      <xdr:rowOff>22606</xdr:rowOff>
    </xdr:from>
    <xdr:to>
      <xdr:col>24</xdr:col>
      <xdr:colOff>647700</xdr:colOff>
      <xdr:row>81</xdr:row>
      <xdr:rowOff>22606</xdr:rowOff>
    </xdr:to>
    <xdr:cxnSp macro="">
      <xdr:nvCxnSpPr>
        <xdr:cNvPr id="253" name="直線コネクタ 252"/>
        <xdr:cNvCxnSpPr/>
      </xdr:nvCxnSpPr>
      <xdr:spPr>
        <a:xfrm>
          <a:off x="16929100" y="13910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60706</xdr:rowOff>
    </xdr:from>
    <xdr:to>
      <xdr:col>24</xdr:col>
      <xdr:colOff>558800</xdr:colOff>
      <xdr:row>85</xdr:row>
      <xdr:rowOff>147574</xdr:rowOff>
    </xdr:to>
    <xdr:cxnSp macro="">
      <xdr:nvCxnSpPr>
        <xdr:cNvPr id="254" name="直線コネクタ 253"/>
        <xdr:cNvCxnSpPr/>
      </xdr:nvCxnSpPr>
      <xdr:spPr>
        <a:xfrm>
          <a:off x="16179800" y="14633956"/>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120666</xdr:rowOff>
    </xdr:from>
    <xdr:ext cx="762000" cy="259045"/>
    <xdr:sp macro="" textlink="">
      <xdr:nvSpPr>
        <xdr:cNvPr id="255" name="給与水準   （国との比較）平均値テキスト"/>
        <xdr:cNvSpPr txBox="1"/>
      </xdr:nvSpPr>
      <xdr:spPr>
        <a:xfrm>
          <a:off x="17106900" y="143510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104139</xdr:rowOff>
    </xdr:from>
    <xdr:to>
      <xdr:col>24</xdr:col>
      <xdr:colOff>609600</xdr:colOff>
      <xdr:row>85</xdr:row>
      <xdr:rowOff>34289</xdr:rowOff>
    </xdr:to>
    <xdr:sp macro="" textlink="">
      <xdr:nvSpPr>
        <xdr:cNvPr id="256" name="フローチャート : 判断 255"/>
        <xdr:cNvSpPr/>
      </xdr:nvSpPr>
      <xdr:spPr>
        <a:xfrm>
          <a:off x="16967200" y="1450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51054</xdr:rowOff>
    </xdr:from>
    <xdr:to>
      <xdr:col>23</xdr:col>
      <xdr:colOff>406400</xdr:colOff>
      <xdr:row>85</xdr:row>
      <xdr:rowOff>60706</xdr:rowOff>
    </xdr:to>
    <xdr:cxnSp macro="">
      <xdr:nvCxnSpPr>
        <xdr:cNvPr id="257" name="直線コネクタ 256"/>
        <xdr:cNvCxnSpPr/>
      </xdr:nvCxnSpPr>
      <xdr:spPr>
        <a:xfrm>
          <a:off x="15290800" y="1462430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162052</xdr:rowOff>
    </xdr:from>
    <xdr:to>
      <xdr:col>23</xdr:col>
      <xdr:colOff>457200</xdr:colOff>
      <xdr:row>85</xdr:row>
      <xdr:rowOff>92202</xdr:rowOff>
    </xdr:to>
    <xdr:sp macro="" textlink="">
      <xdr:nvSpPr>
        <xdr:cNvPr id="258" name="フローチャート : 判断 257"/>
        <xdr:cNvSpPr/>
      </xdr:nvSpPr>
      <xdr:spPr>
        <a:xfrm>
          <a:off x="16129000" y="1456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102379</xdr:rowOff>
    </xdr:from>
    <xdr:ext cx="736600" cy="259045"/>
    <xdr:sp macro="" textlink="">
      <xdr:nvSpPr>
        <xdr:cNvPr id="259" name="テキスト ボックス 258"/>
        <xdr:cNvSpPr txBox="1"/>
      </xdr:nvSpPr>
      <xdr:spPr>
        <a:xfrm>
          <a:off x="15798800" y="14332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51054</xdr:rowOff>
    </xdr:from>
    <xdr:to>
      <xdr:col>22</xdr:col>
      <xdr:colOff>203200</xdr:colOff>
      <xdr:row>89</xdr:row>
      <xdr:rowOff>118111</xdr:rowOff>
    </xdr:to>
    <xdr:cxnSp macro="">
      <xdr:nvCxnSpPr>
        <xdr:cNvPr id="260" name="直線コネクタ 259"/>
        <xdr:cNvCxnSpPr/>
      </xdr:nvCxnSpPr>
      <xdr:spPr>
        <a:xfrm flipV="1">
          <a:off x="14401800" y="14624304"/>
          <a:ext cx="889000" cy="75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123444</xdr:rowOff>
    </xdr:from>
    <xdr:to>
      <xdr:col>22</xdr:col>
      <xdr:colOff>254000</xdr:colOff>
      <xdr:row>85</xdr:row>
      <xdr:rowOff>53594</xdr:rowOff>
    </xdr:to>
    <xdr:sp macro="" textlink="">
      <xdr:nvSpPr>
        <xdr:cNvPr id="261" name="フローチャート : 判断 260"/>
        <xdr:cNvSpPr/>
      </xdr:nvSpPr>
      <xdr:spPr>
        <a:xfrm>
          <a:off x="15240000" y="1452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63771</xdr:rowOff>
    </xdr:from>
    <xdr:ext cx="762000" cy="259045"/>
    <xdr:sp macro="" textlink="">
      <xdr:nvSpPr>
        <xdr:cNvPr id="262" name="テキスト ボックス 261"/>
        <xdr:cNvSpPr txBox="1"/>
      </xdr:nvSpPr>
      <xdr:spPr>
        <a:xfrm>
          <a:off x="14909800" y="1429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2287</xdr:rowOff>
    </xdr:from>
    <xdr:to>
      <xdr:col>21</xdr:col>
      <xdr:colOff>0</xdr:colOff>
      <xdr:row>89</xdr:row>
      <xdr:rowOff>118111</xdr:rowOff>
    </xdr:to>
    <xdr:cxnSp macro="">
      <xdr:nvCxnSpPr>
        <xdr:cNvPr id="263" name="直線コネクタ 262"/>
        <xdr:cNvCxnSpPr/>
      </xdr:nvCxnSpPr>
      <xdr:spPr>
        <a:xfrm>
          <a:off x="13512800" y="15261337"/>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171196</xdr:rowOff>
    </xdr:from>
    <xdr:to>
      <xdr:col>21</xdr:col>
      <xdr:colOff>50800</xdr:colOff>
      <xdr:row>89</xdr:row>
      <xdr:rowOff>101346</xdr:rowOff>
    </xdr:to>
    <xdr:sp macro="" textlink="">
      <xdr:nvSpPr>
        <xdr:cNvPr id="264" name="フローチャート : 判断 263"/>
        <xdr:cNvSpPr/>
      </xdr:nvSpPr>
      <xdr:spPr>
        <a:xfrm>
          <a:off x="14351000" y="1525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111523</xdr:rowOff>
    </xdr:from>
    <xdr:ext cx="762000" cy="259045"/>
    <xdr:sp macro="" textlink="">
      <xdr:nvSpPr>
        <xdr:cNvPr id="265" name="テキスト ボックス 264"/>
        <xdr:cNvSpPr txBox="1"/>
      </xdr:nvSpPr>
      <xdr:spPr>
        <a:xfrm>
          <a:off x="14020800" y="15027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171196</xdr:rowOff>
    </xdr:from>
    <xdr:to>
      <xdr:col>19</xdr:col>
      <xdr:colOff>533400</xdr:colOff>
      <xdr:row>89</xdr:row>
      <xdr:rowOff>101346</xdr:rowOff>
    </xdr:to>
    <xdr:sp macro="" textlink="">
      <xdr:nvSpPr>
        <xdr:cNvPr id="266" name="フローチャート : 判断 265"/>
        <xdr:cNvSpPr/>
      </xdr:nvSpPr>
      <xdr:spPr>
        <a:xfrm>
          <a:off x="13462000" y="1525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86123</xdr:rowOff>
    </xdr:from>
    <xdr:ext cx="762000" cy="259045"/>
    <xdr:sp macro="" textlink="">
      <xdr:nvSpPr>
        <xdr:cNvPr id="267" name="テキスト ボックス 266"/>
        <xdr:cNvSpPr txBox="1"/>
      </xdr:nvSpPr>
      <xdr:spPr>
        <a:xfrm>
          <a:off x="13131800" y="15345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85</xdr:row>
      <xdr:rowOff>96774</xdr:rowOff>
    </xdr:from>
    <xdr:to>
      <xdr:col>24</xdr:col>
      <xdr:colOff>609600</xdr:colOff>
      <xdr:row>86</xdr:row>
      <xdr:rowOff>26924</xdr:rowOff>
    </xdr:to>
    <xdr:sp macro="" textlink="">
      <xdr:nvSpPr>
        <xdr:cNvPr id="273" name="円/楕円 272"/>
        <xdr:cNvSpPr/>
      </xdr:nvSpPr>
      <xdr:spPr>
        <a:xfrm>
          <a:off x="16967200" y="1467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68851</xdr:rowOff>
    </xdr:from>
    <xdr:ext cx="762000" cy="259045"/>
    <xdr:sp macro="" textlink="">
      <xdr:nvSpPr>
        <xdr:cNvPr id="274" name="給与水準   （国との比較）該当値テキスト"/>
        <xdr:cNvSpPr txBox="1"/>
      </xdr:nvSpPr>
      <xdr:spPr>
        <a:xfrm>
          <a:off x="17106900" y="14642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9906</xdr:rowOff>
    </xdr:from>
    <xdr:to>
      <xdr:col>23</xdr:col>
      <xdr:colOff>457200</xdr:colOff>
      <xdr:row>85</xdr:row>
      <xdr:rowOff>111506</xdr:rowOff>
    </xdr:to>
    <xdr:sp macro="" textlink="">
      <xdr:nvSpPr>
        <xdr:cNvPr id="275" name="円/楕円 274"/>
        <xdr:cNvSpPr/>
      </xdr:nvSpPr>
      <xdr:spPr>
        <a:xfrm>
          <a:off x="16129000" y="1458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96283</xdr:rowOff>
    </xdr:from>
    <xdr:ext cx="736600" cy="259045"/>
    <xdr:sp macro="" textlink="">
      <xdr:nvSpPr>
        <xdr:cNvPr id="276" name="テキスト ボックス 275"/>
        <xdr:cNvSpPr txBox="1"/>
      </xdr:nvSpPr>
      <xdr:spPr>
        <a:xfrm>
          <a:off x="15798800" y="14669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97.8</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254</xdr:rowOff>
    </xdr:from>
    <xdr:to>
      <xdr:col>22</xdr:col>
      <xdr:colOff>254000</xdr:colOff>
      <xdr:row>85</xdr:row>
      <xdr:rowOff>101854</xdr:rowOff>
    </xdr:to>
    <xdr:sp macro="" textlink="">
      <xdr:nvSpPr>
        <xdr:cNvPr id="277" name="円/楕円 276"/>
        <xdr:cNvSpPr/>
      </xdr:nvSpPr>
      <xdr:spPr>
        <a:xfrm>
          <a:off x="15240000" y="1457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86631</xdr:rowOff>
    </xdr:from>
    <xdr:ext cx="762000" cy="259045"/>
    <xdr:sp macro="" textlink="">
      <xdr:nvSpPr>
        <xdr:cNvPr id="278" name="テキスト ボックス 277"/>
        <xdr:cNvSpPr txBox="1"/>
      </xdr:nvSpPr>
      <xdr:spPr>
        <a:xfrm>
          <a:off x="14909800" y="14659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97.7</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67311</xdr:rowOff>
    </xdr:from>
    <xdr:to>
      <xdr:col>21</xdr:col>
      <xdr:colOff>50800</xdr:colOff>
      <xdr:row>89</xdr:row>
      <xdr:rowOff>168911</xdr:rowOff>
    </xdr:to>
    <xdr:sp macro="" textlink="">
      <xdr:nvSpPr>
        <xdr:cNvPr id="279" name="円/楕円 278"/>
        <xdr:cNvSpPr/>
      </xdr:nvSpPr>
      <xdr:spPr>
        <a:xfrm>
          <a:off x="14351000" y="15326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153688</xdr:rowOff>
    </xdr:from>
    <xdr:ext cx="762000" cy="259045"/>
    <xdr:sp macro="" textlink="">
      <xdr:nvSpPr>
        <xdr:cNvPr id="280" name="テキスト ボックス 279"/>
        <xdr:cNvSpPr txBox="1"/>
      </xdr:nvSpPr>
      <xdr:spPr>
        <a:xfrm>
          <a:off x="14020800" y="15412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105.5</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122937</xdr:rowOff>
    </xdr:from>
    <xdr:to>
      <xdr:col>19</xdr:col>
      <xdr:colOff>533400</xdr:colOff>
      <xdr:row>89</xdr:row>
      <xdr:rowOff>53087</xdr:rowOff>
    </xdr:to>
    <xdr:sp macro="" textlink="">
      <xdr:nvSpPr>
        <xdr:cNvPr id="281" name="円/楕円 280"/>
        <xdr:cNvSpPr/>
      </xdr:nvSpPr>
      <xdr:spPr>
        <a:xfrm>
          <a:off x="13462000" y="15210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63264</xdr:rowOff>
    </xdr:from>
    <xdr:ext cx="762000" cy="259045"/>
    <xdr:sp macro="" textlink="">
      <xdr:nvSpPr>
        <xdr:cNvPr id="282" name="テキスト ボックス 281"/>
        <xdr:cNvSpPr txBox="1"/>
      </xdr:nvSpPr>
      <xdr:spPr>
        <a:xfrm>
          <a:off x="13131800" y="14979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[7.87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合併時は、</a:t>
          </a:r>
          <a:r>
            <a:rPr kumimoji="1" lang="en-US" altLang="ja-JP" sz="1300">
              <a:latin typeface="ＭＳ Ｐゴシック"/>
            </a:rPr>
            <a:t>10.33</a:t>
          </a:r>
          <a:r>
            <a:rPr kumimoji="1" lang="ja-JP" altLang="en-US" sz="1300">
              <a:latin typeface="ＭＳ Ｐゴシック"/>
            </a:rPr>
            <a:t>人であったが、合併後の職員適正化計画による配置見直しや保育所民営化等により、類似団体平均と近似する水準になっている。今後も、「黒部市定員適正化計画」に掲げた職員数の減を目指した取組を進め、当該指数の更なる抑制に努める。</a:t>
          </a: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121829</xdr:rowOff>
    </xdr:from>
    <xdr:to>
      <xdr:col>24</xdr:col>
      <xdr:colOff>558800</xdr:colOff>
      <xdr:row>66</xdr:row>
      <xdr:rowOff>142875</xdr:rowOff>
    </xdr:to>
    <xdr:cxnSp macro="">
      <xdr:nvCxnSpPr>
        <xdr:cNvPr id="314" name="直線コネクタ 313"/>
        <xdr:cNvCxnSpPr/>
      </xdr:nvCxnSpPr>
      <xdr:spPr>
        <a:xfrm flipV="1">
          <a:off x="17018000" y="10065929"/>
          <a:ext cx="0" cy="13926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114952</xdr:rowOff>
    </xdr:from>
    <xdr:ext cx="762000" cy="259045"/>
    <xdr:sp macro="" textlink="">
      <xdr:nvSpPr>
        <xdr:cNvPr id="315" name="定員管理の状況最小値テキスト"/>
        <xdr:cNvSpPr txBox="1"/>
      </xdr:nvSpPr>
      <xdr:spPr>
        <a:xfrm>
          <a:off x="17106900" y="11430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12.85</a:t>
          </a:r>
          <a:endParaRPr kumimoji="1" lang="ja-JP" altLang="en-US" sz="1000" b="1">
            <a:latin typeface="ＭＳ Ｐゴシック"/>
          </a:endParaRPr>
        </a:p>
      </xdr:txBody>
    </xdr:sp>
    <xdr:clientData/>
  </xdr:oneCellAnchor>
  <xdr:twoCellAnchor>
    <xdr:from>
      <xdr:col>24</xdr:col>
      <xdr:colOff>469900</xdr:colOff>
      <xdr:row>66</xdr:row>
      <xdr:rowOff>142875</xdr:rowOff>
    </xdr:from>
    <xdr:to>
      <xdr:col>24</xdr:col>
      <xdr:colOff>647700</xdr:colOff>
      <xdr:row>66</xdr:row>
      <xdr:rowOff>142875</xdr:rowOff>
    </xdr:to>
    <xdr:cxnSp macro="">
      <xdr:nvCxnSpPr>
        <xdr:cNvPr id="316" name="直線コネクタ 315"/>
        <xdr:cNvCxnSpPr/>
      </xdr:nvCxnSpPr>
      <xdr:spPr>
        <a:xfrm>
          <a:off x="16929100" y="11458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36756</xdr:rowOff>
    </xdr:from>
    <xdr:ext cx="762000" cy="259045"/>
    <xdr:sp macro="" textlink="">
      <xdr:nvSpPr>
        <xdr:cNvPr id="317" name="定員管理の状況最大値テキスト"/>
        <xdr:cNvSpPr txBox="1"/>
      </xdr:nvSpPr>
      <xdr:spPr>
        <a:xfrm>
          <a:off x="17106900" y="9809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4.77</a:t>
          </a:r>
          <a:endParaRPr kumimoji="1" lang="ja-JP" altLang="en-US" sz="1000" b="1">
            <a:latin typeface="ＭＳ Ｐゴシック"/>
          </a:endParaRPr>
        </a:p>
      </xdr:txBody>
    </xdr:sp>
    <xdr:clientData/>
  </xdr:oneCellAnchor>
  <xdr:twoCellAnchor>
    <xdr:from>
      <xdr:col>24</xdr:col>
      <xdr:colOff>469900</xdr:colOff>
      <xdr:row>58</xdr:row>
      <xdr:rowOff>121829</xdr:rowOff>
    </xdr:from>
    <xdr:to>
      <xdr:col>24</xdr:col>
      <xdr:colOff>647700</xdr:colOff>
      <xdr:row>58</xdr:row>
      <xdr:rowOff>121829</xdr:rowOff>
    </xdr:to>
    <xdr:cxnSp macro="">
      <xdr:nvCxnSpPr>
        <xdr:cNvPr id="318" name="直線コネクタ 317"/>
        <xdr:cNvCxnSpPr/>
      </xdr:nvCxnSpPr>
      <xdr:spPr>
        <a:xfrm>
          <a:off x="16929100" y="10065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141787</xdr:rowOff>
    </xdr:from>
    <xdr:to>
      <xdr:col>24</xdr:col>
      <xdr:colOff>558800</xdr:colOff>
      <xdr:row>61</xdr:row>
      <xdr:rowOff>157299</xdr:rowOff>
    </xdr:to>
    <xdr:cxnSp macro="">
      <xdr:nvCxnSpPr>
        <xdr:cNvPr id="319" name="直線コネクタ 318"/>
        <xdr:cNvCxnSpPr/>
      </xdr:nvCxnSpPr>
      <xdr:spPr>
        <a:xfrm flipV="1">
          <a:off x="16179800" y="10600237"/>
          <a:ext cx="838200" cy="1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121665</xdr:rowOff>
    </xdr:from>
    <xdr:ext cx="762000" cy="259045"/>
    <xdr:sp macro="" textlink="">
      <xdr:nvSpPr>
        <xdr:cNvPr id="320" name="定員管理の状況平均値テキスト"/>
        <xdr:cNvSpPr txBox="1"/>
      </xdr:nvSpPr>
      <xdr:spPr>
        <a:xfrm>
          <a:off x="17106900" y="105801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149588</xdr:rowOff>
    </xdr:from>
    <xdr:to>
      <xdr:col>24</xdr:col>
      <xdr:colOff>609600</xdr:colOff>
      <xdr:row>62</xdr:row>
      <xdr:rowOff>79738</xdr:rowOff>
    </xdr:to>
    <xdr:sp macro="" textlink="">
      <xdr:nvSpPr>
        <xdr:cNvPr id="321" name="フローチャート : 判断 320"/>
        <xdr:cNvSpPr/>
      </xdr:nvSpPr>
      <xdr:spPr>
        <a:xfrm>
          <a:off x="16967200" y="1060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157299</xdr:rowOff>
    </xdr:from>
    <xdr:to>
      <xdr:col>23</xdr:col>
      <xdr:colOff>406400</xdr:colOff>
      <xdr:row>62</xdr:row>
      <xdr:rowOff>1360</xdr:rowOff>
    </xdr:to>
    <xdr:cxnSp macro="">
      <xdr:nvCxnSpPr>
        <xdr:cNvPr id="322" name="直線コネクタ 321"/>
        <xdr:cNvCxnSpPr/>
      </xdr:nvCxnSpPr>
      <xdr:spPr>
        <a:xfrm flipV="1">
          <a:off x="15290800" y="10615749"/>
          <a:ext cx="889000" cy="15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77198</xdr:rowOff>
    </xdr:from>
    <xdr:to>
      <xdr:col>23</xdr:col>
      <xdr:colOff>457200</xdr:colOff>
      <xdr:row>62</xdr:row>
      <xdr:rowOff>7348</xdr:rowOff>
    </xdr:to>
    <xdr:sp macro="" textlink="">
      <xdr:nvSpPr>
        <xdr:cNvPr id="323" name="フローチャート : 判断 322"/>
        <xdr:cNvSpPr/>
      </xdr:nvSpPr>
      <xdr:spPr>
        <a:xfrm>
          <a:off x="16129000" y="10535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17525</xdr:rowOff>
    </xdr:from>
    <xdr:ext cx="736600" cy="259045"/>
    <xdr:sp macro="" textlink="">
      <xdr:nvSpPr>
        <xdr:cNvPr id="324" name="テキスト ボックス 323"/>
        <xdr:cNvSpPr txBox="1"/>
      </xdr:nvSpPr>
      <xdr:spPr>
        <a:xfrm>
          <a:off x="15798800" y="10304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7.79</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159022</xdr:rowOff>
    </xdr:from>
    <xdr:to>
      <xdr:col>22</xdr:col>
      <xdr:colOff>203200</xdr:colOff>
      <xdr:row>62</xdr:row>
      <xdr:rowOff>1360</xdr:rowOff>
    </xdr:to>
    <xdr:cxnSp macro="">
      <xdr:nvCxnSpPr>
        <xdr:cNvPr id="325" name="直線コネクタ 324"/>
        <xdr:cNvCxnSpPr/>
      </xdr:nvCxnSpPr>
      <xdr:spPr>
        <a:xfrm>
          <a:off x="14401800" y="10617472"/>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73751</xdr:rowOff>
    </xdr:from>
    <xdr:to>
      <xdr:col>22</xdr:col>
      <xdr:colOff>254000</xdr:colOff>
      <xdr:row>62</xdr:row>
      <xdr:rowOff>3901</xdr:rowOff>
    </xdr:to>
    <xdr:sp macro="" textlink="">
      <xdr:nvSpPr>
        <xdr:cNvPr id="326" name="フローチャート : 判断 325"/>
        <xdr:cNvSpPr/>
      </xdr:nvSpPr>
      <xdr:spPr>
        <a:xfrm>
          <a:off x="15240000" y="10532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14078</xdr:rowOff>
    </xdr:from>
    <xdr:ext cx="762000" cy="259045"/>
    <xdr:sp macro="" textlink="">
      <xdr:nvSpPr>
        <xdr:cNvPr id="327" name="テキスト ボックス 326"/>
        <xdr:cNvSpPr txBox="1"/>
      </xdr:nvSpPr>
      <xdr:spPr>
        <a:xfrm>
          <a:off x="14909800" y="10301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7.77</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159022</xdr:rowOff>
    </xdr:from>
    <xdr:to>
      <xdr:col>21</xdr:col>
      <xdr:colOff>0</xdr:colOff>
      <xdr:row>63</xdr:row>
      <xdr:rowOff>102235</xdr:rowOff>
    </xdr:to>
    <xdr:cxnSp macro="">
      <xdr:nvCxnSpPr>
        <xdr:cNvPr id="328" name="直線コネクタ 327"/>
        <xdr:cNvCxnSpPr/>
      </xdr:nvCxnSpPr>
      <xdr:spPr>
        <a:xfrm flipV="1">
          <a:off x="13512800" y="10617472"/>
          <a:ext cx="889000" cy="286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56515</xdr:rowOff>
    </xdr:from>
    <xdr:to>
      <xdr:col>21</xdr:col>
      <xdr:colOff>50800</xdr:colOff>
      <xdr:row>61</xdr:row>
      <xdr:rowOff>158115</xdr:rowOff>
    </xdr:to>
    <xdr:sp macro="" textlink="">
      <xdr:nvSpPr>
        <xdr:cNvPr id="329" name="フローチャート : 判断 328"/>
        <xdr:cNvSpPr/>
      </xdr:nvSpPr>
      <xdr:spPr>
        <a:xfrm>
          <a:off x="14351000" y="1051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168292</xdr:rowOff>
    </xdr:from>
    <xdr:ext cx="762000" cy="259045"/>
    <xdr:sp macro="" textlink="">
      <xdr:nvSpPr>
        <xdr:cNvPr id="330" name="テキスト ボックス 329"/>
        <xdr:cNvSpPr txBox="1"/>
      </xdr:nvSpPr>
      <xdr:spPr>
        <a:xfrm>
          <a:off x="14020800" y="10283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7.67</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135799</xdr:rowOff>
    </xdr:from>
    <xdr:to>
      <xdr:col>19</xdr:col>
      <xdr:colOff>533400</xdr:colOff>
      <xdr:row>62</xdr:row>
      <xdr:rowOff>65949</xdr:rowOff>
    </xdr:to>
    <xdr:sp macro="" textlink="">
      <xdr:nvSpPr>
        <xdr:cNvPr id="331" name="フローチャート : 判断 330"/>
        <xdr:cNvSpPr/>
      </xdr:nvSpPr>
      <xdr:spPr>
        <a:xfrm>
          <a:off x="13462000" y="10594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76126</xdr:rowOff>
    </xdr:from>
    <xdr:ext cx="762000" cy="259045"/>
    <xdr:sp macro="" textlink="">
      <xdr:nvSpPr>
        <xdr:cNvPr id="332" name="テキスト ボックス 331"/>
        <xdr:cNvSpPr txBox="1"/>
      </xdr:nvSpPr>
      <xdr:spPr>
        <a:xfrm>
          <a:off x="13131800" y="10363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61</xdr:row>
      <xdr:rowOff>90987</xdr:rowOff>
    </xdr:from>
    <xdr:to>
      <xdr:col>24</xdr:col>
      <xdr:colOff>609600</xdr:colOff>
      <xdr:row>62</xdr:row>
      <xdr:rowOff>21137</xdr:rowOff>
    </xdr:to>
    <xdr:sp macro="" textlink="">
      <xdr:nvSpPr>
        <xdr:cNvPr id="338" name="円/楕円 337"/>
        <xdr:cNvSpPr/>
      </xdr:nvSpPr>
      <xdr:spPr>
        <a:xfrm>
          <a:off x="16967200" y="10549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107514</xdr:rowOff>
    </xdr:from>
    <xdr:ext cx="762000" cy="259045"/>
    <xdr:sp macro="" textlink="">
      <xdr:nvSpPr>
        <xdr:cNvPr id="339" name="定員管理の状況該当値テキスト"/>
        <xdr:cNvSpPr txBox="1"/>
      </xdr:nvSpPr>
      <xdr:spPr>
        <a:xfrm>
          <a:off x="17106900" y="10394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7.87</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106499</xdr:rowOff>
    </xdr:from>
    <xdr:to>
      <xdr:col>23</xdr:col>
      <xdr:colOff>457200</xdr:colOff>
      <xdr:row>62</xdr:row>
      <xdr:rowOff>36649</xdr:rowOff>
    </xdr:to>
    <xdr:sp macro="" textlink="">
      <xdr:nvSpPr>
        <xdr:cNvPr id="340" name="円/楕円 339"/>
        <xdr:cNvSpPr/>
      </xdr:nvSpPr>
      <xdr:spPr>
        <a:xfrm>
          <a:off x="16129000" y="1056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21426</xdr:rowOff>
    </xdr:from>
    <xdr:ext cx="736600" cy="259045"/>
    <xdr:sp macro="" textlink="">
      <xdr:nvSpPr>
        <xdr:cNvPr id="341" name="テキスト ボックス 340"/>
        <xdr:cNvSpPr txBox="1"/>
      </xdr:nvSpPr>
      <xdr:spPr>
        <a:xfrm>
          <a:off x="15798800" y="106513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7.96</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122010</xdr:rowOff>
    </xdr:from>
    <xdr:to>
      <xdr:col>22</xdr:col>
      <xdr:colOff>254000</xdr:colOff>
      <xdr:row>62</xdr:row>
      <xdr:rowOff>52160</xdr:rowOff>
    </xdr:to>
    <xdr:sp macro="" textlink="">
      <xdr:nvSpPr>
        <xdr:cNvPr id="342" name="円/楕円 341"/>
        <xdr:cNvSpPr/>
      </xdr:nvSpPr>
      <xdr:spPr>
        <a:xfrm>
          <a:off x="15240000" y="1058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36937</xdr:rowOff>
    </xdr:from>
    <xdr:ext cx="762000" cy="259045"/>
    <xdr:sp macro="" textlink="">
      <xdr:nvSpPr>
        <xdr:cNvPr id="343" name="テキスト ボックス 342"/>
        <xdr:cNvSpPr txBox="1"/>
      </xdr:nvSpPr>
      <xdr:spPr>
        <a:xfrm>
          <a:off x="14909800" y="1066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8.05</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108222</xdr:rowOff>
    </xdr:from>
    <xdr:to>
      <xdr:col>21</xdr:col>
      <xdr:colOff>50800</xdr:colOff>
      <xdr:row>62</xdr:row>
      <xdr:rowOff>38372</xdr:rowOff>
    </xdr:to>
    <xdr:sp macro="" textlink="">
      <xdr:nvSpPr>
        <xdr:cNvPr id="344" name="円/楕円 343"/>
        <xdr:cNvSpPr/>
      </xdr:nvSpPr>
      <xdr:spPr>
        <a:xfrm>
          <a:off x="14351000" y="1056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23149</xdr:rowOff>
    </xdr:from>
    <xdr:ext cx="762000" cy="259045"/>
    <xdr:sp macro="" textlink="">
      <xdr:nvSpPr>
        <xdr:cNvPr id="345" name="テキスト ボックス 344"/>
        <xdr:cNvSpPr txBox="1"/>
      </xdr:nvSpPr>
      <xdr:spPr>
        <a:xfrm>
          <a:off x="14020800" y="10653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7.97</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51435</xdr:rowOff>
    </xdr:from>
    <xdr:to>
      <xdr:col>19</xdr:col>
      <xdr:colOff>533400</xdr:colOff>
      <xdr:row>63</xdr:row>
      <xdr:rowOff>153035</xdr:rowOff>
    </xdr:to>
    <xdr:sp macro="" textlink="">
      <xdr:nvSpPr>
        <xdr:cNvPr id="346" name="円/楕円 345"/>
        <xdr:cNvSpPr/>
      </xdr:nvSpPr>
      <xdr:spPr>
        <a:xfrm>
          <a:off x="13462000" y="1085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137812</xdr:rowOff>
    </xdr:from>
    <xdr:ext cx="762000" cy="259045"/>
    <xdr:sp macro="" textlink="">
      <xdr:nvSpPr>
        <xdr:cNvPr id="347" name="テキスト ボックス 346"/>
        <xdr:cNvSpPr txBox="1"/>
      </xdr:nvSpPr>
      <xdr:spPr>
        <a:xfrm>
          <a:off x="13131800" y="1093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普通建設事業や公営企業</a:t>
          </a:r>
          <a:r>
            <a:rPr kumimoji="1" lang="en-US" altLang="ja-JP" sz="1300">
              <a:latin typeface="ＭＳ Ｐゴシック"/>
            </a:rPr>
            <a:t>(</a:t>
          </a:r>
          <a:r>
            <a:rPr kumimoji="1" lang="ja-JP" altLang="en-US" sz="1300">
              <a:latin typeface="ＭＳ Ｐゴシック"/>
            </a:rPr>
            <a:t>病院、上下水道</a:t>
          </a:r>
          <a:r>
            <a:rPr kumimoji="1" lang="en-US" altLang="ja-JP" sz="1300">
              <a:latin typeface="ＭＳ Ｐゴシック"/>
            </a:rPr>
            <a:t>)</a:t>
          </a:r>
          <a:r>
            <a:rPr kumimoji="1" lang="ja-JP" altLang="en-US" sz="1300">
              <a:latin typeface="ＭＳ Ｐゴシック"/>
            </a:rPr>
            <a:t>に係る起債償還額の高い水準が続いている。この対策として、臨時財政対策債を除く新規発行債の抑制に努めるとともに、高利債の繰上償還や受益者負担の見直しに努め、平成</a:t>
          </a:r>
          <a:r>
            <a:rPr kumimoji="1" lang="en-US" altLang="ja-JP" sz="1300">
              <a:latin typeface="ＭＳ Ｐゴシック"/>
            </a:rPr>
            <a:t>24</a:t>
          </a:r>
          <a:r>
            <a:rPr kumimoji="1" lang="ja-JP" altLang="en-US" sz="1300">
              <a:latin typeface="ＭＳ Ｐゴシック"/>
            </a:rPr>
            <a:t>年度決算において</a:t>
          </a:r>
          <a:r>
            <a:rPr kumimoji="1" lang="en-US" altLang="ja-JP" sz="1300">
              <a:latin typeface="ＭＳ Ｐゴシック"/>
            </a:rPr>
            <a:t>18</a:t>
          </a:r>
          <a:r>
            <a:rPr kumimoji="1" lang="ja-JP" altLang="en-US" sz="1300">
              <a:latin typeface="ＭＳ Ｐゴシック"/>
            </a:rPr>
            <a:t>％未満を達成した。今後とも、低減に努めていく。</a:t>
          </a: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4" name="直線コネクタ 36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5" name="テキスト ボックス 36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6" name="直線コネクタ 36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7" name="テキスト ボックス 36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0" name="直線コネクタ 36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1" name="テキスト ボックス 37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2" name="直線コネクタ 37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3" name="テキスト ボックス 372"/>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88900</xdr:rowOff>
    </xdr:from>
    <xdr:to>
      <xdr:col>24</xdr:col>
      <xdr:colOff>558800</xdr:colOff>
      <xdr:row>44</xdr:row>
      <xdr:rowOff>52494</xdr:rowOff>
    </xdr:to>
    <xdr:cxnSp macro="">
      <xdr:nvCxnSpPr>
        <xdr:cNvPr id="376" name="直線コネクタ 375"/>
        <xdr:cNvCxnSpPr/>
      </xdr:nvCxnSpPr>
      <xdr:spPr>
        <a:xfrm flipV="1">
          <a:off x="17018000" y="6261100"/>
          <a:ext cx="0" cy="13351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24571</xdr:rowOff>
    </xdr:from>
    <xdr:ext cx="762000" cy="259045"/>
    <xdr:sp macro="" textlink="">
      <xdr:nvSpPr>
        <xdr:cNvPr id="377" name="公債費負担の状況最小値テキスト"/>
        <xdr:cNvSpPr txBox="1"/>
      </xdr:nvSpPr>
      <xdr:spPr>
        <a:xfrm>
          <a:off x="17106900" y="7568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17.6</a:t>
          </a:r>
          <a:endParaRPr kumimoji="1" lang="ja-JP" altLang="en-US" sz="1000" b="1">
            <a:latin typeface="ＭＳ Ｐゴシック"/>
          </a:endParaRPr>
        </a:p>
      </xdr:txBody>
    </xdr:sp>
    <xdr:clientData/>
  </xdr:oneCellAnchor>
  <xdr:twoCellAnchor>
    <xdr:from>
      <xdr:col>24</xdr:col>
      <xdr:colOff>469900</xdr:colOff>
      <xdr:row>44</xdr:row>
      <xdr:rowOff>52494</xdr:rowOff>
    </xdr:from>
    <xdr:to>
      <xdr:col>24</xdr:col>
      <xdr:colOff>647700</xdr:colOff>
      <xdr:row>44</xdr:row>
      <xdr:rowOff>52494</xdr:rowOff>
    </xdr:to>
    <xdr:cxnSp macro="">
      <xdr:nvCxnSpPr>
        <xdr:cNvPr id="378" name="直線コネクタ 377"/>
        <xdr:cNvCxnSpPr/>
      </xdr:nvCxnSpPr>
      <xdr:spPr>
        <a:xfrm>
          <a:off x="16929100" y="7596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3827</xdr:rowOff>
    </xdr:from>
    <xdr:ext cx="762000" cy="259045"/>
    <xdr:sp macro="" textlink="">
      <xdr:nvSpPr>
        <xdr:cNvPr id="379"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a:t>
          </a:r>
          <a:endParaRPr kumimoji="1" lang="ja-JP" altLang="en-US" sz="1000" b="1">
            <a:latin typeface="ＭＳ Ｐゴシック"/>
          </a:endParaRPr>
        </a:p>
      </xdr:txBody>
    </xdr:sp>
    <xdr:clientData/>
  </xdr:oneCellAnchor>
  <xdr:twoCellAnchor>
    <xdr:from>
      <xdr:col>24</xdr:col>
      <xdr:colOff>469900</xdr:colOff>
      <xdr:row>36</xdr:row>
      <xdr:rowOff>88900</xdr:rowOff>
    </xdr:from>
    <xdr:to>
      <xdr:col>24</xdr:col>
      <xdr:colOff>647700</xdr:colOff>
      <xdr:row>36</xdr:row>
      <xdr:rowOff>88900</xdr:rowOff>
    </xdr:to>
    <xdr:cxnSp macro="">
      <xdr:nvCxnSpPr>
        <xdr:cNvPr id="380" name="直線コネクタ 379"/>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170180</xdr:rowOff>
    </xdr:from>
    <xdr:to>
      <xdr:col>24</xdr:col>
      <xdr:colOff>558800</xdr:colOff>
      <xdr:row>43</xdr:row>
      <xdr:rowOff>87206</xdr:rowOff>
    </xdr:to>
    <xdr:cxnSp macro="">
      <xdr:nvCxnSpPr>
        <xdr:cNvPr id="381" name="直線コネクタ 380"/>
        <xdr:cNvCxnSpPr/>
      </xdr:nvCxnSpPr>
      <xdr:spPr>
        <a:xfrm flipV="1">
          <a:off x="16179800" y="7371080"/>
          <a:ext cx="8382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108814</xdr:rowOff>
    </xdr:from>
    <xdr:ext cx="762000" cy="259045"/>
    <xdr:sp macro="" textlink="">
      <xdr:nvSpPr>
        <xdr:cNvPr id="382" name="公債費負担の状況平均値テキスト"/>
        <xdr:cNvSpPr txBox="1"/>
      </xdr:nvSpPr>
      <xdr:spPr>
        <a:xfrm>
          <a:off x="17106900" y="67953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92287</xdr:rowOff>
    </xdr:from>
    <xdr:to>
      <xdr:col>24</xdr:col>
      <xdr:colOff>609600</xdr:colOff>
      <xdr:row>41</xdr:row>
      <xdr:rowOff>22437</xdr:rowOff>
    </xdr:to>
    <xdr:sp macro="" textlink="">
      <xdr:nvSpPr>
        <xdr:cNvPr id="383" name="フローチャート : 判断 382"/>
        <xdr:cNvSpPr/>
      </xdr:nvSpPr>
      <xdr:spPr>
        <a:xfrm>
          <a:off x="169672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87206</xdr:rowOff>
    </xdr:from>
    <xdr:to>
      <xdr:col>23</xdr:col>
      <xdr:colOff>406400</xdr:colOff>
      <xdr:row>43</xdr:row>
      <xdr:rowOff>159596</xdr:rowOff>
    </xdr:to>
    <xdr:cxnSp macro="">
      <xdr:nvCxnSpPr>
        <xdr:cNvPr id="384" name="直線コネクタ 383"/>
        <xdr:cNvCxnSpPr/>
      </xdr:nvCxnSpPr>
      <xdr:spPr>
        <a:xfrm flipV="1">
          <a:off x="15290800" y="7459556"/>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81704</xdr:rowOff>
    </xdr:from>
    <xdr:to>
      <xdr:col>23</xdr:col>
      <xdr:colOff>457200</xdr:colOff>
      <xdr:row>42</xdr:row>
      <xdr:rowOff>11854</xdr:rowOff>
    </xdr:to>
    <xdr:sp macro="" textlink="">
      <xdr:nvSpPr>
        <xdr:cNvPr id="385" name="フローチャート : 判断 384"/>
        <xdr:cNvSpPr/>
      </xdr:nvSpPr>
      <xdr:spPr>
        <a:xfrm>
          <a:off x="16129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22031</xdr:rowOff>
    </xdr:from>
    <xdr:ext cx="736600" cy="259045"/>
    <xdr:sp macro="" textlink="">
      <xdr:nvSpPr>
        <xdr:cNvPr id="386" name="テキスト ボックス 385"/>
        <xdr:cNvSpPr txBox="1"/>
      </xdr:nvSpPr>
      <xdr:spPr>
        <a:xfrm>
          <a:off x="15798800" y="6880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159596</xdr:rowOff>
    </xdr:from>
    <xdr:to>
      <xdr:col>22</xdr:col>
      <xdr:colOff>203200</xdr:colOff>
      <xdr:row>44</xdr:row>
      <xdr:rowOff>60537</xdr:rowOff>
    </xdr:to>
    <xdr:cxnSp macro="">
      <xdr:nvCxnSpPr>
        <xdr:cNvPr id="387" name="直線コネクタ 386"/>
        <xdr:cNvCxnSpPr/>
      </xdr:nvCxnSpPr>
      <xdr:spPr>
        <a:xfrm flipV="1">
          <a:off x="14401800" y="7531946"/>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105833</xdr:rowOff>
    </xdr:from>
    <xdr:to>
      <xdr:col>22</xdr:col>
      <xdr:colOff>254000</xdr:colOff>
      <xdr:row>42</xdr:row>
      <xdr:rowOff>35983</xdr:rowOff>
    </xdr:to>
    <xdr:sp macro="" textlink="">
      <xdr:nvSpPr>
        <xdr:cNvPr id="388" name="フローチャート : 判断 387"/>
        <xdr:cNvSpPr/>
      </xdr:nvSpPr>
      <xdr:spPr>
        <a:xfrm>
          <a:off x="15240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46160</xdr:rowOff>
    </xdr:from>
    <xdr:ext cx="762000" cy="259045"/>
    <xdr:sp macro="" textlink="">
      <xdr:nvSpPr>
        <xdr:cNvPr id="389" name="テキスト ボックス 388"/>
        <xdr:cNvSpPr txBox="1"/>
      </xdr:nvSpPr>
      <xdr:spPr>
        <a:xfrm>
          <a:off x="14909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60537</xdr:rowOff>
    </xdr:from>
    <xdr:to>
      <xdr:col>21</xdr:col>
      <xdr:colOff>0</xdr:colOff>
      <xdr:row>45</xdr:row>
      <xdr:rowOff>33867</xdr:rowOff>
    </xdr:to>
    <xdr:cxnSp macro="">
      <xdr:nvCxnSpPr>
        <xdr:cNvPr id="390" name="直線コネクタ 389"/>
        <xdr:cNvCxnSpPr/>
      </xdr:nvCxnSpPr>
      <xdr:spPr>
        <a:xfrm flipV="1">
          <a:off x="13512800" y="7604337"/>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89746</xdr:rowOff>
    </xdr:from>
    <xdr:to>
      <xdr:col>21</xdr:col>
      <xdr:colOff>50800</xdr:colOff>
      <xdr:row>42</xdr:row>
      <xdr:rowOff>19896</xdr:rowOff>
    </xdr:to>
    <xdr:sp macro="" textlink="">
      <xdr:nvSpPr>
        <xdr:cNvPr id="391" name="フローチャート : 判断 390"/>
        <xdr:cNvSpPr/>
      </xdr:nvSpPr>
      <xdr:spPr>
        <a:xfrm>
          <a:off x="14351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30073</xdr:rowOff>
    </xdr:from>
    <xdr:ext cx="762000" cy="259045"/>
    <xdr:sp macro="" textlink="">
      <xdr:nvSpPr>
        <xdr:cNvPr id="392" name="テキスト ボックス 391"/>
        <xdr:cNvSpPr txBox="1"/>
      </xdr:nvSpPr>
      <xdr:spPr>
        <a:xfrm>
          <a:off x="14020800" y="68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121920</xdr:rowOff>
    </xdr:from>
    <xdr:to>
      <xdr:col>19</xdr:col>
      <xdr:colOff>533400</xdr:colOff>
      <xdr:row>42</xdr:row>
      <xdr:rowOff>52070</xdr:rowOff>
    </xdr:to>
    <xdr:sp macro="" textlink="">
      <xdr:nvSpPr>
        <xdr:cNvPr id="393" name="フローチャート : 判断 392"/>
        <xdr:cNvSpPr/>
      </xdr:nvSpPr>
      <xdr:spPr>
        <a:xfrm>
          <a:off x="13462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62247</xdr:rowOff>
    </xdr:from>
    <xdr:ext cx="762000" cy="259045"/>
    <xdr:sp macro="" textlink="">
      <xdr:nvSpPr>
        <xdr:cNvPr id="394" name="テキスト ボックス 393"/>
        <xdr:cNvSpPr txBox="1"/>
      </xdr:nvSpPr>
      <xdr:spPr>
        <a:xfrm>
          <a:off x="13131800" y="692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42</xdr:row>
      <xdr:rowOff>119380</xdr:rowOff>
    </xdr:from>
    <xdr:to>
      <xdr:col>24</xdr:col>
      <xdr:colOff>609600</xdr:colOff>
      <xdr:row>43</xdr:row>
      <xdr:rowOff>49530</xdr:rowOff>
    </xdr:to>
    <xdr:sp macro="" textlink="">
      <xdr:nvSpPr>
        <xdr:cNvPr id="400" name="円/楕円 399"/>
        <xdr:cNvSpPr/>
      </xdr:nvSpPr>
      <xdr:spPr>
        <a:xfrm>
          <a:off x="169672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91457</xdr:rowOff>
    </xdr:from>
    <xdr:ext cx="762000" cy="259045"/>
    <xdr:sp macro="" textlink="">
      <xdr:nvSpPr>
        <xdr:cNvPr id="401" name="公債費負担の状況該当値テキスト"/>
        <xdr:cNvSpPr txBox="1"/>
      </xdr:nvSpPr>
      <xdr:spPr>
        <a:xfrm>
          <a:off x="17106900" y="729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23</xdr:col>
      <xdr:colOff>355600</xdr:colOff>
      <xdr:row>43</xdr:row>
      <xdr:rowOff>36406</xdr:rowOff>
    </xdr:from>
    <xdr:to>
      <xdr:col>23</xdr:col>
      <xdr:colOff>457200</xdr:colOff>
      <xdr:row>43</xdr:row>
      <xdr:rowOff>138006</xdr:rowOff>
    </xdr:to>
    <xdr:sp macro="" textlink="">
      <xdr:nvSpPr>
        <xdr:cNvPr id="402" name="円/楕円 401"/>
        <xdr:cNvSpPr/>
      </xdr:nvSpPr>
      <xdr:spPr>
        <a:xfrm>
          <a:off x="16129000" y="740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122783</xdr:rowOff>
    </xdr:from>
    <xdr:ext cx="736600" cy="259045"/>
    <xdr:sp macro="" textlink="">
      <xdr:nvSpPr>
        <xdr:cNvPr id="403" name="テキスト ボックス 402"/>
        <xdr:cNvSpPr txBox="1"/>
      </xdr:nvSpPr>
      <xdr:spPr>
        <a:xfrm>
          <a:off x="15798800" y="7495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108796</xdr:rowOff>
    </xdr:from>
    <xdr:to>
      <xdr:col>22</xdr:col>
      <xdr:colOff>254000</xdr:colOff>
      <xdr:row>44</xdr:row>
      <xdr:rowOff>38946</xdr:rowOff>
    </xdr:to>
    <xdr:sp macro="" textlink="">
      <xdr:nvSpPr>
        <xdr:cNvPr id="404" name="円/楕円 403"/>
        <xdr:cNvSpPr/>
      </xdr:nvSpPr>
      <xdr:spPr>
        <a:xfrm>
          <a:off x="15240000" y="748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44</xdr:row>
      <xdr:rowOff>23723</xdr:rowOff>
    </xdr:from>
    <xdr:ext cx="762000" cy="259045"/>
    <xdr:sp macro="" textlink="">
      <xdr:nvSpPr>
        <xdr:cNvPr id="405" name="テキスト ボックス 404"/>
        <xdr:cNvSpPr txBox="1"/>
      </xdr:nvSpPr>
      <xdr:spPr>
        <a:xfrm>
          <a:off x="14909800" y="7567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20</xdr:col>
      <xdr:colOff>635000</xdr:colOff>
      <xdr:row>44</xdr:row>
      <xdr:rowOff>9737</xdr:rowOff>
    </xdr:from>
    <xdr:to>
      <xdr:col>21</xdr:col>
      <xdr:colOff>50800</xdr:colOff>
      <xdr:row>44</xdr:row>
      <xdr:rowOff>111337</xdr:rowOff>
    </xdr:to>
    <xdr:sp macro="" textlink="">
      <xdr:nvSpPr>
        <xdr:cNvPr id="406" name="円/楕円 405"/>
        <xdr:cNvSpPr/>
      </xdr:nvSpPr>
      <xdr:spPr>
        <a:xfrm>
          <a:off x="14351000" y="755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96114</xdr:rowOff>
    </xdr:from>
    <xdr:ext cx="762000" cy="259045"/>
    <xdr:sp macro="" textlink="">
      <xdr:nvSpPr>
        <xdr:cNvPr id="407" name="テキスト ボックス 406"/>
        <xdr:cNvSpPr txBox="1"/>
      </xdr:nvSpPr>
      <xdr:spPr>
        <a:xfrm>
          <a:off x="14020800" y="763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154517</xdr:rowOff>
    </xdr:from>
    <xdr:to>
      <xdr:col>19</xdr:col>
      <xdr:colOff>533400</xdr:colOff>
      <xdr:row>45</xdr:row>
      <xdr:rowOff>84667</xdr:rowOff>
    </xdr:to>
    <xdr:sp macro="" textlink="">
      <xdr:nvSpPr>
        <xdr:cNvPr id="408" name="円/楕円 407"/>
        <xdr:cNvSpPr/>
      </xdr:nvSpPr>
      <xdr:spPr>
        <a:xfrm>
          <a:off x="13462000" y="769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45</xdr:row>
      <xdr:rowOff>69444</xdr:rowOff>
    </xdr:from>
    <xdr:ext cx="762000" cy="259045"/>
    <xdr:sp macro="" textlink="">
      <xdr:nvSpPr>
        <xdr:cNvPr id="409" name="テキスト ボックス 408"/>
        <xdr:cNvSpPr txBox="1"/>
      </xdr:nvSpPr>
      <xdr:spPr>
        <a:xfrm>
          <a:off x="13131800" y="7784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[122.1%]</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近年、保育所民営化の取組や債務負担行為としていた土地改良事業補助金の借換え等により、類似団体平均値と近似する水準となっていたが、平成</a:t>
          </a:r>
          <a:r>
            <a:rPr kumimoji="1" lang="en-US" altLang="ja-JP" sz="1300">
              <a:latin typeface="ＭＳ Ｐゴシック"/>
            </a:rPr>
            <a:t>27</a:t>
          </a:r>
          <a:r>
            <a:rPr kumimoji="1" lang="ja-JP" altLang="en-US" sz="1300">
              <a:latin typeface="ＭＳ Ｐゴシック"/>
            </a:rPr>
            <a:t>年度は大型事業の集中による新規発行債増により類似団体平均を大きく上回った。引き続き、公共施設の見直し、指定管理者制度の拡充等により維持管理費の縮減に努める。</a:t>
          </a: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6" name="直線コネクタ 425"/>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7" name="テキスト ボックス 426"/>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30" name="直線コネクタ 429"/>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31" name="テキスト ボックス 430"/>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0</xdr:rowOff>
    </xdr:from>
    <xdr:to>
      <xdr:col>24</xdr:col>
      <xdr:colOff>558800</xdr:colOff>
      <xdr:row>22</xdr:row>
      <xdr:rowOff>93821</xdr:rowOff>
    </xdr:to>
    <xdr:cxnSp macro="">
      <xdr:nvCxnSpPr>
        <xdr:cNvPr id="434" name="直線コネクタ 433"/>
        <xdr:cNvCxnSpPr/>
      </xdr:nvCxnSpPr>
      <xdr:spPr>
        <a:xfrm flipV="1">
          <a:off x="17018000" y="2571750"/>
          <a:ext cx="0" cy="12939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65898</xdr:rowOff>
    </xdr:from>
    <xdr:ext cx="762000" cy="259045"/>
    <xdr:sp macro="" textlink="">
      <xdr:nvSpPr>
        <xdr:cNvPr id="435" name="将来負担の状況最小値テキスト"/>
        <xdr:cNvSpPr txBox="1"/>
      </xdr:nvSpPr>
      <xdr:spPr>
        <a:xfrm>
          <a:off x="17106900" y="3837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214.5</a:t>
          </a:r>
          <a:endParaRPr kumimoji="1" lang="ja-JP" altLang="en-US" sz="1000" b="1">
            <a:latin typeface="ＭＳ Ｐゴシック"/>
          </a:endParaRPr>
        </a:p>
      </xdr:txBody>
    </xdr:sp>
    <xdr:clientData/>
  </xdr:oneCellAnchor>
  <xdr:twoCellAnchor>
    <xdr:from>
      <xdr:col>24</xdr:col>
      <xdr:colOff>469900</xdr:colOff>
      <xdr:row>22</xdr:row>
      <xdr:rowOff>93821</xdr:rowOff>
    </xdr:from>
    <xdr:to>
      <xdr:col>24</xdr:col>
      <xdr:colOff>647700</xdr:colOff>
      <xdr:row>22</xdr:row>
      <xdr:rowOff>93821</xdr:rowOff>
    </xdr:to>
    <xdr:cxnSp macro="">
      <xdr:nvCxnSpPr>
        <xdr:cNvPr id="436" name="直線コネクタ 435"/>
        <xdr:cNvCxnSpPr/>
      </xdr:nvCxnSpPr>
      <xdr:spPr>
        <a:xfrm>
          <a:off x="16929100" y="3865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86377</xdr:rowOff>
    </xdr:from>
    <xdr:ext cx="762000" cy="259045"/>
    <xdr:sp macro="" textlink="">
      <xdr:nvSpPr>
        <xdr:cNvPr id="437"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15</xdr:row>
      <xdr:rowOff>0</xdr:rowOff>
    </xdr:from>
    <xdr:to>
      <xdr:col>24</xdr:col>
      <xdr:colOff>647700</xdr:colOff>
      <xdr:row>15</xdr:row>
      <xdr:rowOff>0</xdr:rowOff>
    </xdr:to>
    <xdr:cxnSp macro="">
      <xdr:nvCxnSpPr>
        <xdr:cNvPr id="438" name="直線コネクタ 437"/>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18</xdr:row>
      <xdr:rowOff>84677</xdr:rowOff>
    </xdr:from>
    <xdr:to>
      <xdr:col>24</xdr:col>
      <xdr:colOff>558800</xdr:colOff>
      <xdr:row>19</xdr:row>
      <xdr:rowOff>50768</xdr:rowOff>
    </xdr:to>
    <xdr:cxnSp macro="">
      <xdr:nvCxnSpPr>
        <xdr:cNvPr id="439" name="直線コネクタ 438"/>
        <xdr:cNvCxnSpPr/>
      </xdr:nvCxnSpPr>
      <xdr:spPr>
        <a:xfrm>
          <a:off x="16179800" y="3170777"/>
          <a:ext cx="838200" cy="137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136923</xdr:rowOff>
    </xdr:from>
    <xdr:ext cx="762000" cy="259045"/>
    <xdr:sp macro="" textlink="">
      <xdr:nvSpPr>
        <xdr:cNvPr id="440" name="将来負担の状況平均値テキスト"/>
        <xdr:cNvSpPr txBox="1"/>
      </xdr:nvSpPr>
      <xdr:spPr>
        <a:xfrm>
          <a:off x="17106900" y="27086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56.8</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120396</xdr:rowOff>
    </xdr:from>
    <xdr:to>
      <xdr:col>24</xdr:col>
      <xdr:colOff>609600</xdr:colOff>
      <xdr:row>17</xdr:row>
      <xdr:rowOff>50546</xdr:rowOff>
    </xdr:to>
    <xdr:sp macro="" textlink="">
      <xdr:nvSpPr>
        <xdr:cNvPr id="441" name="フローチャート : 判断 440"/>
        <xdr:cNvSpPr/>
      </xdr:nvSpPr>
      <xdr:spPr>
        <a:xfrm>
          <a:off x="16967200" y="286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120999</xdr:rowOff>
    </xdr:from>
    <xdr:to>
      <xdr:col>23</xdr:col>
      <xdr:colOff>406400</xdr:colOff>
      <xdr:row>18</xdr:row>
      <xdr:rowOff>84677</xdr:rowOff>
    </xdr:to>
    <xdr:cxnSp macro="">
      <xdr:nvCxnSpPr>
        <xdr:cNvPr id="442" name="直線コネクタ 441"/>
        <xdr:cNvCxnSpPr/>
      </xdr:nvCxnSpPr>
      <xdr:spPr>
        <a:xfrm>
          <a:off x="15290800" y="3035649"/>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17</xdr:row>
      <xdr:rowOff>107601</xdr:rowOff>
    </xdr:from>
    <xdr:to>
      <xdr:col>23</xdr:col>
      <xdr:colOff>457200</xdr:colOff>
      <xdr:row>18</xdr:row>
      <xdr:rowOff>37751</xdr:rowOff>
    </xdr:to>
    <xdr:sp macro="" textlink="">
      <xdr:nvSpPr>
        <xdr:cNvPr id="443" name="フローチャート : 判断 442"/>
        <xdr:cNvSpPr/>
      </xdr:nvSpPr>
      <xdr:spPr>
        <a:xfrm>
          <a:off x="16129000" y="3022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47928</xdr:rowOff>
    </xdr:from>
    <xdr:ext cx="736600" cy="259045"/>
    <xdr:sp macro="" textlink="">
      <xdr:nvSpPr>
        <xdr:cNvPr id="444" name="テキスト ボックス 443"/>
        <xdr:cNvSpPr txBox="1"/>
      </xdr:nvSpPr>
      <xdr:spPr>
        <a:xfrm>
          <a:off x="15798800" y="27911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83.1</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120999</xdr:rowOff>
    </xdr:from>
    <xdr:to>
      <xdr:col>22</xdr:col>
      <xdr:colOff>203200</xdr:colOff>
      <xdr:row>18</xdr:row>
      <xdr:rowOff>65373</xdr:rowOff>
    </xdr:to>
    <xdr:cxnSp macro="">
      <xdr:nvCxnSpPr>
        <xdr:cNvPr id="445" name="直線コネクタ 444"/>
        <xdr:cNvCxnSpPr/>
      </xdr:nvCxnSpPr>
      <xdr:spPr>
        <a:xfrm flipV="1">
          <a:off x="14401800" y="3035649"/>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91313</xdr:rowOff>
    </xdr:from>
    <xdr:to>
      <xdr:col>22</xdr:col>
      <xdr:colOff>254000</xdr:colOff>
      <xdr:row>18</xdr:row>
      <xdr:rowOff>21463</xdr:rowOff>
    </xdr:to>
    <xdr:sp macro="" textlink="">
      <xdr:nvSpPr>
        <xdr:cNvPr id="446" name="フローチャート : 判断 445"/>
        <xdr:cNvSpPr/>
      </xdr:nvSpPr>
      <xdr:spPr>
        <a:xfrm>
          <a:off x="15240000" y="3005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6240</xdr:rowOff>
    </xdr:from>
    <xdr:ext cx="762000" cy="259045"/>
    <xdr:sp macro="" textlink="">
      <xdr:nvSpPr>
        <xdr:cNvPr id="447" name="テキスト ボックス 446"/>
        <xdr:cNvSpPr txBox="1"/>
      </xdr:nvSpPr>
      <xdr:spPr>
        <a:xfrm>
          <a:off x="14909800" y="3092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80.4</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65373</xdr:rowOff>
    </xdr:from>
    <xdr:to>
      <xdr:col>21</xdr:col>
      <xdr:colOff>0</xdr:colOff>
      <xdr:row>19</xdr:row>
      <xdr:rowOff>95</xdr:rowOff>
    </xdr:to>
    <xdr:cxnSp macro="">
      <xdr:nvCxnSpPr>
        <xdr:cNvPr id="448" name="直線コネクタ 447"/>
        <xdr:cNvCxnSpPr/>
      </xdr:nvCxnSpPr>
      <xdr:spPr>
        <a:xfrm flipV="1">
          <a:off x="13512800" y="3151473"/>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99155</xdr:rowOff>
    </xdr:from>
    <xdr:to>
      <xdr:col>21</xdr:col>
      <xdr:colOff>50800</xdr:colOff>
      <xdr:row>18</xdr:row>
      <xdr:rowOff>29305</xdr:rowOff>
    </xdr:to>
    <xdr:sp macro="" textlink="">
      <xdr:nvSpPr>
        <xdr:cNvPr id="449" name="フローチャート : 判断 448"/>
        <xdr:cNvSpPr/>
      </xdr:nvSpPr>
      <xdr:spPr>
        <a:xfrm>
          <a:off x="14351000" y="301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39482</xdr:rowOff>
    </xdr:from>
    <xdr:ext cx="762000" cy="259045"/>
    <xdr:sp macro="" textlink="">
      <xdr:nvSpPr>
        <xdr:cNvPr id="450" name="テキスト ボックス 449"/>
        <xdr:cNvSpPr txBox="1"/>
      </xdr:nvSpPr>
      <xdr:spPr>
        <a:xfrm>
          <a:off x="14020800" y="2782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81.7</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156464</xdr:rowOff>
    </xdr:from>
    <xdr:to>
      <xdr:col>19</xdr:col>
      <xdr:colOff>533400</xdr:colOff>
      <xdr:row>18</xdr:row>
      <xdr:rowOff>86614</xdr:rowOff>
    </xdr:to>
    <xdr:sp macro="" textlink="">
      <xdr:nvSpPr>
        <xdr:cNvPr id="451" name="フローチャート : 判断 450"/>
        <xdr:cNvSpPr/>
      </xdr:nvSpPr>
      <xdr:spPr>
        <a:xfrm>
          <a:off x="13462000" y="307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96791</xdr:rowOff>
    </xdr:from>
    <xdr:ext cx="762000" cy="259045"/>
    <xdr:sp macro="" textlink="">
      <xdr:nvSpPr>
        <xdr:cNvPr id="452" name="テキスト ボックス 451"/>
        <xdr:cNvSpPr txBox="1"/>
      </xdr:nvSpPr>
      <xdr:spPr>
        <a:xfrm>
          <a:off x="13131800" y="2839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18</xdr:row>
      <xdr:rowOff>171418</xdr:rowOff>
    </xdr:from>
    <xdr:to>
      <xdr:col>24</xdr:col>
      <xdr:colOff>609600</xdr:colOff>
      <xdr:row>19</xdr:row>
      <xdr:rowOff>101568</xdr:rowOff>
    </xdr:to>
    <xdr:sp macro="" textlink="">
      <xdr:nvSpPr>
        <xdr:cNvPr id="458" name="円/楕円 457"/>
        <xdr:cNvSpPr/>
      </xdr:nvSpPr>
      <xdr:spPr>
        <a:xfrm>
          <a:off x="16967200" y="325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18</xdr:row>
      <xdr:rowOff>143495</xdr:rowOff>
    </xdr:from>
    <xdr:ext cx="762000" cy="259045"/>
    <xdr:sp macro="" textlink="">
      <xdr:nvSpPr>
        <xdr:cNvPr id="459" name="将来負担の状況該当値テキスト"/>
        <xdr:cNvSpPr txBox="1"/>
      </xdr:nvSpPr>
      <xdr:spPr>
        <a:xfrm>
          <a:off x="17106900" y="3229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122.1</a:t>
          </a:r>
          <a:endParaRPr kumimoji="1" lang="ja-JP" altLang="en-US" sz="1000" b="1">
            <a:solidFill>
              <a:srgbClr val="FF0000"/>
            </a:solidFill>
            <a:latin typeface="ＭＳ Ｐゴシック"/>
          </a:endParaRPr>
        </a:p>
      </xdr:txBody>
    </xdr:sp>
    <xdr:clientData/>
  </xdr:oneCellAnchor>
  <xdr:twoCellAnchor>
    <xdr:from>
      <xdr:col>23</xdr:col>
      <xdr:colOff>355600</xdr:colOff>
      <xdr:row>18</xdr:row>
      <xdr:rowOff>33877</xdr:rowOff>
    </xdr:from>
    <xdr:to>
      <xdr:col>23</xdr:col>
      <xdr:colOff>457200</xdr:colOff>
      <xdr:row>18</xdr:row>
      <xdr:rowOff>135477</xdr:rowOff>
    </xdr:to>
    <xdr:sp macro="" textlink="">
      <xdr:nvSpPr>
        <xdr:cNvPr id="460" name="円/楕円 459"/>
        <xdr:cNvSpPr/>
      </xdr:nvSpPr>
      <xdr:spPr>
        <a:xfrm>
          <a:off x="16129000" y="3119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120254</xdr:rowOff>
    </xdr:from>
    <xdr:ext cx="736600" cy="259045"/>
    <xdr:sp macro="" textlink="">
      <xdr:nvSpPr>
        <xdr:cNvPr id="461" name="テキスト ボックス 460"/>
        <xdr:cNvSpPr txBox="1"/>
      </xdr:nvSpPr>
      <xdr:spPr>
        <a:xfrm>
          <a:off x="15798800" y="32063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99.3</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70199</xdr:rowOff>
    </xdr:from>
    <xdr:to>
      <xdr:col>22</xdr:col>
      <xdr:colOff>254000</xdr:colOff>
      <xdr:row>18</xdr:row>
      <xdr:rowOff>349</xdr:rowOff>
    </xdr:to>
    <xdr:sp macro="" textlink="">
      <xdr:nvSpPr>
        <xdr:cNvPr id="462" name="円/楕円 461"/>
        <xdr:cNvSpPr/>
      </xdr:nvSpPr>
      <xdr:spPr>
        <a:xfrm>
          <a:off x="15240000" y="2984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10526</xdr:rowOff>
    </xdr:from>
    <xdr:ext cx="762000" cy="259045"/>
    <xdr:sp macro="" textlink="">
      <xdr:nvSpPr>
        <xdr:cNvPr id="463" name="テキスト ボックス 462"/>
        <xdr:cNvSpPr txBox="1"/>
      </xdr:nvSpPr>
      <xdr:spPr>
        <a:xfrm>
          <a:off x="14909800" y="2753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76.9</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14573</xdr:rowOff>
    </xdr:from>
    <xdr:to>
      <xdr:col>21</xdr:col>
      <xdr:colOff>50800</xdr:colOff>
      <xdr:row>18</xdr:row>
      <xdr:rowOff>116173</xdr:rowOff>
    </xdr:to>
    <xdr:sp macro="" textlink="">
      <xdr:nvSpPr>
        <xdr:cNvPr id="464" name="円/楕円 463"/>
        <xdr:cNvSpPr/>
      </xdr:nvSpPr>
      <xdr:spPr>
        <a:xfrm>
          <a:off x="14351000" y="310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100950</xdr:rowOff>
    </xdr:from>
    <xdr:ext cx="762000" cy="259045"/>
    <xdr:sp macro="" textlink="">
      <xdr:nvSpPr>
        <xdr:cNvPr id="465" name="テキスト ボックス 464"/>
        <xdr:cNvSpPr txBox="1"/>
      </xdr:nvSpPr>
      <xdr:spPr>
        <a:xfrm>
          <a:off x="14020800" y="3187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96.1</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120745</xdr:rowOff>
    </xdr:from>
    <xdr:to>
      <xdr:col>19</xdr:col>
      <xdr:colOff>533400</xdr:colOff>
      <xdr:row>19</xdr:row>
      <xdr:rowOff>50895</xdr:rowOff>
    </xdr:to>
    <xdr:sp macro="" textlink="">
      <xdr:nvSpPr>
        <xdr:cNvPr id="466" name="円/楕円 465"/>
        <xdr:cNvSpPr/>
      </xdr:nvSpPr>
      <xdr:spPr>
        <a:xfrm>
          <a:off x="13462000" y="3206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35672</xdr:rowOff>
    </xdr:from>
    <xdr:ext cx="762000" cy="259045"/>
    <xdr:sp macro="" textlink="">
      <xdr:nvSpPr>
        <xdr:cNvPr id="467" name="テキスト ボックス 466"/>
        <xdr:cNvSpPr txBox="1"/>
      </xdr:nvSpPr>
      <xdr:spPr>
        <a:xfrm>
          <a:off x="13131800" y="3293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富山県黒部市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41,944
41,651
426.31
23,497,080
22,865,977
551,042
12,456,589
30,628,745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14.8
122.1</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職員適正化計画に基づく配置見直し等により平成</a:t>
          </a:r>
          <a:r>
            <a:rPr kumimoji="1" lang="en-US" altLang="ja-JP" sz="1300">
              <a:latin typeface="ＭＳ Ｐゴシック"/>
            </a:rPr>
            <a:t>19</a:t>
          </a:r>
          <a:r>
            <a:rPr kumimoji="1" lang="ja-JP" altLang="en-US" sz="1300">
              <a:latin typeface="ＭＳ Ｐゴシック"/>
            </a:rPr>
            <a:t>年度以降は平均値を下回っている。今後も引き続き、新たな職員適正化計画に基づく職員数や給与・手当の適正化によりコスト縮減を図っていく。</a:t>
          </a:r>
        </a:p>
        <a:p>
          <a:r>
            <a:rPr kumimoji="1" lang="ja-JP" altLang="en-US" sz="1300">
              <a:latin typeface="ＭＳ Ｐゴシック"/>
            </a:rPr>
            <a:t>　平成</a:t>
          </a:r>
          <a:r>
            <a:rPr kumimoji="1" lang="en-US" altLang="ja-JP" sz="1300">
              <a:latin typeface="ＭＳ Ｐゴシック"/>
            </a:rPr>
            <a:t>25</a:t>
          </a:r>
          <a:r>
            <a:rPr kumimoji="1" lang="ja-JP" altLang="en-US" sz="1300">
              <a:latin typeface="ＭＳ Ｐゴシック"/>
            </a:rPr>
            <a:t>年度以降、消防広域化により消防職員にかかる費用が人件費から補助費に移行したため、類団数値と差異が生じている。</a:t>
          </a: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122428</xdr:rowOff>
    </xdr:from>
    <xdr:to>
      <xdr:col>7</xdr:col>
      <xdr:colOff>15875</xdr:colOff>
      <xdr:row>41</xdr:row>
      <xdr:rowOff>51562</xdr:rowOff>
    </xdr:to>
    <xdr:cxnSp macro="">
      <xdr:nvCxnSpPr>
        <xdr:cNvPr id="59" name="直線コネクタ 58"/>
        <xdr:cNvCxnSpPr/>
      </xdr:nvCxnSpPr>
      <xdr:spPr>
        <a:xfrm flipV="1">
          <a:off x="4826000" y="5608828"/>
          <a:ext cx="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23639</xdr:rowOff>
    </xdr:from>
    <xdr:ext cx="762000" cy="259045"/>
    <xdr:sp macro="" textlink="">
      <xdr:nvSpPr>
        <xdr:cNvPr id="60" name="人件費最小値テキスト"/>
        <xdr:cNvSpPr txBox="1"/>
      </xdr:nvSpPr>
      <xdr:spPr>
        <a:xfrm>
          <a:off x="4914900" y="70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29.8</a:t>
          </a:r>
          <a:endParaRPr kumimoji="1" lang="ja-JP" altLang="en-US" sz="1000" b="1">
            <a:latin typeface="ＭＳ Ｐゴシック"/>
          </a:endParaRPr>
        </a:p>
      </xdr:txBody>
    </xdr:sp>
    <xdr:clientData/>
  </xdr:oneCellAnchor>
  <xdr:twoCellAnchor>
    <xdr:from>
      <xdr:col>6</xdr:col>
      <xdr:colOff>612775</xdr:colOff>
      <xdr:row>41</xdr:row>
      <xdr:rowOff>51562</xdr:rowOff>
    </xdr:from>
    <xdr:to>
      <xdr:col>7</xdr:col>
      <xdr:colOff>104775</xdr:colOff>
      <xdr:row>41</xdr:row>
      <xdr:rowOff>51562</xdr:rowOff>
    </xdr:to>
    <xdr:cxnSp macro="">
      <xdr:nvCxnSpPr>
        <xdr:cNvPr id="61" name="直線コネクタ 60"/>
        <xdr:cNvCxnSpPr/>
      </xdr:nvCxnSpPr>
      <xdr:spPr>
        <a:xfrm>
          <a:off x="4737100" y="708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37355</xdr:rowOff>
    </xdr:from>
    <xdr:ext cx="762000" cy="259045"/>
    <xdr:sp macro="" textlink="">
      <xdr:nvSpPr>
        <xdr:cNvPr id="62" name="人件費最大値テキスト"/>
        <xdr:cNvSpPr txBox="1"/>
      </xdr:nvSpPr>
      <xdr:spPr>
        <a:xfrm>
          <a:off x="4914900" y="5352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a:t>
          </a:r>
          <a:endParaRPr kumimoji="1" lang="ja-JP" altLang="en-US" sz="1000" b="1">
            <a:latin typeface="ＭＳ Ｐゴシック"/>
          </a:endParaRPr>
        </a:p>
      </xdr:txBody>
    </xdr:sp>
    <xdr:clientData/>
  </xdr:oneCellAnchor>
  <xdr:twoCellAnchor>
    <xdr:from>
      <xdr:col>6</xdr:col>
      <xdr:colOff>612775</xdr:colOff>
      <xdr:row>32</xdr:row>
      <xdr:rowOff>122428</xdr:rowOff>
    </xdr:from>
    <xdr:to>
      <xdr:col>7</xdr:col>
      <xdr:colOff>104775</xdr:colOff>
      <xdr:row>32</xdr:row>
      <xdr:rowOff>122428</xdr:rowOff>
    </xdr:to>
    <xdr:cxnSp macro="">
      <xdr:nvCxnSpPr>
        <xdr:cNvPr id="63" name="直線コネクタ 62"/>
        <xdr:cNvCxnSpPr/>
      </xdr:nvCxnSpPr>
      <xdr:spPr>
        <a:xfrm>
          <a:off x="4737100" y="5608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127000</xdr:rowOff>
    </xdr:from>
    <xdr:to>
      <xdr:col>7</xdr:col>
      <xdr:colOff>15875</xdr:colOff>
      <xdr:row>34</xdr:row>
      <xdr:rowOff>145288</xdr:rowOff>
    </xdr:to>
    <xdr:cxnSp macro="">
      <xdr:nvCxnSpPr>
        <xdr:cNvPr id="64" name="直線コネクタ 63"/>
        <xdr:cNvCxnSpPr/>
      </xdr:nvCxnSpPr>
      <xdr:spPr>
        <a:xfrm>
          <a:off x="3987800" y="595630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116857</xdr:rowOff>
    </xdr:from>
    <xdr:ext cx="762000" cy="259045"/>
    <xdr:sp macro="" textlink="">
      <xdr:nvSpPr>
        <xdr:cNvPr id="65" name="人件費平均値テキスト"/>
        <xdr:cNvSpPr txBox="1"/>
      </xdr:nvSpPr>
      <xdr:spPr>
        <a:xfrm>
          <a:off x="4914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144780</xdr:rowOff>
    </xdr:from>
    <xdr:to>
      <xdr:col>7</xdr:col>
      <xdr:colOff>66675</xdr:colOff>
      <xdr:row>37</xdr:row>
      <xdr:rowOff>74930</xdr:rowOff>
    </xdr:to>
    <xdr:sp macro="" textlink="">
      <xdr:nvSpPr>
        <xdr:cNvPr id="66" name="フローチャート : 判断 65"/>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127000</xdr:rowOff>
    </xdr:from>
    <xdr:to>
      <xdr:col>5</xdr:col>
      <xdr:colOff>549275</xdr:colOff>
      <xdr:row>34</xdr:row>
      <xdr:rowOff>145288</xdr:rowOff>
    </xdr:to>
    <xdr:cxnSp macro="">
      <xdr:nvCxnSpPr>
        <xdr:cNvPr id="67" name="直線コネクタ 66"/>
        <xdr:cNvCxnSpPr/>
      </xdr:nvCxnSpPr>
      <xdr:spPr>
        <a:xfrm flipV="1">
          <a:off x="3098800" y="595630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762</xdr:rowOff>
    </xdr:from>
    <xdr:to>
      <xdr:col>5</xdr:col>
      <xdr:colOff>600075</xdr:colOff>
      <xdr:row>37</xdr:row>
      <xdr:rowOff>102362</xdr:rowOff>
    </xdr:to>
    <xdr:sp macro="" textlink="">
      <xdr:nvSpPr>
        <xdr:cNvPr id="68" name="フローチャート : 判断 67"/>
        <xdr:cNvSpPr/>
      </xdr:nvSpPr>
      <xdr:spPr>
        <a:xfrm>
          <a:off x="3937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87139</xdr:rowOff>
    </xdr:from>
    <xdr:ext cx="736600" cy="259045"/>
    <xdr:sp macro="" textlink="">
      <xdr:nvSpPr>
        <xdr:cNvPr id="69" name="テキスト ボックス 68"/>
        <xdr:cNvSpPr txBox="1"/>
      </xdr:nvSpPr>
      <xdr:spPr>
        <a:xfrm>
          <a:off x="3606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145288</xdr:rowOff>
    </xdr:from>
    <xdr:to>
      <xdr:col>4</xdr:col>
      <xdr:colOff>346075</xdr:colOff>
      <xdr:row>37</xdr:row>
      <xdr:rowOff>69850</xdr:rowOff>
    </xdr:to>
    <xdr:cxnSp macro="">
      <xdr:nvCxnSpPr>
        <xdr:cNvPr id="70" name="直線コネクタ 69"/>
        <xdr:cNvCxnSpPr/>
      </xdr:nvCxnSpPr>
      <xdr:spPr>
        <a:xfrm flipV="1">
          <a:off x="2209800" y="5974588"/>
          <a:ext cx="889000" cy="438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163068</xdr:rowOff>
    </xdr:from>
    <xdr:to>
      <xdr:col>4</xdr:col>
      <xdr:colOff>396875</xdr:colOff>
      <xdr:row>37</xdr:row>
      <xdr:rowOff>93218</xdr:rowOff>
    </xdr:to>
    <xdr:sp macro="" textlink="">
      <xdr:nvSpPr>
        <xdr:cNvPr id="71" name="フローチャート : 判断 70"/>
        <xdr:cNvSpPr/>
      </xdr:nvSpPr>
      <xdr:spPr>
        <a:xfrm>
          <a:off x="3048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77995</xdr:rowOff>
    </xdr:from>
    <xdr:ext cx="762000" cy="259045"/>
    <xdr:sp macro="" textlink="">
      <xdr:nvSpPr>
        <xdr:cNvPr id="72" name="テキスト ボックス 71"/>
        <xdr:cNvSpPr txBox="1"/>
      </xdr:nvSpPr>
      <xdr:spPr>
        <a:xfrm>
          <a:off x="2717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69850</xdr:rowOff>
    </xdr:from>
    <xdr:to>
      <xdr:col>3</xdr:col>
      <xdr:colOff>142875</xdr:colOff>
      <xdr:row>37</xdr:row>
      <xdr:rowOff>133858</xdr:rowOff>
    </xdr:to>
    <xdr:cxnSp macro="">
      <xdr:nvCxnSpPr>
        <xdr:cNvPr id="73" name="直線コネクタ 72"/>
        <xdr:cNvCxnSpPr/>
      </xdr:nvCxnSpPr>
      <xdr:spPr>
        <a:xfrm flipV="1">
          <a:off x="1320800" y="641350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119634</xdr:rowOff>
    </xdr:from>
    <xdr:to>
      <xdr:col>3</xdr:col>
      <xdr:colOff>193675</xdr:colOff>
      <xdr:row>38</xdr:row>
      <xdr:rowOff>49785</xdr:rowOff>
    </xdr:to>
    <xdr:sp macro="" textlink="">
      <xdr:nvSpPr>
        <xdr:cNvPr id="74" name="フローチャート : 判断 73"/>
        <xdr:cNvSpPr/>
      </xdr:nvSpPr>
      <xdr:spPr>
        <a:xfrm>
          <a:off x="2159000" y="64632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34561</xdr:rowOff>
    </xdr:from>
    <xdr:ext cx="762000" cy="259045"/>
    <xdr:sp macro="" textlink="">
      <xdr:nvSpPr>
        <xdr:cNvPr id="75" name="テキスト ボックス 74"/>
        <xdr:cNvSpPr txBox="1"/>
      </xdr:nvSpPr>
      <xdr:spPr>
        <a:xfrm>
          <a:off x="1828800" y="654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3048</xdr:rowOff>
    </xdr:from>
    <xdr:to>
      <xdr:col>1</xdr:col>
      <xdr:colOff>676275</xdr:colOff>
      <xdr:row>38</xdr:row>
      <xdr:rowOff>104648</xdr:rowOff>
    </xdr:to>
    <xdr:sp macro="" textlink="">
      <xdr:nvSpPr>
        <xdr:cNvPr id="76" name="フローチャート : 判断 75"/>
        <xdr:cNvSpPr/>
      </xdr:nvSpPr>
      <xdr:spPr>
        <a:xfrm>
          <a:off x="1270000" y="6518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89425</xdr:rowOff>
    </xdr:from>
    <xdr:ext cx="762000" cy="259045"/>
    <xdr:sp macro="" textlink="">
      <xdr:nvSpPr>
        <xdr:cNvPr id="77" name="テキスト ボックス 76"/>
        <xdr:cNvSpPr txBox="1"/>
      </xdr:nvSpPr>
      <xdr:spPr>
        <a:xfrm>
          <a:off x="939800" y="6604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34</xdr:row>
      <xdr:rowOff>94488</xdr:rowOff>
    </xdr:from>
    <xdr:to>
      <xdr:col>7</xdr:col>
      <xdr:colOff>66675</xdr:colOff>
      <xdr:row>35</xdr:row>
      <xdr:rowOff>24638</xdr:rowOff>
    </xdr:to>
    <xdr:sp macro="" textlink="">
      <xdr:nvSpPr>
        <xdr:cNvPr id="83" name="円/楕円 82"/>
        <xdr:cNvSpPr/>
      </xdr:nvSpPr>
      <xdr:spPr>
        <a:xfrm>
          <a:off x="4775200" y="592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111015</xdr:rowOff>
    </xdr:from>
    <xdr:ext cx="762000" cy="259045"/>
    <xdr:sp macro="" textlink="">
      <xdr:nvSpPr>
        <xdr:cNvPr id="84" name="人件費該当値テキスト"/>
        <xdr:cNvSpPr txBox="1"/>
      </xdr:nvSpPr>
      <xdr:spPr>
        <a:xfrm>
          <a:off x="4914900" y="5768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76200</xdr:rowOff>
    </xdr:from>
    <xdr:to>
      <xdr:col>5</xdr:col>
      <xdr:colOff>600075</xdr:colOff>
      <xdr:row>35</xdr:row>
      <xdr:rowOff>6350</xdr:rowOff>
    </xdr:to>
    <xdr:sp macro="" textlink="">
      <xdr:nvSpPr>
        <xdr:cNvPr id="85" name="円/楕円 84"/>
        <xdr:cNvSpPr/>
      </xdr:nvSpPr>
      <xdr:spPr>
        <a:xfrm>
          <a:off x="3937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16527</xdr:rowOff>
    </xdr:from>
    <xdr:ext cx="736600" cy="259045"/>
    <xdr:sp macro="" textlink="">
      <xdr:nvSpPr>
        <xdr:cNvPr id="86" name="テキスト ボックス 85"/>
        <xdr:cNvSpPr txBox="1"/>
      </xdr:nvSpPr>
      <xdr:spPr>
        <a:xfrm>
          <a:off x="3606800" y="567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94488</xdr:rowOff>
    </xdr:from>
    <xdr:to>
      <xdr:col>4</xdr:col>
      <xdr:colOff>396875</xdr:colOff>
      <xdr:row>35</xdr:row>
      <xdr:rowOff>24638</xdr:rowOff>
    </xdr:to>
    <xdr:sp macro="" textlink="">
      <xdr:nvSpPr>
        <xdr:cNvPr id="87" name="円/楕円 86"/>
        <xdr:cNvSpPr/>
      </xdr:nvSpPr>
      <xdr:spPr>
        <a:xfrm>
          <a:off x="3048000" y="592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34815</xdr:rowOff>
    </xdr:from>
    <xdr:ext cx="762000" cy="259045"/>
    <xdr:sp macro="" textlink="">
      <xdr:nvSpPr>
        <xdr:cNvPr id="88" name="テキスト ボックス 87"/>
        <xdr:cNvSpPr txBox="1"/>
      </xdr:nvSpPr>
      <xdr:spPr>
        <a:xfrm>
          <a:off x="2717800" y="569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19050</xdr:rowOff>
    </xdr:from>
    <xdr:to>
      <xdr:col>3</xdr:col>
      <xdr:colOff>193675</xdr:colOff>
      <xdr:row>37</xdr:row>
      <xdr:rowOff>120650</xdr:rowOff>
    </xdr:to>
    <xdr:sp macro="" textlink="">
      <xdr:nvSpPr>
        <xdr:cNvPr id="89" name="円/楕円 88"/>
        <xdr:cNvSpPr/>
      </xdr:nvSpPr>
      <xdr:spPr>
        <a:xfrm>
          <a:off x="2159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130827</xdr:rowOff>
    </xdr:from>
    <xdr:ext cx="762000" cy="259045"/>
    <xdr:sp macro="" textlink="">
      <xdr:nvSpPr>
        <xdr:cNvPr id="90" name="テキスト ボックス 89"/>
        <xdr:cNvSpPr txBox="1"/>
      </xdr:nvSpPr>
      <xdr:spPr>
        <a:xfrm>
          <a:off x="1828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83058</xdr:rowOff>
    </xdr:from>
    <xdr:to>
      <xdr:col>1</xdr:col>
      <xdr:colOff>676275</xdr:colOff>
      <xdr:row>38</xdr:row>
      <xdr:rowOff>13208</xdr:rowOff>
    </xdr:to>
    <xdr:sp macro="" textlink="">
      <xdr:nvSpPr>
        <xdr:cNvPr id="91" name="円/楕円 90"/>
        <xdr:cNvSpPr/>
      </xdr:nvSpPr>
      <xdr:spPr>
        <a:xfrm>
          <a:off x="12700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23385</xdr:rowOff>
    </xdr:from>
    <xdr:ext cx="762000" cy="259045"/>
    <xdr:sp macro="" textlink="">
      <xdr:nvSpPr>
        <xdr:cNvPr id="92" name="テキスト ボックス 91"/>
        <xdr:cNvSpPr txBox="1"/>
      </xdr:nvSpPr>
      <xdr:spPr>
        <a:xfrm>
          <a:off x="939800" y="6195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に係る経常経費比率が高くなっているのは、業務の民間委託を推進し、職員人件費から委託料へのシフトが起きているためである。今後、指定管理者制度の選定見直しを進める中で、委託先を民間企業へ広げていくことを通して、競争に伴う効果が出ることが見込まれる。</a:t>
          </a: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45357</xdr:rowOff>
    </xdr:from>
    <xdr:to>
      <xdr:col>24</xdr:col>
      <xdr:colOff>31750</xdr:colOff>
      <xdr:row>20</xdr:row>
      <xdr:rowOff>143328</xdr:rowOff>
    </xdr:to>
    <xdr:cxnSp macro="">
      <xdr:nvCxnSpPr>
        <xdr:cNvPr id="122" name="直線コネクタ 121"/>
        <xdr:cNvCxnSpPr/>
      </xdr:nvCxnSpPr>
      <xdr:spPr>
        <a:xfrm flipV="1">
          <a:off x="16510000" y="2102757"/>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115405</xdr:rowOff>
    </xdr:from>
    <xdr:ext cx="762000" cy="259045"/>
    <xdr:sp macro="" textlink="">
      <xdr:nvSpPr>
        <xdr:cNvPr id="123" name="物件費最小値テキスト"/>
        <xdr:cNvSpPr txBox="1"/>
      </xdr:nvSpPr>
      <xdr:spPr>
        <a:xfrm>
          <a:off x="16598900" y="354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a:t>
          </a:r>
          <a:endParaRPr kumimoji="1" lang="ja-JP" altLang="en-US" sz="1000" b="1">
            <a:latin typeface="ＭＳ Ｐゴシック"/>
          </a:endParaRPr>
        </a:p>
      </xdr:txBody>
    </xdr:sp>
    <xdr:clientData/>
  </xdr:oneCellAnchor>
  <xdr:twoCellAnchor>
    <xdr:from>
      <xdr:col>23</xdr:col>
      <xdr:colOff>628650</xdr:colOff>
      <xdr:row>20</xdr:row>
      <xdr:rowOff>143328</xdr:rowOff>
    </xdr:from>
    <xdr:to>
      <xdr:col>24</xdr:col>
      <xdr:colOff>120650</xdr:colOff>
      <xdr:row>20</xdr:row>
      <xdr:rowOff>143328</xdr:rowOff>
    </xdr:to>
    <xdr:cxnSp macro="">
      <xdr:nvCxnSpPr>
        <xdr:cNvPr id="124" name="直線コネクタ 123"/>
        <xdr:cNvCxnSpPr/>
      </xdr:nvCxnSpPr>
      <xdr:spPr>
        <a:xfrm>
          <a:off x="16421100" y="35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131734</xdr:rowOff>
    </xdr:from>
    <xdr:ext cx="762000" cy="259045"/>
    <xdr:sp macro="" textlink="">
      <xdr:nvSpPr>
        <xdr:cNvPr id="125" name="物件費最大値テキスト"/>
        <xdr:cNvSpPr txBox="1"/>
      </xdr:nvSpPr>
      <xdr:spPr>
        <a:xfrm>
          <a:off x="16598900" y="1846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23</xdr:col>
      <xdr:colOff>628650</xdr:colOff>
      <xdr:row>12</xdr:row>
      <xdr:rowOff>45357</xdr:rowOff>
    </xdr:from>
    <xdr:to>
      <xdr:col>24</xdr:col>
      <xdr:colOff>120650</xdr:colOff>
      <xdr:row>12</xdr:row>
      <xdr:rowOff>45357</xdr:rowOff>
    </xdr:to>
    <xdr:cxnSp macro="">
      <xdr:nvCxnSpPr>
        <xdr:cNvPr id="126" name="直線コネクタ 125"/>
        <xdr:cNvCxnSpPr/>
      </xdr:nvCxnSpPr>
      <xdr:spPr>
        <a:xfrm>
          <a:off x="16421100" y="2102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170543</xdr:rowOff>
    </xdr:from>
    <xdr:to>
      <xdr:col>24</xdr:col>
      <xdr:colOff>31750</xdr:colOff>
      <xdr:row>15</xdr:row>
      <xdr:rowOff>97064</xdr:rowOff>
    </xdr:to>
    <xdr:cxnSp macro="">
      <xdr:nvCxnSpPr>
        <xdr:cNvPr id="127" name="直線コネクタ 126"/>
        <xdr:cNvCxnSpPr/>
      </xdr:nvCxnSpPr>
      <xdr:spPr>
        <a:xfrm>
          <a:off x="15671800" y="2570843"/>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40113</xdr:rowOff>
    </xdr:from>
    <xdr:ext cx="762000" cy="259045"/>
    <xdr:sp macro="" textlink="">
      <xdr:nvSpPr>
        <xdr:cNvPr id="128" name="物件費平均値テキスト"/>
        <xdr:cNvSpPr txBox="1"/>
      </xdr:nvSpPr>
      <xdr:spPr>
        <a:xfrm>
          <a:off x="16598900" y="26118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68036</xdr:rowOff>
    </xdr:from>
    <xdr:to>
      <xdr:col>24</xdr:col>
      <xdr:colOff>82550</xdr:colOff>
      <xdr:row>15</xdr:row>
      <xdr:rowOff>169636</xdr:rowOff>
    </xdr:to>
    <xdr:sp macro="" textlink="">
      <xdr:nvSpPr>
        <xdr:cNvPr id="129" name="フローチャート : 判断 128"/>
        <xdr:cNvSpPr/>
      </xdr:nvSpPr>
      <xdr:spPr>
        <a:xfrm>
          <a:off x="164592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170543</xdr:rowOff>
    </xdr:from>
    <xdr:to>
      <xdr:col>22</xdr:col>
      <xdr:colOff>565150</xdr:colOff>
      <xdr:row>14</xdr:row>
      <xdr:rowOff>170543</xdr:rowOff>
    </xdr:to>
    <xdr:cxnSp macro="">
      <xdr:nvCxnSpPr>
        <xdr:cNvPr id="130" name="直線コネクタ 129"/>
        <xdr:cNvCxnSpPr/>
      </xdr:nvCxnSpPr>
      <xdr:spPr>
        <a:xfrm>
          <a:off x="14782800" y="25708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16329</xdr:rowOff>
    </xdr:from>
    <xdr:to>
      <xdr:col>22</xdr:col>
      <xdr:colOff>615950</xdr:colOff>
      <xdr:row>16</xdr:row>
      <xdr:rowOff>117929</xdr:rowOff>
    </xdr:to>
    <xdr:sp macro="" textlink="">
      <xdr:nvSpPr>
        <xdr:cNvPr id="131" name="フローチャート : 判断 130"/>
        <xdr:cNvSpPr/>
      </xdr:nvSpPr>
      <xdr:spPr>
        <a:xfrm>
          <a:off x="15621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102706</xdr:rowOff>
    </xdr:from>
    <xdr:ext cx="736600" cy="259045"/>
    <xdr:sp macro="" textlink="">
      <xdr:nvSpPr>
        <xdr:cNvPr id="132" name="テキスト ボックス 131"/>
        <xdr:cNvSpPr txBox="1"/>
      </xdr:nvSpPr>
      <xdr:spPr>
        <a:xfrm>
          <a:off x="15290800" y="28459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137886</xdr:rowOff>
    </xdr:from>
    <xdr:to>
      <xdr:col>21</xdr:col>
      <xdr:colOff>361950</xdr:colOff>
      <xdr:row>14</xdr:row>
      <xdr:rowOff>170543</xdr:rowOff>
    </xdr:to>
    <xdr:cxnSp macro="">
      <xdr:nvCxnSpPr>
        <xdr:cNvPr id="133" name="直線コネクタ 132"/>
        <xdr:cNvCxnSpPr/>
      </xdr:nvCxnSpPr>
      <xdr:spPr>
        <a:xfrm>
          <a:off x="13893800" y="25381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122464</xdr:rowOff>
    </xdr:from>
    <xdr:to>
      <xdr:col>21</xdr:col>
      <xdr:colOff>412750</xdr:colOff>
      <xdr:row>16</xdr:row>
      <xdr:rowOff>52614</xdr:rowOff>
    </xdr:to>
    <xdr:sp macro="" textlink="">
      <xdr:nvSpPr>
        <xdr:cNvPr id="134" name="フローチャート : 判断 133"/>
        <xdr:cNvSpPr/>
      </xdr:nvSpPr>
      <xdr:spPr>
        <a:xfrm>
          <a:off x="147320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37391</xdr:rowOff>
    </xdr:from>
    <xdr:ext cx="762000" cy="259045"/>
    <xdr:sp macro="" textlink="">
      <xdr:nvSpPr>
        <xdr:cNvPr id="135" name="テキスト ボックス 134"/>
        <xdr:cNvSpPr txBox="1"/>
      </xdr:nvSpPr>
      <xdr:spPr>
        <a:xfrm>
          <a:off x="14401800" y="2780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137886</xdr:rowOff>
    </xdr:from>
    <xdr:to>
      <xdr:col>20</xdr:col>
      <xdr:colOff>158750</xdr:colOff>
      <xdr:row>14</xdr:row>
      <xdr:rowOff>148771</xdr:rowOff>
    </xdr:to>
    <xdr:cxnSp macro="">
      <xdr:nvCxnSpPr>
        <xdr:cNvPr id="136" name="直線コネクタ 135"/>
        <xdr:cNvCxnSpPr/>
      </xdr:nvCxnSpPr>
      <xdr:spPr>
        <a:xfrm flipV="1">
          <a:off x="13004800" y="2538186"/>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5443</xdr:rowOff>
    </xdr:from>
    <xdr:to>
      <xdr:col>20</xdr:col>
      <xdr:colOff>209550</xdr:colOff>
      <xdr:row>16</xdr:row>
      <xdr:rowOff>107043</xdr:rowOff>
    </xdr:to>
    <xdr:sp macro="" textlink="">
      <xdr:nvSpPr>
        <xdr:cNvPr id="137" name="フローチャート : 判断 136"/>
        <xdr:cNvSpPr/>
      </xdr:nvSpPr>
      <xdr:spPr>
        <a:xfrm>
          <a:off x="13843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91820</xdr:rowOff>
    </xdr:from>
    <xdr:ext cx="762000" cy="259045"/>
    <xdr:sp macro="" textlink="">
      <xdr:nvSpPr>
        <xdr:cNvPr id="138" name="テキスト ボックス 137"/>
        <xdr:cNvSpPr txBox="1"/>
      </xdr:nvSpPr>
      <xdr:spPr>
        <a:xfrm>
          <a:off x="13512800" y="283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155121</xdr:rowOff>
    </xdr:from>
    <xdr:to>
      <xdr:col>19</xdr:col>
      <xdr:colOff>6350</xdr:colOff>
      <xdr:row>16</xdr:row>
      <xdr:rowOff>85271</xdr:rowOff>
    </xdr:to>
    <xdr:sp macro="" textlink="">
      <xdr:nvSpPr>
        <xdr:cNvPr id="139" name="フローチャート : 判断 138"/>
        <xdr:cNvSpPr/>
      </xdr:nvSpPr>
      <xdr:spPr>
        <a:xfrm>
          <a:off x="12954000" y="272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70048</xdr:rowOff>
    </xdr:from>
    <xdr:ext cx="762000" cy="259045"/>
    <xdr:sp macro="" textlink="">
      <xdr:nvSpPr>
        <xdr:cNvPr id="140" name="テキスト ボックス 139"/>
        <xdr:cNvSpPr txBox="1"/>
      </xdr:nvSpPr>
      <xdr:spPr>
        <a:xfrm>
          <a:off x="12623800" y="2813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15</xdr:row>
      <xdr:rowOff>46264</xdr:rowOff>
    </xdr:from>
    <xdr:to>
      <xdr:col>24</xdr:col>
      <xdr:colOff>82550</xdr:colOff>
      <xdr:row>15</xdr:row>
      <xdr:rowOff>147864</xdr:rowOff>
    </xdr:to>
    <xdr:sp macro="" textlink="">
      <xdr:nvSpPr>
        <xdr:cNvPr id="146" name="円/楕円 145"/>
        <xdr:cNvSpPr/>
      </xdr:nvSpPr>
      <xdr:spPr>
        <a:xfrm>
          <a:off x="16459200" y="261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62791</xdr:rowOff>
    </xdr:from>
    <xdr:ext cx="762000" cy="259045"/>
    <xdr:sp macro="" textlink="">
      <xdr:nvSpPr>
        <xdr:cNvPr id="147" name="物件費該当値テキスト"/>
        <xdr:cNvSpPr txBox="1"/>
      </xdr:nvSpPr>
      <xdr:spPr>
        <a:xfrm>
          <a:off x="16598900" y="246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119743</xdr:rowOff>
    </xdr:from>
    <xdr:to>
      <xdr:col>22</xdr:col>
      <xdr:colOff>615950</xdr:colOff>
      <xdr:row>15</xdr:row>
      <xdr:rowOff>49893</xdr:rowOff>
    </xdr:to>
    <xdr:sp macro="" textlink="">
      <xdr:nvSpPr>
        <xdr:cNvPr id="148" name="円/楕円 147"/>
        <xdr:cNvSpPr/>
      </xdr:nvSpPr>
      <xdr:spPr>
        <a:xfrm>
          <a:off x="15621000" y="252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60070</xdr:rowOff>
    </xdr:from>
    <xdr:ext cx="736600" cy="259045"/>
    <xdr:sp macro="" textlink="">
      <xdr:nvSpPr>
        <xdr:cNvPr id="149" name="テキスト ボックス 148"/>
        <xdr:cNvSpPr txBox="1"/>
      </xdr:nvSpPr>
      <xdr:spPr>
        <a:xfrm>
          <a:off x="15290800" y="2288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119743</xdr:rowOff>
    </xdr:from>
    <xdr:to>
      <xdr:col>21</xdr:col>
      <xdr:colOff>412750</xdr:colOff>
      <xdr:row>15</xdr:row>
      <xdr:rowOff>49893</xdr:rowOff>
    </xdr:to>
    <xdr:sp macro="" textlink="">
      <xdr:nvSpPr>
        <xdr:cNvPr id="150" name="円/楕円 149"/>
        <xdr:cNvSpPr/>
      </xdr:nvSpPr>
      <xdr:spPr>
        <a:xfrm>
          <a:off x="14732000" y="252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60070</xdr:rowOff>
    </xdr:from>
    <xdr:ext cx="762000" cy="259045"/>
    <xdr:sp macro="" textlink="">
      <xdr:nvSpPr>
        <xdr:cNvPr id="151" name="テキスト ボックス 150"/>
        <xdr:cNvSpPr txBox="1"/>
      </xdr:nvSpPr>
      <xdr:spPr>
        <a:xfrm>
          <a:off x="14401800" y="2288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87086</xdr:rowOff>
    </xdr:from>
    <xdr:to>
      <xdr:col>20</xdr:col>
      <xdr:colOff>209550</xdr:colOff>
      <xdr:row>15</xdr:row>
      <xdr:rowOff>17236</xdr:rowOff>
    </xdr:to>
    <xdr:sp macro="" textlink="">
      <xdr:nvSpPr>
        <xdr:cNvPr id="152" name="円/楕円 151"/>
        <xdr:cNvSpPr/>
      </xdr:nvSpPr>
      <xdr:spPr>
        <a:xfrm>
          <a:off x="13843000" y="248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27413</xdr:rowOff>
    </xdr:from>
    <xdr:ext cx="762000" cy="259045"/>
    <xdr:sp macro="" textlink="">
      <xdr:nvSpPr>
        <xdr:cNvPr id="153" name="テキスト ボックス 152"/>
        <xdr:cNvSpPr txBox="1"/>
      </xdr:nvSpPr>
      <xdr:spPr>
        <a:xfrm>
          <a:off x="13512800" y="225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97971</xdr:rowOff>
    </xdr:from>
    <xdr:to>
      <xdr:col>19</xdr:col>
      <xdr:colOff>6350</xdr:colOff>
      <xdr:row>15</xdr:row>
      <xdr:rowOff>28121</xdr:rowOff>
    </xdr:to>
    <xdr:sp macro="" textlink="">
      <xdr:nvSpPr>
        <xdr:cNvPr id="154" name="円/楕円 153"/>
        <xdr:cNvSpPr/>
      </xdr:nvSpPr>
      <xdr:spPr>
        <a:xfrm>
          <a:off x="12954000" y="2498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38298</xdr:rowOff>
    </xdr:from>
    <xdr:ext cx="762000" cy="259045"/>
    <xdr:sp macro="" textlink="">
      <xdr:nvSpPr>
        <xdr:cNvPr id="155" name="テキスト ボックス 154"/>
        <xdr:cNvSpPr txBox="1"/>
      </xdr:nvSpPr>
      <xdr:spPr>
        <a:xfrm>
          <a:off x="12623800" y="2267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扶助費に係る経常収支比率が上昇傾向にある要因として、障害者給付費の額が大幅に膨らんでいること等があげられる。これは新制度体系への移行に伴うサービス提供の増加によるものである。</a:t>
          </a: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124278</xdr:rowOff>
    </xdr:from>
    <xdr:to>
      <xdr:col>7</xdr:col>
      <xdr:colOff>15875</xdr:colOff>
      <xdr:row>61</xdr:row>
      <xdr:rowOff>69850</xdr:rowOff>
    </xdr:to>
    <xdr:cxnSp macro="">
      <xdr:nvCxnSpPr>
        <xdr:cNvPr id="185" name="直線コネクタ 184"/>
        <xdr:cNvCxnSpPr/>
      </xdr:nvCxnSpPr>
      <xdr:spPr>
        <a:xfrm flipV="1">
          <a:off x="4826000" y="9211128"/>
          <a:ext cx="0" cy="1317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41927</xdr:rowOff>
    </xdr:from>
    <xdr:ext cx="762000" cy="259045"/>
    <xdr:sp macro="" textlink="">
      <xdr:nvSpPr>
        <xdr:cNvPr id="186"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a:t>
          </a:r>
          <a:endParaRPr kumimoji="1" lang="ja-JP" altLang="en-US" sz="1000" b="1">
            <a:latin typeface="ＭＳ Ｐゴシック"/>
          </a:endParaRPr>
        </a:p>
      </xdr:txBody>
    </xdr:sp>
    <xdr:clientData/>
  </xdr:oneCellAnchor>
  <xdr:twoCellAnchor>
    <xdr:from>
      <xdr:col>6</xdr:col>
      <xdr:colOff>612775</xdr:colOff>
      <xdr:row>61</xdr:row>
      <xdr:rowOff>69850</xdr:rowOff>
    </xdr:from>
    <xdr:to>
      <xdr:col>7</xdr:col>
      <xdr:colOff>104775</xdr:colOff>
      <xdr:row>61</xdr:row>
      <xdr:rowOff>69850</xdr:rowOff>
    </xdr:to>
    <xdr:cxnSp macro="">
      <xdr:nvCxnSpPr>
        <xdr:cNvPr id="187" name="直線コネクタ 186"/>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39205</xdr:rowOff>
    </xdr:from>
    <xdr:ext cx="762000" cy="259045"/>
    <xdr:sp macro="" textlink="">
      <xdr:nvSpPr>
        <xdr:cNvPr id="188" name="扶助費最大値テキスト"/>
        <xdr:cNvSpPr txBox="1"/>
      </xdr:nvSpPr>
      <xdr:spPr>
        <a:xfrm>
          <a:off x="4914900" y="895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6</xdr:col>
      <xdr:colOff>612775</xdr:colOff>
      <xdr:row>53</xdr:row>
      <xdr:rowOff>124278</xdr:rowOff>
    </xdr:from>
    <xdr:to>
      <xdr:col>7</xdr:col>
      <xdr:colOff>104775</xdr:colOff>
      <xdr:row>53</xdr:row>
      <xdr:rowOff>124278</xdr:rowOff>
    </xdr:to>
    <xdr:cxnSp macro="">
      <xdr:nvCxnSpPr>
        <xdr:cNvPr id="189" name="直線コネクタ 188"/>
        <xdr:cNvCxnSpPr/>
      </xdr:nvCxnSpPr>
      <xdr:spPr>
        <a:xfrm>
          <a:off x="4737100" y="921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9978</xdr:rowOff>
    </xdr:from>
    <xdr:to>
      <xdr:col>7</xdr:col>
      <xdr:colOff>15875</xdr:colOff>
      <xdr:row>55</xdr:row>
      <xdr:rowOff>97065</xdr:rowOff>
    </xdr:to>
    <xdr:cxnSp macro="">
      <xdr:nvCxnSpPr>
        <xdr:cNvPr id="190" name="直線コネクタ 189"/>
        <xdr:cNvCxnSpPr/>
      </xdr:nvCxnSpPr>
      <xdr:spPr>
        <a:xfrm>
          <a:off x="3987800" y="9439728"/>
          <a:ext cx="838200" cy="8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72770</xdr:rowOff>
    </xdr:from>
    <xdr:ext cx="762000" cy="259045"/>
    <xdr:sp macro="" textlink="">
      <xdr:nvSpPr>
        <xdr:cNvPr id="191" name="扶助費平均値テキスト"/>
        <xdr:cNvSpPr txBox="1"/>
      </xdr:nvSpPr>
      <xdr:spPr>
        <a:xfrm>
          <a:off x="4914900" y="9502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100693</xdr:rowOff>
    </xdr:from>
    <xdr:to>
      <xdr:col>7</xdr:col>
      <xdr:colOff>66675</xdr:colOff>
      <xdr:row>56</xdr:row>
      <xdr:rowOff>30843</xdr:rowOff>
    </xdr:to>
    <xdr:sp macro="" textlink="">
      <xdr:nvSpPr>
        <xdr:cNvPr id="192" name="フローチャート : 判断 191"/>
        <xdr:cNvSpPr/>
      </xdr:nvSpPr>
      <xdr:spPr>
        <a:xfrm>
          <a:off x="47752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9978</xdr:rowOff>
    </xdr:from>
    <xdr:to>
      <xdr:col>5</xdr:col>
      <xdr:colOff>549275</xdr:colOff>
      <xdr:row>55</xdr:row>
      <xdr:rowOff>53522</xdr:rowOff>
    </xdr:to>
    <xdr:cxnSp macro="">
      <xdr:nvCxnSpPr>
        <xdr:cNvPr id="193" name="直線コネクタ 192"/>
        <xdr:cNvCxnSpPr/>
      </xdr:nvCxnSpPr>
      <xdr:spPr>
        <a:xfrm flipV="1">
          <a:off x="3098800" y="9439728"/>
          <a:ext cx="889000" cy="4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78922</xdr:rowOff>
    </xdr:from>
    <xdr:to>
      <xdr:col>5</xdr:col>
      <xdr:colOff>600075</xdr:colOff>
      <xdr:row>56</xdr:row>
      <xdr:rowOff>9072</xdr:rowOff>
    </xdr:to>
    <xdr:sp macro="" textlink="">
      <xdr:nvSpPr>
        <xdr:cNvPr id="194" name="フローチャート : 判断 193"/>
        <xdr:cNvSpPr/>
      </xdr:nvSpPr>
      <xdr:spPr>
        <a:xfrm>
          <a:off x="3937000" y="950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165299</xdr:rowOff>
    </xdr:from>
    <xdr:ext cx="736600" cy="259045"/>
    <xdr:sp macro="" textlink="">
      <xdr:nvSpPr>
        <xdr:cNvPr id="195" name="テキスト ボックス 194"/>
        <xdr:cNvSpPr txBox="1"/>
      </xdr:nvSpPr>
      <xdr:spPr>
        <a:xfrm>
          <a:off x="3606800" y="9595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170543</xdr:rowOff>
    </xdr:from>
    <xdr:to>
      <xdr:col>4</xdr:col>
      <xdr:colOff>346075</xdr:colOff>
      <xdr:row>55</xdr:row>
      <xdr:rowOff>53522</xdr:rowOff>
    </xdr:to>
    <xdr:cxnSp macro="">
      <xdr:nvCxnSpPr>
        <xdr:cNvPr id="196" name="直線コネクタ 195"/>
        <xdr:cNvCxnSpPr/>
      </xdr:nvCxnSpPr>
      <xdr:spPr>
        <a:xfrm>
          <a:off x="2209800" y="9428843"/>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78922</xdr:rowOff>
    </xdr:from>
    <xdr:to>
      <xdr:col>4</xdr:col>
      <xdr:colOff>396875</xdr:colOff>
      <xdr:row>56</xdr:row>
      <xdr:rowOff>9072</xdr:rowOff>
    </xdr:to>
    <xdr:sp macro="" textlink="">
      <xdr:nvSpPr>
        <xdr:cNvPr id="197" name="フローチャート : 判断 196"/>
        <xdr:cNvSpPr/>
      </xdr:nvSpPr>
      <xdr:spPr>
        <a:xfrm>
          <a:off x="3048000" y="950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165299</xdr:rowOff>
    </xdr:from>
    <xdr:ext cx="762000" cy="259045"/>
    <xdr:sp macro="" textlink="">
      <xdr:nvSpPr>
        <xdr:cNvPr id="198" name="テキスト ボックス 197"/>
        <xdr:cNvSpPr txBox="1"/>
      </xdr:nvSpPr>
      <xdr:spPr>
        <a:xfrm>
          <a:off x="2717800" y="959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170543</xdr:rowOff>
    </xdr:from>
    <xdr:to>
      <xdr:col>3</xdr:col>
      <xdr:colOff>142875</xdr:colOff>
      <xdr:row>55</xdr:row>
      <xdr:rowOff>20865</xdr:rowOff>
    </xdr:to>
    <xdr:cxnSp macro="">
      <xdr:nvCxnSpPr>
        <xdr:cNvPr id="199" name="直線コネクタ 198"/>
        <xdr:cNvCxnSpPr/>
      </xdr:nvCxnSpPr>
      <xdr:spPr>
        <a:xfrm flipV="1">
          <a:off x="1320800" y="9428843"/>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35378</xdr:rowOff>
    </xdr:from>
    <xdr:to>
      <xdr:col>3</xdr:col>
      <xdr:colOff>193675</xdr:colOff>
      <xdr:row>55</xdr:row>
      <xdr:rowOff>136978</xdr:rowOff>
    </xdr:to>
    <xdr:sp macro="" textlink="">
      <xdr:nvSpPr>
        <xdr:cNvPr id="200" name="フローチャート : 判断 199"/>
        <xdr:cNvSpPr/>
      </xdr:nvSpPr>
      <xdr:spPr>
        <a:xfrm>
          <a:off x="2159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121755</xdr:rowOff>
    </xdr:from>
    <xdr:ext cx="762000" cy="259045"/>
    <xdr:sp macro="" textlink="">
      <xdr:nvSpPr>
        <xdr:cNvPr id="201" name="テキスト ボックス 200"/>
        <xdr:cNvSpPr txBox="1"/>
      </xdr:nvSpPr>
      <xdr:spPr>
        <a:xfrm>
          <a:off x="1828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163285</xdr:rowOff>
    </xdr:from>
    <xdr:to>
      <xdr:col>1</xdr:col>
      <xdr:colOff>676275</xdr:colOff>
      <xdr:row>55</xdr:row>
      <xdr:rowOff>93435</xdr:rowOff>
    </xdr:to>
    <xdr:sp macro="" textlink="">
      <xdr:nvSpPr>
        <xdr:cNvPr id="202" name="フローチャート : 判断 201"/>
        <xdr:cNvSpPr/>
      </xdr:nvSpPr>
      <xdr:spPr>
        <a:xfrm>
          <a:off x="1270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78212</xdr:rowOff>
    </xdr:from>
    <xdr:ext cx="762000" cy="259045"/>
    <xdr:sp macro="" textlink="">
      <xdr:nvSpPr>
        <xdr:cNvPr id="203" name="テキスト ボックス 202"/>
        <xdr:cNvSpPr txBox="1"/>
      </xdr:nvSpPr>
      <xdr:spPr>
        <a:xfrm>
          <a:off x="939800" y="9507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55</xdr:row>
      <xdr:rowOff>46265</xdr:rowOff>
    </xdr:from>
    <xdr:to>
      <xdr:col>7</xdr:col>
      <xdr:colOff>66675</xdr:colOff>
      <xdr:row>55</xdr:row>
      <xdr:rowOff>147865</xdr:rowOff>
    </xdr:to>
    <xdr:sp macro="" textlink="">
      <xdr:nvSpPr>
        <xdr:cNvPr id="209" name="円/楕円 208"/>
        <xdr:cNvSpPr/>
      </xdr:nvSpPr>
      <xdr:spPr>
        <a:xfrm>
          <a:off x="4775200" y="947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62792</xdr:rowOff>
    </xdr:from>
    <xdr:ext cx="762000" cy="259045"/>
    <xdr:sp macro="" textlink="">
      <xdr:nvSpPr>
        <xdr:cNvPr id="210" name="扶助費該当値テキスト"/>
        <xdr:cNvSpPr txBox="1"/>
      </xdr:nvSpPr>
      <xdr:spPr>
        <a:xfrm>
          <a:off x="4914900" y="9321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130628</xdr:rowOff>
    </xdr:from>
    <xdr:to>
      <xdr:col>5</xdr:col>
      <xdr:colOff>600075</xdr:colOff>
      <xdr:row>55</xdr:row>
      <xdr:rowOff>60778</xdr:rowOff>
    </xdr:to>
    <xdr:sp macro="" textlink="">
      <xdr:nvSpPr>
        <xdr:cNvPr id="211" name="円/楕円 210"/>
        <xdr:cNvSpPr/>
      </xdr:nvSpPr>
      <xdr:spPr>
        <a:xfrm>
          <a:off x="3937000" y="938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70955</xdr:rowOff>
    </xdr:from>
    <xdr:ext cx="736600" cy="259045"/>
    <xdr:sp macro="" textlink="">
      <xdr:nvSpPr>
        <xdr:cNvPr id="212" name="テキスト ボックス 211"/>
        <xdr:cNvSpPr txBox="1"/>
      </xdr:nvSpPr>
      <xdr:spPr>
        <a:xfrm>
          <a:off x="3606800" y="9157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2722</xdr:rowOff>
    </xdr:from>
    <xdr:to>
      <xdr:col>4</xdr:col>
      <xdr:colOff>396875</xdr:colOff>
      <xdr:row>55</xdr:row>
      <xdr:rowOff>104322</xdr:rowOff>
    </xdr:to>
    <xdr:sp macro="" textlink="">
      <xdr:nvSpPr>
        <xdr:cNvPr id="213" name="円/楕円 212"/>
        <xdr:cNvSpPr/>
      </xdr:nvSpPr>
      <xdr:spPr>
        <a:xfrm>
          <a:off x="3048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114499</xdr:rowOff>
    </xdr:from>
    <xdr:ext cx="762000" cy="259045"/>
    <xdr:sp macro="" textlink="">
      <xdr:nvSpPr>
        <xdr:cNvPr id="214" name="テキスト ボックス 213"/>
        <xdr:cNvSpPr txBox="1"/>
      </xdr:nvSpPr>
      <xdr:spPr>
        <a:xfrm>
          <a:off x="2717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119743</xdr:rowOff>
    </xdr:from>
    <xdr:to>
      <xdr:col>3</xdr:col>
      <xdr:colOff>193675</xdr:colOff>
      <xdr:row>55</xdr:row>
      <xdr:rowOff>49893</xdr:rowOff>
    </xdr:to>
    <xdr:sp macro="" textlink="">
      <xdr:nvSpPr>
        <xdr:cNvPr id="215" name="円/楕円 214"/>
        <xdr:cNvSpPr/>
      </xdr:nvSpPr>
      <xdr:spPr>
        <a:xfrm>
          <a:off x="2159000" y="937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60070</xdr:rowOff>
    </xdr:from>
    <xdr:ext cx="762000" cy="259045"/>
    <xdr:sp macro="" textlink="">
      <xdr:nvSpPr>
        <xdr:cNvPr id="216" name="テキスト ボックス 215"/>
        <xdr:cNvSpPr txBox="1"/>
      </xdr:nvSpPr>
      <xdr:spPr>
        <a:xfrm>
          <a:off x="18288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141515</xdr:rowOff>
    </xdr:from>
    <xdr:to>
      <xdr:col>1</xdr:col>
      <xdr:colOff>676275</xdr:colOff>
      <xdr:row>55</xdr:row>
      <xdr:rowOff>71665</xdr:rowOff>
    </xdr:to>
    <xdr:sp macro="" textlink="">
      <xdr:nvSpPr>
        <xdr:cNvPr id="217" name="円/楕円 216"/>
        <xdr:cNvSpPr/>
      </xdr:nvSpPr>
      <xdr:spPr>
        <a:xfrm>
          <a:off x="1270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81842</xdr:rowOff>
    </xdr:from>
    <xdr:ext cx="762000" cy="259045"/>
    <xdr:sp macro="" textlink="">
      <xdr:nvSpPr>
        <xdr:cNvPr id="218" name="テキスト ボックス 217"/>
        <xdr:cNvSpPr txBox="1"/>
      </xdr:nvSpPr>
      <xdr:spPr>
        <a:xfrm>
          <a:off x="939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その他に係る経常収支比率の要因の主なものは繰出金に係るものが大きい。法非適用の特別会計での赤字補てんに係る繰入が必要となっている。</a:t>
          </a: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92710</xdr:rowOff>
    </xdr:from>
    <xdr:to>
      <xdr:col>24</xdr:col>
      <xdr:colOff>31750</xdr:colOff>
      <xdr:row>62</xdr:row>
      <xdr:rowOff>58420</xdr:rowOff>
    </xdr:to>
    <xdr:cxnSp macro="">
      <xdr:nvCxnSpPr>
        <xdr:cNvPr id="246" name="直線コネクタ 245"/>
        <xdr:cNvCxnSpPr/>
      </xdr:nvCxnSpPr>
      <xdr:spPr>
        <a:xfrm flipV="1">
          <a:off x="16510000" y="917956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62</xdr:row>
      <xdr:rowOff>30497</xdr:rowOff>
    </xdr:from>
    <xdr:ext cx="762000" cy="259045"/>
    <xdr:sp macro="" textlink="">
      <xdr:nvSpPr>
        <xdr:cNvPr id="247" name="その他最小値テキスト"/>
        <xdr:cNvSpPr txBox="1"/>
      </xdr:nvSpPr>
      <xdr:spPr>
        <a:xfrm>
          <a:off x="16598900" y="1066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26.1</a:t>
          </a:r>
          <a:endParaRPr kumimoji="1" lang="ja-JP" altLang="en-US" sz="1000" b="1">
            <a:latin typeface="ＭＳ Ｐゴシック"/>
          </a:endParaRPr>
        </a:p>
      </xdr:txBody>
    </xdr:sp>
    <xdr:clientData/>
  </xdr:oneCellAnchor>
  <xdr:twoCellAnchor>
    <xdr:from>
      <xdr:col>23</xdr:col>
      <xdr:colOff>628650</xdr:colOff>
      <xdr:row>62</xdr:row>
      <xdr:rowOff>58420</xdr:rowOff>
    </xdr:from>
    <xdr:to>
      <xdr:col>24</xdr:col>
      <xdr:colOff>120650</xdr:colOff>
      <xdr:row>62</xdr:row>
      <xdr:rowOff>58420</xdr:rowOff>
    </xdr:to>
    <xdr:cxnSp macro="">
      <xdr:nvCxnSpPr>
        <xdr:cNvPr id="248" name="直線コネクタ 247"/>
        <xdr:cNvCxnSpPr/>
      </xdr:nvCxnSpPr>
      <xdr:spPr>
        <a:xfrm>
          <a:off x="16421100" y="1068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7637</xdr:rowOff>
    </xdr:from>
    <xdr:ext cx="762000" cy="259045"/>
    <xdr:sp macro="" textlink="">
      <xdr:nvSpPr>
        <xdr:cNvPr id="249" name="その他最大値テキスト"/>
        <xdr:cNvSpPr txBox="1"/>
      </xdr:nvSpPr>
      <xdr:spPr>
        <a:xfrm>
          <a:off x="16598900" y="892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a:t>
          </a:r>
          <a:endParaRPr kumimoji="1" lang="ja-JP" altLang="en-US" sz="1000" b="1">
            <a:latin typeface="ＭＳ Ｐゴシック"/>
          </a:endParaRPr>
        </a:p>
      </xdr:txBody>
    </xdr:sp>
    <xdr:clientData/>
  </xdr:oneCellAnchor>
  <xdr:twoCellAnchor>
    <xdr:from>
      <xdr:col>23</xdr:col>
      <xdr:colOff>628650</xdr:colOff>
      <xdr:row>53</xdr:row>
      <xdr:rowOff>92710</xdr:rowOff>
    </xdr:from>
    <xdr:to>
      <xdr:col>24</xdr:col>
      <xdr:colOff>120650</xdr:colOff>
      <xdr:row>53</xdr:row>
      <xdr:rowOff>92710</xdr:rowOff>
    </xdr:to>
    <xdr:cxnSp macro="">
      <xdr:nvCxnSpPr>
        <xdr:cNvPr id="250" name="直線コネクタ 249"/>
        <xdr:cNvCxnSpPr/>
      </xdr:nvCxnSpPr>
      <xdr:spPr>
        <a:xfrm>
          <a:off x="16421100" y="9179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127000</xdr:rowOff>
    </xdr:from>
    <xdr:to>
      <xdr:col>24</xdr:col>
      <xdr:colOff>31750</xdr:colOff>
      <xdr:row>55</xdr:row>
      <xdr:rowOff>39370</xdr:rowOff>
    </xdr:to>
    <xdr:cxnSp macro="">
      <xdr:nvCxnSpPr>
        <xdr:cNvPr id="251" name="直線コネクタ 250"/>
        <xdr:cNvCxnSpPr/>
      </xdr:nvCxnSpPr>
      <xdr:spPr>
        <a:xfrm>
          <a:off x="15671800" y="938530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6367</xdr:rowOff>
    </xdr:from>
    <xdr:ext cx="762000" cy="259045"/>
    <xdr:sp macro="" textlink="">
      <xdr:nvSpPr>
        <xdr:cNvPr id="252" name="その他平均値テキスト"/>
        <xdr:cNvSpPr txBox="1"/>
      </xdr:nvSpPr>
      <xdr:spPr>
        <a:xfrm>
          <a:off x="16598900" y="9779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34290</xdr:rowOff>
    </xdr:from>
    <xdr:to>
      <xdr:col>24</xdr:col>
      <xdr:colOff>82550</xdr:colOff>
      <xdr:row>57</xdr:row>
      <xdr:rowOff>135890</xdr:rowOff>
    </xdr:to>
    <xdr:sp macro="" textlink="">
      <xdr:nvSpPr>
        <xdr:cNvPr id="253" name="フローチャート : 判断 252"/>
        <xdr:cNvSpPr/>
      </xdr:nvSpPr>
      <xdr:spPr>
        <a:xfrm>
          <a:off x="164592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119380</xdr:rowOff>
    </xdr:from>
    <xdr:to>
      <xdr:col>22</xdr:col>
      <xdr:colOff>565150</xdr:colOff>
      <xdr:row>54</xdr:row>
      <xdr:rowOff>127000</xdr:rowOff>
    </xdr:to>
    <xdr:cxnSp macro="">
      <xdr:nvCxnSpPr>
        <xdr:cNvPr id="254" name="直線コネクタ 253"/>
        <xdr:cNvCxnSpPr/>
      </xdr:nvCxnSpPr>
      <xdr:spPr>
        <a:xfrm>
          <a:off x="14782800" y="93776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160020</xdr:rowOff>
    </xdr:from>
    <xdr:to>
      <xdr:col>22</xdr:col>
      <xdr:colOff>615950</xdr:colOff>
      <xdr:row>57</xdr:row>
      <xdr:rowOff>90170</xdr:rowOff>
    </xdr:to>
    <xdr:sp macro="" textlink="">
      <xdr:nvSpPr>
        <xdr:cNvPr id="255" name="フローチャート : 判断 254"/>
        <xdr:cNvSpPr/>
      </xdr:nvSpPr>
      <xdr:spPr>
        <a:xfrm>
          <a:off x="15621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74947</xdr:rowOff>
    </xdr:from>
    <xdr:ext cx="736600" cy="259045"/>
    <xdr:sp macro="" textlink="">
      <xdr:nvSpPr>
        <xdr:cNvPr id="256" name="テキスト ボックス 255"/>
        <xdr:cNvSpPr txBox="1"/>
      </xdr:nvSpPr>
      <xdr:spPr>
        <a:xfrm>
          <a:off x="15290800" y="9847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111760</xdr:rowOff>
    </xdr:from>
    <xdr:to>
      <xdr:col>21</xdr:col>
      <xdr:colOff>361950</xdr:colOff>
      <xdr:row>54</xdr:row>
      <xdr:rowOff>119380</xdr:rowOff>
    </xdr:to>
    <xdr:cxnSp macro="">
      <xdr:nvCxnSpPr>
        <xdr:cNvPr id="257" name="直線コネクタ 256"/>
        <xdr:cNvCxnSpPr/>
      </xdr:nvCxnSpPr>
      <xdr:spPr>
        <a:xfrm>
          <a:off x="13893800" y="93700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121920</xdr:rowOff>
    </xdr:from>
    <xdr:to>
      <xdr:col>21</xdr:col>
      <xdr:colOff>412750</xdr:colOff>
      <xdr:row>57</xdr:row>
      <xdr:rowOff>52070</xdr:rowOff>
    </xdr:to>
    <xdr:sp macro="" textlink="">
      <xdr:nvSpPr>
        <xdr:cNvPr id="258" name="フローチャート : 判断 257"/>
        <xdr:cNvSpPr/>
      </xdr:nvSpPr>
      <xdr:spPr>
        <a:xfrm>
          <a:off x="14732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36847</xdr:rowOff>
    </xdr:from>
    <xdr:ext cx="762000" cy="259045"/>
    <xdr:sp macro="" textlink="">
      <xdr:nvSpPr>
        <xdr:cNvPr id="259" name="テキスト ボックス 258"/>
        <xdr:cNvSpPr txBox="1"/>
      </xdr:nvSpPr>
      <xdr:spPr>
        <a:xfrm>
          <a:off x="14401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73660</xdr:rowOff>
    </xdr:from>
    <xdr:to>
      <xdr:col>20</xdr:col>
      <xdr:colOff>158750</xdr:colOff>
      <xdr:row>54</xdr:row>
      <xdr:rowOff>111760</xdr:rowOff>
    </xdr:to>
    <xdr:cxnSp macro="">
      <xdr:nvCxnSpPr>
        <xdr:cNvPr id="260" name="直線コネクタ 259"/>
        <xdr:cNvCxnSpPr/>
      </xdr:nvCxnSpPr>
      <xdr:spPr>
        <a:xfrm>
          <a:off x="13004800" y="93319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60960</xdr:rowOff>
    </xdr:from>
    <xdr:to>
      <xdr:col>20</xdr:col>
      <xdr:colOff>209550</xdr:colOff>
      <xdr:row>56</xdr:row>
      <xdr:rowOff>162560</xdr:rowOff>
    </xdr:to>
    <xdr:sp macro="" textlink="">
      <xdr:nvSpPr>
        <xdr:cNvPr id="261" name="フローチャート : 判断 260"/>
        <xdr:cNvSpPr/>
      </xdr:nvSpPr>
      <xdr:spPr>
        <a:xfrm>
          <a:off x="13843000" y="966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147337</xdr:rowOff>
    </xdr:from>
    <xdr:ext cx="762000" cy="259045"/>
    <xdr:sp macro="" textlink="">
      <xdr:nvSpPr>
        <xdr:cNvPr id="262" name="テキスト ボックス 261"/>
        <xdr:cNvSpPr txBox="1"/>
      </xdr:nvSpPr>
      <xdr:spPr>
        <a:xfrm>
          <a:off x="13512800" y="9748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60960</xdr:rowOff>
    </xdr:from>
    <xdr:to>
      <xdr:col>19</xdr:col>
      <xdr:colOff>6350</xdr:colOff>
      <xdr:row>56</xdr:row>
      <xdr:rowOff>162560</xdr:rowOff>
    </xdr:to>
    <xdr:sp macro="" textlink="">
      <xdr:nvSpPr>
        <xdr:cNvPr id="263" name="フローチャート : 判断 262"/>
        <xdr:cNvSpPr/>
      </xdr:nvSpPr>
      <xdr:spPr>
        <a:xfrm>
          <a:off x="12954000" y="966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147337</xdr:rowOff>
    </xdr:from>
    <xdr:ext cx="762000" cy="259045"/>
    <xdr:sp macro="" textlink="">
      <xdr:nvSpPr>
        <xdr:cNvPr id="264" name="テキスト ボックス 263"/>
        <xdr:cNvSpPr txBox="1"/>
      </xdr:nvSpPr>
      <xdr:spPr>
        <a:xfrm>
          <a:off x="12623800" y="9748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54</xdr:row>
      <xdr:rowOff>160020</xdr:rowOff>
    </xdr:from>
    <xdr:to>
      <xdr:col>24</xdr:col>
      <xdr:colOff>82550</xdr:colOff>
      <xdr:row>55</xdr:row>
      <xdr:rowOff>90170</xdr:rowOff>
    </xdr:to>
    <xdr:sp macro="" textlink="">
      <xdr:nvSpPr>
        <xdr:cNvPr id="270" name="円/楕円 269"/>
        <xdr:cNvSpPr/>
      </xdr:nvSpPr>
      <xdr:spPr>
        <a:xfrm>
          <a:off x="16459200" y="941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5097</xdr:rowOff>
    </xdr:from>
    <xdr:ext cx="762000" cy="259045"/>
    <xdr:sp macro="" textlink="">
      <xdr:nvSpPr>
        <xdr:cNvPr id="271" name="その他該当値テキスト"/>
        <xdr:cNvSpPr txBox="1"/>
      </xdr:nvSpPr>
      <xdr:spPr>
        <a:xfrm>
          <a:off x="16598900" y="926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76200</xdr:rowOff>
    </xdr:from>
    <xdr:to>
      <xdr:col>22</xdr:col>
      <xdr:colOff>615950</xdr:colOff>
      <xdr:row>55</xdr:row>
      <xdr:rowOff>6350</xdr:rowOff>
    </xdr:to>
    <xdr:sp macro="" textlink="">
      <xdr:nvSpPr>
        <xdr:cNvPr id="272" name="円/楕円 271"/>
        <xdr:cNvSpPr/>
      </xdr:nvSpPr>
      <xdr:spPr>
        <a:xfrm>
          <a:off x="15621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16527</xdr:rowOff>
    </xdr:from>
    <xdr:ext cx="736600" cy="259045"/>
    <xdr:sp macro="" textlink="">
      <xdr:nvSpPr>
        <xdr:cNvPr id="273" name="テキスト ボックス 272"/>
        <xdr:cNvSpPr txBox="1"/>
      </xdr:nvSpPr>
      <xdr:spPr>
        <a:xfrm>
          <a:off x="15290800" y="910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68580</xdr:rowOff>
    </xdr:from>
    <xdr:to>
      <xdr:col>21</xdr:col>
      <xdr:colOff>412750</xdr:colOff>
      <xdr:row>54</xdr:row>
      <xdr:rowOff>170180</xdr:rowOff>
    </xdr:to>
    <xdr:sp macro="" textlink="">
      <xdr:nvSpPr>
        <xdr:cNvPr id="274" name="円/楕円 273"/>
        <xdr:cNvSpPr/>
      </xdr:nvSpPr>
      <xdr:spPr>
        <a:xfrm>
          <a:off x="14732000" y="932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8907</xdr:rowOff>
    </xdr:from>
    <xdr:ext cx="762000" cy="259045"/>
    <xdr:sp macro="" textlink="">
      <xdr:nvSpPr>
        <xdr:cNvPr id="275" name="テキスト ボックス 274"/>
        <xdr:cNvSpPr txBox="1"/>
      </xdr:nvSpPr>
      <xdr:spPr>
        <a:xfrm>
          <a:off x="14401800" y="909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60960</xdr:rowOff>
    </xdr:from>
    <xdr:to>
      <xdr:col>20</xdr:col>
      <xdr:colOff>209550</xdr:colOff>
      <xdr:row>54</xdr:row>
      <xdr:rowOff>162560</xdr:rowOff>
    </xdr:to>
    <xdr:sp macro="" textlink="">
      <xdr:nvSpPr>
        <xdr:cNvPr id="276" name="円/楕円 275"/>
        <xdr:cNvSpPr/>
      </xdr:nvSpPr>
      <xdr:spPr>
        <a:xfrm>
          <a:off x="13843000" y="931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1287</xdr:rowOff>
    </xdr:from>
    <xdr:ext cx="762000" cy="259045"/>
    <xdr:sp macro="" textlink="">
      <xdr:nvSpPr>
        <xdr:cNvPr id="277" name="テキスト ボックス 276"/>
        <xdr:cNvSpPr txBox="1"/>
      </xdr:nvSpPr>
      <xdr:spPr>
        <a:xfrm>
          <a:off x="13512800" y="908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22860</xdr:rowOff>
    </xdr:from>
    <xdr:to>
      <xdr:col>19</xdr:col>
      <xdr:colOff>6350</xdr:colOff>
      <xdr:row>54</xdr:row>
      <xdr:rowOff>124460</xdr:rowOff>
    </xdr:to>
    <xdr:sp macro="" textlink="">
      <xdr:nvSpPr>
        <xdr:cNvPr id="278" name="円/楕円 277"/>
        <xdr:cNvSpPr/>
      </xdr:nvSpPr>
      <xdr:spPr>
        <a:xfrm>
          <a:off x="12954000" y="928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134637</xdr:rowOff>
    </xdr:from>
    <xdr:ext cx="762000" cy="259045"/>
    <xdr:sp macro="" textlink="">
      <xdr:nvSpPr>
        <xdr:cNvPr id="279" name="テキスト ボックス 278"/>
        <xdr:cNvSpPr txBox="1"/>
      </xdr:nvSpPr>
      <xdr:spPr>
        <a:xfrm>
          <a:off x="12623800" y="905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補助費に係る経常収支比率の要因は、各種団体への補助金が多額になっているためである。現在、３年ごとに補助金交付の見直しを実施しており、補助金交付の適正化を図っている。</a:t>
          </a: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165862</xdr:rowOff>
    </xdr:from>
    <xdr:to>
      <xdr:col>24</xdr:col>
      <xdr:colOff>31750</xdr:colOff>
      <xdr:row>42</xdr:row>
      <xdr:rowOff>3556</xdr:rowOff>
    </xdr:to>
    <xdr:cxnSp macro="">
      <xdr:nvCxnSpPr>
        <xdr:cNvPr id="304" name="直線コネクタ 303"/>
        <xdr:cNvCxnSpPr/>
      </xdr:nvCxnSpPr>
      <xdr:spPr>
        <a:xfrm flipV="1">
          <a:off x="16510000" y="5823712"/>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147083</xdr:rowOff>
    </xdr:from>
    <xdr:ext cx="762000" cy="259045"/>
    <xdr:sp macro="" textlink="">
      <xdr:nvSpPr>
        <xdr:cNvPr id="305" name="補助費等最小値テキスト"/>
        <xdr:cNvSpPr txBox="1"/>
      </xdr:nvSpPr>
      <xdr:spPr>
        <a:xfrm>
          <a:off x="16598900" y="717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32.3</a:t>
          </a:r>
          <a:endParaRPr kumimoji="1" lang="ja-JP" altLang="en-US" sz="1000" b="1">
            <a:latin typeface="ＭＳ Ｐゴシック"/>
          </a:endParaRPr>
        </a:p>
      </xdr:txBody>
    </xdr:sp>
    <xdr:clientData/>
  </xdr:oneCellAnchor>
  <xdr:twoCellAnchor>
    <xdr:from>
      <xdr:col>23</xdr:col>
      <xdr:colOff>628650</xdr:colOff>
      <xdr:row>42</xdr:row>
      <xdr:rowOff>3556</xdr:rowOff>
    </xdr:from>
    <xdr:to>
      <xdr:col>24</xdr:col>
      <xdr:colOff>120650</xdr:colOff>
      <xdr:row>42</xdr:row>
      <xdr:rowOff>3556</xdr:rowOff>
    </xdr:to>
    <xdr:cxnSp macro="">
      <xdr:nvCxnSpPr>
        <xdr:cNvPr id="306" name="直線コネクタ 305"/>
        <xdr:cNvCxnSpPr/>
      </xdr:nvCxnSpPr>
      <xdr:spPr>
        <a:xfrm>
          <a:off x="16421100" y="720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80789</xdr:rowOff>
    </xdr:from>
    <xdr:ext cx="762000" cy="259045"/>
    <xdr:sp macro="" textlink="">
      <xdr:nvSpPr>
        <xdr:cNvPr id="307"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628650</xdr:colOff>
      <xdr:row>33</xdr:row>
      <xdr:rowOff>165862</xdr:rowOff>
    </xdr:from>
    <xdr:to>
      <xdr:col>24</xdr:col>
      <xdr:colOff>120650</xdr:colOff>
      <xdr:row>33</xdr:row>
      <xdr:rowOff>165862</xdr:rowOff>
    </xdr:to>
    <xdr:cxnSp macro="">
      <xdr:nvCxnSpPr>
        <xdr:cNvPr id="308" name="直線コネクタ 307"/>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92710</xdr:rowOff>
    </xdr:from>
    <xdr:to>
      <xdr:col>24</xdr:col>
      <xdr:colOff>31750</xdr:colOff>
      <xdr:row>37</xdr:row>
      <xdr:rowOff>120142</xdr:rowOff>
    </xdr:to>
    <xdr:cxnSp macro="">
      <xdr:nvCxnSpPr>
        <xdr:cNvPr id="309" name="直線コネクタ 308"/>
        <xdr:cNvCxnSpPr/>
      </xdr:nvCxnSpPr>
      <xdr:spPr>
        <a:xfrm flipV="1">
          <a:off x="15671800" y="643636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65295</xdr:rowOff>
    </xdr:from>
    <xdr:ext cx="762000" cy="259045"/>
    <xdr:sp macro="" textlink="">
      <xdr:nvSpPr>
        <xdr:cNvPr id="310" name="補助費等平均値テキスト"/>
        <xdr:cNvSpPr txBox="1"/>
      </xdr:nvSpPr>
      <xdr:spPr>
        <a:xfrm>
          <a:off x="16598900" y="6066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48768</xdr:rowOff>
    </xdr:from>
    <xdr:to>
      <xdr:col>24</xdr:col>
      <xdr:colOff>82550</xdr:colOff>
      <xdr:row>36</xdr:row>
      <xdr:rowOff>150368</xdr:rowOff>
    </xdr:to>
    <xdr:sp macro="" textlink="">
      <xdr:nvSpPr>
        <xdr:cNvPr id="311" name="フローチャート : 判断 310"/>
        <xdr:cNvSpPr/>
      </xdr:nvSpPr>
      <xdr:spPr>
        <a:xfrm>
          <a:off x="164592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120142</xdr:rowOff>
    </xdr:from>
    <xdr:to>
      <xdr:col>22</xdr:col>
      <xdr:colOff>565150</xdr:colOff>
      <xdr:row>37</xdr:row>
      <xdr:rowOff>170434</xdr:rowOff>
    </xdr:to>
    <xdr:cxnSp macro="">
      <xdr:nvCxnSpPr>
        <xdr:cNvPr id="312" name="直線コネクタ 311"/>
        <xdr:cNvCxnSpPr/>
      </xdr:nvCxnSpPr>
      <xdr:spPr>
        <a:xfrm flipV="1">
          <a:off x="14782800" y="646379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57912</xdr:rowOff>
    </xdr:from>
    <xdr:to>
      <xdr:col>22</xdr:col>
      <xdr:colOff>615950</xdr:colOff>
      <xdr:row>36</xdr:row>
      <xdr:rowOff>159512</xdr:rowOff>
    </xdr:to>
    <xdr:sp macro="" textlink="">
      <xdr:nvSpPr>
        <xdr:cNvPr id="313" name="フローチャート : 判断 312"/>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169689</xdr:rowOff>
    </xdr:from>
    <xdr:ext cx="736600" cy="259045"/>
    <xdr:sp macro="" textlink="">
      <xdr:nvSpPr>
        <xdr:cNvPr id="314" name="テキスト ボックス 313"/>
        <xdr:cNvSpPr txBox="1"/>
      </xdr:nvSpPr>
      <xdr:spPr>
        <a:xfrm>
          <a:off x="15290800" y="5998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24130</xdr:rowOff>
    </xdr:from>
    <xdr:to>
      <xdr:col>21</xdr:col>
      <xdr:colOff>361950</xdr:colOff>
      <xdr:row>37</xdr:row>
      <xdr:rowOff>170434</xdr:rowOff>
    </xdr:to>
    <xdr:cxnSp macro="">
      <xdr:nvCxnSpPr>
        <xdr:cNvPr id="315" name="直線コネクタ 314"/>
        <xdr:cNvCxnSpPr/>
      </xdr:nvCxnSpPr>
      <xdr:spPr>
        <a:xfrm>
          <a:off x="13893800" y="6367780"/>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48768</xdr:rowOff>
    </xdr:from>
    <xdr:to>
      <xdr:col>21</xdr:col>
      <xdr:colOff>412750</xdr:colOff>
      <xdr:row>36</xdr:row>
      <xdr:rowOff>150368</xdr:rowOff>
    </xdr:to>
    <xdr:sp macro="" textlink="">
      <xdr:nvSpPr>
        <xdr:cNvPr id="316" name="フローチャート : 判断 315"/>
        <xdr:cNvSpPr/>
      </xdr:nvSpPr>
      <xdr:spPr>
        <a:xfrm>
          <a:off x="14732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160545</xdr:rowOff>
    </xdr:from>
    <xdr:ext cx="762000" cy="259045"/>
    <xdr:sp macro="" textlink="">
      <xdr:nvSpPr>
        <xdr:cNvPr id="317" name="テキスト ボックス 316"/>
        <xdr:cNvSpPr txBox="1"/>
      </xdr:nvSpPr>
      <xdr:spPr>
        <a:xfrm>
          <a:off x="14401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24130</xdr:rowOff>
    </xdr:from>
    <xdr:to>
      <xdr:col>20</xdr:col>
      <xdr:colOff>158750</xdr:colOff>
      <xdr:row>37</xdr:row>
      <xdr:rowOff>60706</xdr:rowOff>
    </xdr:to>
    <xdr:cxnSp macro="">
      <xdr:nvCxnSpPr>
        <xdr:cNvPr id="318" name="直線コネクタ 317"/>
        <xdr:cNvCxnSpPr/>
      </xdr:nvCxnSpPr>
      <xdr:spPr>
        <a:xfrm flipV="1">
          <a:off x="13004800" y="636778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21336</xdr:rowOff>
    </xdr:from>
    <xdr:to>
      <xdr:col>20</xdr:col>
      <xdr:colOff>209550</xdr:colOff>
      <xdr:row>36</xdr:row>
      <xdr:rowOff>122936</xdr:rowOff>
    </xdr:to>
    <xdr:sp macro="" textlink="">
      <xdr:nvSpPr>
        <xdr:cNvPr id="319" name="フローチャート : 判断 318"/>
        <xdr:cNvSpPr/>
      </xdr:nvSpPr>
      <xdr:spPr>
        <a:xfrm>
          <a:off x="13843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133113</xdr:rowOff>
    </xdr:from>
    <xdr:ext cx="762000" cy="259045"/>
    <xdr:sp macro="" textlink="">
      <xdr:nvSpPr>
        <xdr:cNvPr id="320" name="テキスト ボックス 319"/>
        <xdr:cNvSpPr txBox="1"/>
      </xdr:nvSpPr>
      <xdr:spPr>
        <a:xfrm>
          <a:off x="13512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21336</xdr:rowOff>
    </xdr:from>
    <xdr:to>
      <xdr:col>19</xdr:col>
      <xdr:colOff>6350</xdr:colOff>
      <xdr:row>36</xdr:row>
      <xdr:rowOff>122936</xdr:rowOff>
    </xdr:to>
    <xdr:sp macro="" textlink="">
      <xdr:nvSpPr>
        <xdr:cNvPr id="321" name="フローチャート : 判断 320"/>
        <xdr:cNvSpPr/>
      </xdr:nvSpPr>
      <xdr:spPr>
        <a:xfrm>
          <a:off x="12954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133113</xdr:rowOff>
    </xdr:from>
    <xdr:ext cx="762000" cy="259045"/>
    <xdr:sp macro="" textlink="">
      <xdr:nvSpPr>
        <xdr:cNvPr id="322" name="テキスト ボックス 321"/>
        <xdr:cNvSpPr txBox="1"/>
      </xdr:nvSpPr>
      <xdr:spPr>
        <a:xfrm>
          <a:off x="12623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37</xdr:row>
      <xdr:rowOff>41910</xdr:rowOff>
    </xdr:from>
    <xdr:to>
      <xdr:col>24</xdr:col>
      <xdr:colOff>82550</xdr:colOff>
      <xdr:row>37</xdr:row>
      <xdr:rowOff>143510</xdr:rowOff>
    </xdr:to>
    <xdr:sp macro="" textlink="">
      <xdr:nvSpPr>
        <xdr:cNvPr id="328" name="円/楕円 327"/>
        <xdr:cNvSpPr/>
      </xdr:nvSpPr>
      <xdr:spPr>
        <a:xfrm>
          <a:off x="164592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13987</xdr:rowOff>
    </xdr:from>
    <xdr:ext cx="762000" cy="259045"/>
    <xdr:sp macro="" textlink="">
      <xdr:nvSpPr>
        <xdr:cNvPr id="329" name="補助費等該当値テキスト"/>
        <xdr:cNvSpPr txBox="1"/>
      </xdr:nvSpPr>
      <xdr:spPr>
        <a:xfrm>
          <a:off x="165989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69342</xdr:rowOff>
    </xdr:from>
    <xdr:to>
      <xdr:col>22</xdr:col>
      <xdr:colOff>615950</xdr:colOff>
      <xdr:row>37</xdr:row>
      <xdr:rowOff>170942</xdr:rowOff>
    </xdr:to>
    <xdr:sp macro="" textlink="">
      <xdr:nvSpPr>
        <xdr:cNvPr id="330" name="円/楕円 329"/>
        <xdr:cNvSpPr/>
      </xdr:nvSpPr>
      <xdr:spPr>
        <a:xfrm>
          <a:off x="15621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155719</xdr:rowOff>
    </xdr:from>
    <xdr:ext cx="736600" cy="259045"/>
    <xdr:sp macro="" textlink="">
      <xdr:nvSpPr>
        <xdr:cNvPr id="331" name="テキスト ボックス 330"/>
        <xdr:cNvSpPr txBox="1"/>
      </xdr:nvSpPr>
      <xdr:spPr>
        <a:xfrm>
          <a:off x="15290800" y="6499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119634</xdr:rowOff>
    </xdr:from>
    <xdr:to>
      <xdr:col>21</xdr:col>
      <xdr:colOff>412750</xdr:colOff>
      <xdr:row>38</xdr:row>
      <xdr:rowOff>49785</xdr:rowOff>
    </xdr:to>
    <xdr:sp macro="" textlink="">
      <xdr:nvSpPr>
        <xdr:cNvPr id="332" name="円/楕円 331"/>
        <xdr:cNvSpPr/>
      </xdr:nvSpPr>
      <xdr:spPr>
        <a:xfrm>
          <a:off x="14732000" y="64632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34561</xdr:rowOff>
    </xdr:from>
    <xdr:ext cx="762000" cy="259045"/>
    <xdr:sp macro="" textlink="">
      <xdr:nvSpPr>
        <xdr:cNvPr id="333" name="テキスト ボックス 332"/>
        <xdr:cNvSpPr txBox="1"/>
      </xdr:nvSpPr>
      <xdr:spPr>
        <a:xfrm>
          <a:off x="14401800" y="654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144780</xdr:rowOff>
    </xdr:from>
    <xdr:to>
      <xdr:col>20</xdr:col>
      <xdr:colOff>209550</xdr:colOff>
      <xdr:row>37</xdr:row>
      <xdr:rowOff>74930</xdr:rowOff>
    </xdr:to>
    <xdr:sp macro="" textlink="">
      <xdr:nvSpPr>
        <xdr:cNvPr id="334" name="円/楕円 333"/>
        <xdr:cNvSpPr/>
      </xdr:nvSpPr>
      <xdr:spPr>
        <a:xfrm>
          <a:off x="13843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59707</xdr:rowOff>
    </xdr:from>
    <xdr:ext cx="762000" cy="259045"/>
    <xdr:sp macro="" textlink="">
      <xdr:nvSpPr>
        <xdr:cNvPr id="335" name="テキスト ボックス 334"/>
        <xdr:cNvSpPr txBox="1"/>
      </xdr:nvSpPr>
      <xdr:spPr>
        <a:xfrm>
          <a:off x="13512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9906</xdr:rowOff>
    </xdr:from>
    <xdr:to>
      <xdr:col>19</xdr:col>
      <xdr:colOff>6350</xdr:colOff>
      <xdr:row>37</xdr:row>
      <xdr:rowOff>111506</xdr:rowOff>
    </xdr:to>
    <xdr:sp macro="" textlink="">
      <xdr:nvSpPr>
        <xdr:cNvPr id="336" name="円/楕円 335"/>
        <xdr:cNvSpPr/>
      </xdr:nvSpPr>
      <xdr:spPr>
        <a:xfrm>
          <a:off x="12954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96283</xdr:rowOff>
    </xdr:from>
    <xdr:ext cx="762000" cy="259045"/>
    <xdr:sp macro="" textlink="">
      <xdr:nvSpPr>
        <xdr:cNvPr id="337" name="テキスト ボックス 336"/>
        <xdr:cNvSpPr txBox="1"/>
      </xdr:nvSpPr>
      <xdr:spPr>
        <a:xfrm>
          <a:off x="12623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近年、新幹線駅周辺整備事業や新庁舎建設事業などの大型整備事業がピークを迎えたこともあり、地方債の元利償還金は高く推移しているが、繰上償還や低利債への借換えの実施により公債費に充当する一般財源は類似団体と近似する水準となっている。今後も、新発債の抑制に努めるほか、受益者負担の見直しによる充当財源の確保により公債費の抑制に努めていく。</a:t>
          </a: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149860</xdr:rowOff>
    </xdr:from>
    <xdr:to>
      <xdr:col>7</xdr:col>
      <xdr:colOff>15875</xdr:colOff>
      <xdr:row>80</xdr:row>
      <xdr:rowOff>142239</xdr:rowOff>
    </xdr:to>
    <xdr:cxnSp macro="">
      <xdr:nvCxnSpPr>
        <xdr:cNvPr id="365" name="直線コネクタ 364"/>
        <xdr:cNvCxnSpPr/>
      </xdr:nvCxnSpPr>
      <xdr:spPr>
        <a:xfrm flipV="1">
          <a:off x="4826000" y="12494260"/>
          <a:ext cx="0" cy="1363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114316</xdr:rowOff>
    </xdr:from>
    <xdr:ext cx="762000" cy="259045"/>
    <xdr:sp macro="" textlink="">
      <xdr:nvSpPr>
        <xdr:cNvPr id="366" name="公債費最小値テキスト"/>
        <xdr:cNvSpPr txBox="1"/>
      </xdr:nvSpPr>
      <xdr:spPr>
        <a:xfrm>
          <a:off x="4914900" y="13830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27.7</a:t>
          </a:r>
          <a:endParaRPr kumimoji="1" lang="ja-JP" altLang="en-US" sz="1000" b="1">
            <a:latin typeface="ＭＳ Ｐゴシック"/>
          </a:endParaRPr>
        </a:p>
      </xdr:txBody>
    </xdr:sp>
    <xdr:clientData/>
  </xdr:oneCellAnchor>
  <xdr:twoCellAnchor>
    <xdr:from>
      <xdr:col>6</xdr:col>
      <xdr:colOff>612775</xdr:colOff>
      <xdr:row>80</xdr:row>
      <xdr:rowOff>142239</xdr:rowOff>
    </xdr:from>
    <xdr:to>
      <xdr:col>7</xdr:col>
      <xdr:colOff>104775</xdr:colOff>
      <xdr:row>80</xdr:row>
      <xdr:rowOff>142239</xdr:rowOff>
    </xdr:to>
    <xdr:cxnSp macro="">
      <xdr:nvCxnSpPr>
        <xdr:cNvPr id="367" name="直線コネクタ 366"/>
        <xdr:cNvCxnSpPr/>
      </xdr:nvCxnSpPr>
      <xdr:spPr>
        <a:xfrm>
          <a:off x="4737100" y="13858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64787</xdr:rowOff>
    </xdr:from>
    <xdr:ext cx="762000" cy="259045"/>
    <xdr:sp macro="" textlink="">
      <xdr:nvSpPr>
        <xdr:cNvPr id="368" name="公債費最大値テキスト"/>
        <xdr:cNvSpPr txBox="1"/>
      </xdr:nvSpPr>
      <xdr:spPr>
        <a:xfrm>
          <a:off x="4914900" y="1223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a:t>
          </a:r>
          <a:endParaRPr kumimoji="1" lang="ja-JP" altLang="en-US" sz="1000" b="1">
            <a:latin typeface="ＭＳ Ｐゴシック"/>
          </a:endParaRPr>
        </a:p>
      </xdr:txBody>
    </xdr:sp>
    <xdr:clientData/>
  </xdr:oneCellAnchor>
  <xdr:twoCellAnchor>
    <xdr:from>
      <xdr:col>6</xdr:col>
      <xdr:colOff>612775</xdr:colOff>
      <xdr:row>72</xdr:row>
      <xdr:rowOff>149860</xdr:rowOff>
    </xdr:from>
    <xdr:to>
      <xdr:col>7</xdr:col>
      <xdr:colOff>104775</xdr:colOff>
      <xdr:row>72</xdr:row>
      <xdr:rowOff>149860</xdr:rowOff>
    </xdr:to>
    <xdr:cxnSp macro="">
      <xdr:nvCxnSpPr>
        <xdr:cNvPr id="369" name="直線コネクタ 368"/>
        <xdr:cNvCxnSpPr/>
      </xdr:nvCxnSpPr>
      <xdr:spPr>
        <a:xfrm>
          <a:off x="4737100" y="12494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104139</xdr:rowOff>
    </xdr:from>
    <xdr:to>
      <xdr:col>7</xdr:col>
      <xdr:colOff>15875</xdr:colOff>
      <xdr:row>76</xdr:row>
      <xdr:rowOff>134620</xdr:rowOff>
    </xdr:to>
    <xdr:cxnSp macro="">
      <xdr:nvCxnSpPr>
        <xdr:cNvPr id="370" name="直線コネクタ 369"/>
        <xdr:cNvCxnSpPr/>
      </xdr:nvCxnSpPr>
      <xdr:spPr>
        <a:xfrm flipV="1">
          <a:off x="3987800" y="13134339"/>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1287</xdr:rowOff>
    </xdr:from>
    <xdr:ext cx="762000" cy="259045"/>
    <xdr:sp macro="" textlink="">
      <xdr:nvSpPr>
        <xdr:cNvPr id="371" name="公債費平均値テキスト"/>
        <xdr:cNvSpPr txBox="1"/>
      </xdr:nvSpPr>
      <xdr:spPr>
        <a:xfrm>
          <a:off x="4914900" y="12860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6</xdr:col>
      <xdr:colOff>650875</xdr:colOff>
      <xdr:row>75</xdr:row>
      <xdr:rowOff>156211</xdr:rowOff>
    </xdr:from>
    <xdr:to>
      <xdr:col>7</xdr:col>
      <xdr:colOff>66675</xdr:colOff>
      <xdr:row>76</xdr:row>
      <xdr:rowOff>86361</xdr:rowOff>
    </xdr:to>
    <xdr:sp macro="" textlink="">
      <xdr:nvSpPr>
        <xdr:cNvPr id="372" name="フローチャート : 判断 371"/>
        <xdr:cNvSpPr/>
      </xdr:nvSpPr>
      <xdr:spPr>
        <a:xfrm>
          <a:off x="47752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134620</xdr:rowOff>
    </xdr:from>
    <xdr:to>
      <xdr:col>5</xdr:col>
      <xdr:colOff>549275</xdr:colOff>
      <xdr:row>76</xdr:row>
      <xdr:rowOff>157480</xdr:rowOff>
    </xdr:to>
    <xdr:cxnSp macro="">
      <xdr:nvCxnSpPr>
        <xdr:cNvPr id="373" name="直線コネクタ 372"/>
        <xdr:cNvCxnSpPr/>
      </xdr:nvCxnSpPr>
      <xdr:spPr>
        <a:xfrm flipV="1">
          <a:off x="3098800" y="131648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91439</xdr:rowOff>
    </xdr:from>
    <xdr:to>
      <xdr:col>5</xdr:col>
      <xdr:colOff>600075</xdr:colOff>
      <xdr:row>77</xdr:row>
      <xdr:rowOff>21589</xdr:rowOff>
    </xdr:to>
    <xdr:sp macro="" textlink="">
      <xdr:nvSpPr>
        <xdr:cNvPr id="374" name="フローチャート : 判断 373"/>
        <xdr:cNvSpPr/>
      </xdr:nvSpPr>
      <xdr:spPr>
        <a:xfrm>
          <a:off x="3937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6366</xdr:rowOff>
    </xdr:from>
    <xdr:ext cx="736600" cy="259045"/>
    <xdr:sp macro="" textlink="">
      <xdr:nvSpPr>
        <xdr:cNvPr id="375" name="テキスト ボックス 374"/>
        <xdr:cNvSpPr txBox="1"/>
      </xdr:nvSpPr>
      <xdr:spPr>
        <a:xfrm>
          <a:off x="3606800" y="13208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20320</xdr:rowOff>
    </xdr:from>
    <xdr:to>
      <xdr:col>4</xdr:col>
      <xdr:colOff>346075</xdr:colOff>
      <xdr:row>76</xdr:row>
      <xdr:rowOff>157480</xdr:rowOff>
    </xdr:to>
    <xdr:cxnSp macro="">
      <xdr:nvCxnSpPr>
        <xdr:cNvPr id="376" name="直線コネクタ 375"/>
        <xdr:cNvCxnSpPr/>
      </xdr:nvCxnSpPr>
      <xdr:spPr>
        <a:xfrm>
          <a:off x="2209800" y="1305052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114300</xdr:rowOff>
    </xdr:from>
    <xdr:to>
      <xdr:col>4</xdr:col>
      <xdr:colOff>396875</xdr:colOff>
      <xdr:row>77</xdr:row>
      <xdr:rowOff>44450</xdr:rowOff>
    </xdr:to>
    <xdr:sp macro="" textlink="">
      <xdr:nvSpPr>
        <xdr:cNvPr id="377" name="フローチャート : 判断 376"/>
        <xdr:cNvSpPr/>
      </xdr:nvSpPr>
      <xdr:spPr>
        <a:xfrm>
          <a:off x="3048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29227</xdr:rowOff>
    </xdr:from>
    <xdr:ext cx="762000" cy="259045"/>
    <xdr:sp macro="" textlink="">
      <xdr:nvSpPr>
        <xdr:cNvPr id="378" name="テキスト ボックス 377"/>
        <xdr:cNvSpPr txBox="1"/>
      </xdr:nvSpPr>
      <xdr:spPr>
        <a:xfrm>
          <a:off x="2717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19.0</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20320</xdr:rowOff>
    </xdr:from>
    <xdr:to>
      <xdr:col>3</xdr:col>
      <xdr:colOff>142875</xdr:colOff>
      <xdr:row>76</xdr:row>
      <xdr:rowOff>81280</xdr:rowOff>
    </xdr:to>
    <xdr:cxnSp macro="">
      <xdr:nvCxnSpPr>
        <xdr:cNvPr id="379" name="直線コネクタ 378"/>
        <xdr:cNvCxnSpPr/>
      </xdr:nvCxnSpPr>
      <xdr:spPr>
        <a:xfrm flipV="1">
          <a:off x="1320800" y="130505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53339</xdr:rowOff>
    </xdr:from>
    <xdr:to>
      <xdr:col>3</xdr:col>
      <xdr:colOff>193675</xdr:colOff>
      <xdr:row>76</xdr:row>
      <xdr:rowOff>154939</xdr:rowOff>
    </xdr:to>
    <xdr:sp macro="" textlink="">
      <xdr:nvSpPr>
        <xdr:cNvPr id="380" name="フローチャート : 判断 379"/>
        <xdr:cNvSpPr/>
      </xdr:nvSpPr>
      <xdr:spPr>
        <a:xfrm>
          <a:off x="2159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139716</xdr:rowOff>
    </xdr:from>
    <xdr:ext cx="762000" cy="259045"/>
    <xdr:sp macro="" textlink="">
      <xdr:nvSpPr>
        <xdr:cNvPr id="381" name="テキスト ボックス 380"/>
        <xdr:cNvSpPr txBox="1"/>
      </xdr:nvSpPr>
      <xdr:spPr>
        <a:xfrm>
          <a:off x="1828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18.2</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76200</xdr:rowOff>
    </xdr:from>
    <xdr:to>
      <xdr:col>1</xdr:col>
      <xdr:colOff>676275</xdr:colOff>
      <xdr:row>77</xdr:row>
      <xdr:rowOff>6350</xdr:rowOff>
    </xdr:to>
    <xdr:sp macro="" textlink="">
      <xdr:nvSpPr>
        <xdr:cNvPr id="382" name="フローチャート : 判断 381"/>
        <xdr:cNvSpPr/>
      </xdr:nvSpPr>
      <xdr:spPr>
        <a:xfrm>
          <a:off x="1270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162577</xdr:rowOff>
    </xdr:from>
    <xdr:ext cx="762000" cy="259045"/>
    <xdr:sp macro="" textlink="">
      <xdr:nvSpPr>
        <xdr:cNvPr id="383" name="テキスト ボックス 382"/>
        <xdr:cNvSpPr txBox="1"/>
      </xdr:nvSpPr>
      <xdr:spPr>
        <a:xfrm>
          <a:off x="939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76</xdr:row>
      <xdr:rowOff>53339</xdr:rowOff>
    </xdr:from>
    <xdr:to>
      <xdr:col>7</xdr:col>
      <xdr:colOff>66675</xdr:colOff>
      <xdr:row>76</xdr:row>
      <xdr:rowOff>154939</xdr:rowOff>
    </xdr:to>
    <xdr:sp macro="" textlink="">
      <xdr:nvSpPr>
        <xdr:cNvPr id="389" name="円/楕円 388"/>
        <xdr:cNvSpPr/>
      </xdr:nvSpPr>
      <xdr:spPr>
        <a:xfrm>
          <a:off x="47752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25416</xdr:rowOff>
    </xdr:from>
    <xdr:ext cx="762000" cy="259045"/>
    <xdr:sp macro="" textlink="">
      <xdr:nvSpPr>
        <xdr:cNvPr id="390" name="公債費該当値テキスト"/>
        <xdr:cNvSpPr txBox="1"/>
      </xdr:nvSpPr>
      <xdr:spPr>
        <a:xfrm>
          <a:off x="4914900" y="1305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83820</xdr:rowOff>
    </xdr:from>
    <xdr:to>
      <xdr:col>5</xdr:col>
      <xdr:colOff>600075</xdr:colOff>
      <xdr:row>77</xdr:row>
      <xdr:rowOff>13970</xdr:rowOff>
    </xdr:to>
    <xdr:sp macro="" textlink="">
      <xdr:nvSpPr>
        <xdr:cNvPr id="391" name="円/楕円 390"/>
        <xdr:cNvSpPr/>
      </xdr:nvSpPr>
      <xdr:spPr>
        <a:xfrm>
          <a:off x="39370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24147</xdr:rowOff>
    </xdr:from>
    <xdr:ext cx="736600" cy="259045"/>
    <xdr:sp macro="" textlink="">
      <xdr:nvSpPr>
        <xdr:cNvPr id="392" name="テキスト ボックス 391"/>
        <xdr:cNvSpPr txBox="1"/>
      </xdr:nvSpPr>
      <xdr:spPr>
        <a:xfrm>
          <a:off x="3606800" y="12882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106680</xdr:rowOff>
    </xdr:from>
    <xdr:to>
      <xdr:col>4</xdr:col>
      <xdr:colOff>396875</xdr:colOff>
      <xdr:row>77</xdr:row>
      <xdr:rowOff>36830</xdr:rowOff>
    </xdr:to>
    <xdr:sp macro="" textlink="">
      <xdr:nvSpPr>
        <xdr:cNvPr id="393" name="円/楕円 392"/>
        <xdr:cNvSpPr/>
      </xdr:nvSpPr>
      <xdr:spPr>
        <a:xfrm>
          <a:off x="30480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47007</xdr:rowOff>
    </xdr:from>
    <xdr:ext cx="762000" cy="259045"/>
    <xdr:sp macro="" textlink="">
      <xdr:nvSpPr>
        <xdr:cNvPr id="394" name="テキスト ボックス 393"/>
        <xdr:cNvSpPr txBox="1"/>
      </xdr:nvSpPr>
      <xdr:spPr>
        <a:xfrm>
          <a:off x="2717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140970</xdr:rowOff>
    </xdr:from>
    <xdr:to>
      <xdr:col>3</xdr:col>
      <xdr:colOff>193675</xdr:colOff>
      <xdr:row>76</xdr:row>
      <xdr:rowOff>71120</xdr:rowOff>
    </xdr:to>
    <xdr:sp macro="" textlink="">
      <xdr:nvSpPr>
        <xdr:cNvPr id="395" name="円/楕円 394"/>
        <xdr:cNvSpPr/>
      </xdr:nvSpPr>
      <xdr:spPr>
        <a:xfrm>
          <a:off x="2159000" y="129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81297</xdr:rowOff>
    </xdr:from>
    <xdr:ext cx="762000" cy="259045"/>
    <xdr:sp macro="" textlink="">
      <xdr:nvSpPr>
        <xdr:cNvPr id="396" name="テキスト ボックス 395"/>
        <xdr:cNvSpPr txBox="1"/>
      </xdr:nvSpPr>
      <xdr:spPr>
        <a:xfrm>
          <a:off x="1828800" y="1276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30480</xdr:rowOff>
    </xdr:from>
    <xdr:to>
      <xdr:col>1</xdr:col>
      <xdr:colOff>676275</xdr:colOff>
      <xdr:row>76</xdr:row>
      <xdr:rowOff>132080</xdr:rowOff>
    </xdr:to>
    <xdr:sp macro="" textlink="">
      <xdr:nvSpPr>
        <xdr:cNvPr id="397" name="円/楕円 396"/>
        <xdr:cNvSpPr/>
      </xdr:nvSpPr>
      <xdr:spPr>
        <a:xfrm>
          <a:off x="1270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142257</xdr:rowOff>
    </xdr:from>
    <xdr:ext cx="762000" cy="259045"/>
    <xdr:sp macro="" textlink="">
      <xdr:nvSpPr>
        <xdr:cNvPr id="398" name="テキスト ボックス 397"/>
        <xdr:cNvSpPr txBox="1"/>
      </xdr:nvSpPr>
      <xdr:spPr>
        <a:xfrm>
          <a:off x="939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比較的多い税収により類似団体を上回る状況が続いているが、今後は、扶助費や施設維持管理費の増加による比率悪化が懸念される。外郭団体に対する人件費相当の補助金の見直しや公共施設見直し指針に基づく施設維持費、施設改修費の適正化などに取り組む。</a:t>
          </a: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3" name="直線コネクタ 41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4" name="テキスト ボックス 41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5" name="直線コネクタ 41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6" name="テキスト ボックス 41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7" name="直線コネクタ 41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8" name="テキスト ボックス 41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9" name="直線コネクタ 41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0" name="テキスト ボックス 41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1" name="直線コネクタ 42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2" name="テキスト ボックス 42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142240</xdr:rowOff>
    </xdr:from>
    <xdr:to>
      <xdr:col>24</xdr:col>
      <xdr:colOff>31750</xdr:colOff>
      <xdr:row>80</xdr:row>
      <xdr:rowOff>100330</xdr:rowOff>
    </xdr:to>
    <xdr:cxnSp macro="">
      <xdr:nvCxnSpPr>
        <xdr:cNvPr id="426" name="直線コネクタ 425"/>
        <xdr:cNvCxnSpPr/>
      </xdr:nvCxnSpPr>
      <xdr:spPr>
        <a:xfrm flipV="1">
          <a:off x="16510000" y="1265809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72407</xdr:rowOff>
    </xdr:from>
    <xdr:ext cx="762000" cy="259045"/>
    <xdr:sp macro="" textlink="">
      <xdr:nvSpPr>
        <xdr:cNvPr id="427" name="公債費以外最小値テキスト"/>
        <xdr:cNvSpPr txBox="1"/>
      </xdr:nvSpPr>
      <xdr:spPr>
        <a:xfrm>
          <a:off x="16598900" y="13788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84.3</a:t>
          </a:r>
          <a:endParaRPr kumimoji="1" lang="ja-JP" altLang="en-US" sz="1000" b="1">
            <a:latin typeface="ＭＳ Ｐゴシック"/>
          </a:endParaRPr>
        </a:p>
      </xdr:txBody>
    </xdr:sp>
    <xdr:clientData/>
  </xdr:oneCellAnchor>
  <xdr:twoCellAnchor>
    <xdr:from>
      <xdr:col>23</xdr:col>
      <xdr:colOff>628650</xdr:colOff>
      <xdr:row>80</xdr:row>
      <xdr:rowOff>100330</xdr:rowOff>
    </xdr:from>
    <xdr:to>
      <xdr:col>24</xdr:col>
      <xdr:colOff>120650</xdr:colOff>
      <xdr:row>80</xdr:row>
      <xdr:rowOff>100330</xdr:rowOff>
    </xdr:to>
    <xdr:cxnSp macro="">
      <xdr:nvCxnSpPr>
        <xdr:cNvPr id="428" name="直線コネクタ 427"/>
        <xdr:cNvCxnSpPr/>
      </xdr:nvCxnSpPr>
      <xdr:spPr>
        <a:xfrm>
          <a:off x="16421100" y="1381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57167</xdr:rowOff>
    </xdr:from>
    <xdr:ext cx="762000" cy="259045"/>
    <xdr:sp macro="" textlink="">
      <xdr:nvSpPr>
        <xdr:cNvPr id="429" name="公債費以外最大値テキスト"/>
        <xdr:cNvSpPr txBox="1"/>
      </xdr:nvSpPr>
      <xdr:spPr>
        <a:xfrm>
          <a:off x="16598900" y="1240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53.9</a:t>
          </a:r>
          <a:endParaRPr kumimoji="1" lang="ja-JP" altLang="en-US" sz="1000" b="1">
            <a:latin typeface="ＭＳ Ｐゴシック"/>
          </a:endParaRPr>
        </a:p>
      </xdr:txBody>
    </xdr:sp>
    <xdr:clientData/>
  </xdr:oneCellAnchor>
  <xdr:twoCellAnchor>
    <xdr:from>
      <xdr:col>23</xdr:col>
      <xdr:colOff>628650</xdr:colOff>
      <xdr:row>73</xdr:row>
      <xdr:rowOff>142240</xdr:rowOff>
    </xdr:from>
    <xdr:to>
      <xdr:col>24</xdr:col>
      <xdr:colOff>120650</xdr:colOff>
      <xdr:row>73</xdr:row>
      <xdr:rowOff>142240</xdr:rowOff>
    </xdr:to>
    <xdr:cxnSp macro="">
      <xdr:nvCxnSpPr>
        <xdr:cNvPr id="430" name="直線コネクタ 429"/>
        <xdr:cNvCxnSpPr/>
      </xdr:nvCxnSpPr>
      <xdr:spPr>
        <a:xfrm>
          <a:off x="16421100" y="12658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111760</xdr:rowOff>
    </xdr:from>
    <xdr:to>
      <xdr:col>24</xdr:col>
      <xdr:colOff>31750</xdr:colOff>
      <xdr:row>76</xdr:row>
      <xdr:rowOff>31750</xdr:rowOff>
    </xdr:to>
    <xdr:cxnSp macro="">
      <xdr:nvCxnSpPr>
        <xdr:cNvPr id="431" name="直線コネクタ 430"/>
        <xdr:cNvCxnSpPr/>
      </xdr:nvCxnSpPr>
      <xdr:spPr>
        <a:xfrm>
          <a:off x="15671800" y="1297051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29227</xdr:rowOff>
    </xdr:from>
    <xdr:ext cx="762000" cy="259045"/>
    <xdr:sp macro="" textlink="">
      <xdr:nvSpPr>
        <xdr:cNvPr id="432" name="公債費以外平均値テキスト"/>
        <xdr:cNvSpPr txBox="1"/>
      </xdr:nvSpPr>
      <xdr:spPr>
        <a:xfrm>
          <a:off x="16598900" y="13230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57150</xdr:rowOff>
    </xdr:from>
    <xdr:to>
      <xdr:col>24</xdr:col>
      <xdr:colOff>82550</xdr:colOff>
      <xdr:row>77</xdr:row>
      <xdr:rowOff>158750</xdr:rowOff>
    </xdr:to>
    <xdr:sp macro="" textlink="">
      <xdr:nvSpPr>
        <xdr:cNvPr id="433" name="フローチャート : 判断 432"/>
        <xdr:cNvSpPr/>
      </xdr:nvSpPr>
      <xdr:spPr>
        <a:xfrm>
          <a:off x="16459200" y="1325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111760</xdr:rowOff>
    </xdr:from>
    <xdr:to>
      <xdr:col>22</xdr:col>
      <xdr:colOff>565150</xdr:colOff>
      <xdr:row>76</xdr:row>
      <xdr:rowOff>1270</xdr:rowOff>
    </xdr:to>
    <xdr:cxnSp macro="">
      <xdr:nvCxnSpPr>
        <xdr:cNvPr id="434" name="直線コネクタ 433"/>
        <xdr:cNvCxnSpPr/>
      </xdr:nvCxnSpPr>
      <xdr:spPr>
        <a:xfrm flipV="1">
          <a:off x="14782800" y="1297051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87630</xdr:rowOff>
    </xdr:from>
    <xdr:to>
      <xdr:col>22</xdr:col>
      <xdr:colOff>615950</xdr:colOff>
      <xdr:row>78</xdr:row>
      <xdr:rowOff>17780</xdr:rowOff>
    </xdr:to>
    <xdr:sp macro="" textlink="">
      <xdr:nvSpPr>
        <xdr:cNvPr id="435" name="フローチャート : 判断 434"/>
        <xdr:cNvSpPr/>
      </xdr:nvSpPr>
      <xdr:spPr>
        <a:xfrm>
          <a:off x="15621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2557</xdr:rowOff>
    </xdr:from>
    <xdr:ext cx="736600" cy="259045"/>
    <xdr:sp macro="" textlink="">
      <xdr:nvSpPr>
        <xdr:cNvPr id="436" name="テキスト ボックス 435"/>
        <xdr:cNvSpPr txBox="1"/>
      </xdr:nvSpPr>
      <xdr:spPr>
        <a:xfrm>
          <a:off x="15290800" y="13375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1270</xdr:rowOff>
    </xdr:from>
    <xdr:to>
      <xdr:col>21</xdr:col>
      <xdr:colOff>361950</xdr:colOff>
      <xdr:row>76</xdr:row>
      <xdr:rowOff>27939</xdr:rowOff>
    </xdr:to>
    <xdr:cxnSp macro="">
      <xdr:nvCxnSpPr>
        <xdr:cNvPr id="437" name="直線コネクタ 436"/>
        <xdr:cNvCxnSpPr/>
      </xdr:nvCxnSpPr>
      <xdr:spPr>
        <a:xfrm flipV="1">
          <a:off x="13893800" y="13031470"/>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34289</xdr:rowOff>
    </xdr:from>
    <xdr:to>
      <xdr:col>21</xdr:col>
      <xdr:colOff>412750</xdr:colOff>
      <xdr:row>77</xdr:row>
      <xdr:rowOff>135889</xdr:rowOff>
    </xdr:to>
    <xdr:sp macro="" textlink="">
      <xdr:nvSpPr>
        <xdr:cNvPr id="438" name="フローチャート : 判断 437"/>
        <xdr:cNvSpPr/>
      </xdr:nvSpPr>
      <xdr:spPr>
        <a:xfrm>
          <a:off x="14732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120666</xdr:rowOff>
    </xdr:from>
    <xdr:ext cx="762000" cy="259045"/>
    <xdr:sp macro="" textlink="">
      <xdr:nvSpPr>
        <xdr:cNvPr id="439" name="テキスト ボックス 438"/>
        <xdr:cNvSpPr txBox="1"/>
      </xdr:nvSpPr>
      <xdr:spPr>
        <a:xfrm>
          <a:off x="14401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27939</xdr:rowOff>
    </xdr:from>
    <xdr:to>
      <xdr:col>20</xdr:col>
      <xdr:colOff>158750</xdr:colOff>
      <xdr:row>76</xdr:row>
      <xdr:rowOff>77470</xdr:rowOff>
    </xdr:to>
    <xdr:cxnSp macro="">
      <xdr:nvCxnSpPr>
        <xdr:cNvPr id="440" name="直線コネクタ 439"/>
        <xdr:cNvCxnSpPr/>
      </xdr:nvCxnSpPr>
      <xdr:spPr>
        <a:xfrm flipV="1">
          <a:off x="13004800" y="13058139"/>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38100</xdr:rowOff>
    </xdr:from>
    <xdr:to>
      <xdr:col>20</xdr:col>
      <xdr:colOff>209550</xdr:colOff>
      <xdr:row>77</xdr:row>
      <xdr:rowOff>139700</xdr:rowOff>
    </xdr:to>
    <xdr:sp macro="" textlink="">
      <xdr:nvSpPr>
        <xdr:cNvPr id="441" name="フローチャート : 判断 440"/>
        <xdr:cNvSpPr/>
      </xdr:nvSpPr>
      <xdr:spPr>
        <a:xfrm>
          <a:off x="13843000" y="1323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124477</xdr:rowOff>
    </xdr:from>
    <xdr:ext cx="762000" cy="259045"/>
    <xdr:sp macro="" textlink="">
      <xdr:nvSpPr>
        <xdr:cNvPr id="442" name="テキスト ボックス 441"/>
        <xdr:cNvSpPr txBox="1"/>
      </xdr:nvSpPr>
      <xdr:spPr>
        <a:xfrm>
          <a:off x="13512800" y="1332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70.5</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38100</xdr:rowOff>
    </xdr:from>
    <xdr:to>
      <xdr:col>19</xdr:col>
      <xdr:colOff>6350</xdr:colOff>
      <xdr:row>77</xdr:row>
      <xdr:rowOff>139700</xdr:rowOff>
    </xdr:to>
    <xdr:sp macro="" textlink="">
      <xdr:nvSpPr>
        <xdr:cNvPr id="443" name="フローチャート : 判断 442"/>
        <xdr:cNvSpPr/>
      </xdr:nvSpPr>
      <xdr:spPr>
        <a:xfrm>
          <a:off x="12954000" y="1323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124477</xdr:rowOff>
    </xdr:from>
    <xdr:ext cx="762000" cy="259045"/>
    <xdr:sp macro="" textlink="">
      <xdr:nvSpPr>
        <xdr:cNvPr id="444" name="テキスト ボックス 443"/>
        <xdr:cNvSpPr txBox="1"/>
      </xdr:nvSpPr>
      <xdr:spPr>
        <a:xfrm>
          <a:off x="12623800" y="1332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75</xdr:row>
      <xdr:rowOff>152400</xdr:rowOff>
    </xdr:from>
    <xdr:to>
      <xdr:col>24</xdr:col>
      <xdr:colOff>82550</xdr:colOff>
      <xdr:row>76</xdr:row>
      <xdr:rowOff>82550</xdr:rowOff>
    </xdr:to>
    <xdr:sp macro="" textlink="">
      <xdr:nvSpPr>
        <xdr:cNvPr id="450" name="円/楕円 449"/>
        <xdr:cNvSpPr/>
      </xdr:nvSpPr>
      <xdr:spPr>
        <a:xfrm>
          <a:off x="16459200" y="1301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168927</xdr:rowOff>
    </xdr:from>
    <xdr:ext cx="762000" cy="259045"/>
    <xdr:sp macro="" textlink="">
      <xdr:nvSpPr>
        <xdr:cNvPr id="451" name="公債費以外該当値テキスト"/>
        <xdr:cNvSpPr txBox="1"/>
      </xdr:nvSpPr>
      <xdr:spPr>
        <a:xfrm>
          <a:off x="16598900" y="1285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64.5</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60960</xdr:rowOff>
    </xdr:from>
    <xdr:to>
      <xdr:col>22</xdr:col>
      <xdr:colOff>615950</xdr:colOff>
      <xdr:row>75</xdr:row>
      <xdr:rowOff>162561</xdr:rowOff>
    </xdr:to>
    <xdr:sp macro="" textlink="">
      <xdr:nvSpPr>
        <xdr:cNvPr id="452" name="円/楕円 451"/>
        <xdr:cNvSpPr/>
      </xdr:nvSpPr>
      <xdr:spPr>
        <a:xfrm>
          <a:off x="15621000" y="129197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1287</xdr:rowOff>
    </xdr:from>
    <xdr:ext cx="736600" cy="259045"/>
    <xdr:sp macro="" textlink="">
      <xdr:nvSpPr>
        <xdr:cNvPr id="453" name="テキスト ボックス 452"/>
        <xdr:cNvSpPr txBox="1"/>
      </xdr:nvSpPr>
      <xdr:spPr>
        <a:xfrm>
          <a:off x="15290800" y="126885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62.1</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121920</xdr:rowOff>
    </xdr:from>
    <xdr:to>
      <xdr:col>21</xdr:col>
      <xdr:colOff>412750</xdr:colOff>
      <xdr:row>76</xdr:row>
      <xdr:rowOff>52070</xdr:rowOff>
    </xdr:to>
    <xdr:sp macro="" textlink="">
      <xdr:nvSpPr>
        <xdr:cNvPr id="454" name="円/楕円 453"/>
        <xdr:cNvSpPr/>
      </xdr:nvSpPr>
      <xdr:spPr>
        <a:xfrm>
          <a:off x="14732000" y="1298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62247</xdr:rowOff>
    </xdr:from>
    <xdr:ext cx="762000" cy="259045"/>
    <xdr:sp macro="" textlink="">
      <xdr:nvSpPr>
        <xdr:cNvPr id="455" name="テキスト ボックス 454"/>
        <xdr:cNvSpPr txBox="1"/>
      </xdr:nvSpPr>
      <xdr:spPr>
        <a:xfrm>
          <a:off x="14401800" y="12749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63.7</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148589</xdr:rowOff>
    </xdr:from>
    <xdr:to>
      <xdr:col>20</xdr:col>
      <xdr:colOff>209550</xdr:colOff>
      <xdr:row>76</xdr:row>
      <xdr:rowOff>78739</xdr:rowOff>
    </xdr:to>
    <xdr:sp macro="" textlink="">
      <xdr:nvSpPr>
        <xdr:cNvPr id="456" name="円/楕円 455"/>
        <xdr:cNvSpPr/>
      </xdr:nvSpPr>
      <xdr:spPr>
        <a:xfrm>
          <a:off x="13843000" y="1300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88917</xdr:rowOff>
    </xdr:from>
    <xdr:ext cx="762000" cy="259045"/>
    <xdr:sp macro="" textlink="">
      <xdr:nvSpPr>
        <xdr:cNvPr id="457" name="テキスト ボックス 456"/>
        <xdr:cNvSpPr txBox="1"/>
      </xdr:nvSpPr>
      <xdr:spPr>
        <a:xfrm>
          <a:off x="13512800" y="1277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64.4</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26670</xdr:rowOff>
    </xdr:from>
    <xdr:to>
      <xdr:col>19</xdr:col>
      <xdr:colOff>6350</xdr:colOff>
      <xdr:row>76</xdr:row>
      <xdr:rowOff>128270</xdr:rowOff>
    </xdr:to>
    <xdr:sp macro="" textlink="">
      <xdr:nvSpPr>
        <xdr:cNvPr id="458" name="円/楕円 457"/>
        <xdr:cNvSpPr/>
      </xdr:nvSpPr>
      <xdr:spPr>
        <a:xfrm>
          <a:off x="12954000" y="1305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138447</xdr:rowOff>
    </xdr:from>
    <xdr:ext cx="762000" cy="259045"/>
    <xdr:sp macro="" textlink="">
      <xdr:nvSpPr>
        <xdr:cNvPr id="459" name="テキスト ボックス 458"/>
        <xdr:cNvSpPr txBox="1"/>
      </xdr:nvSpPr>
      <xdr:spPr>
        <a:xfrm>
          <a:off x="12623800" y="12825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富山県黒部市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170891</xdr:rowOff>
    </xdr:from>
    <xdr:to>
      <xdr:col>4</xdr:col>
      <xdr:colOff>1117600</xdr:colOff>
      <xdr:row>18</xdr:row>
      <xdr:rowOff>155975</xdr:rowOff>
    </xdr:to>
    <xdr:cxnSp macro="">
      <xdr:nvCxnSpPr>
        <xdr:cNvPr id="45" name="直線コネクタ 44"/>
        <xdr:cNvCxnSpPr/>
      </xdr:nvCxnSpPr>
      <xdr:spPr bwMode="auto">
        <a:xfrm flipV="1">
          <a:off x="5651500" y="2104466"/>
          <a:ext cx="0" cy="118523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128052</xdr:rowOff>
    </xdr:from>
    <xdr:ext cx="762000" cy="259045"/>
    <xdr:sp macro="" textlink="">
      <xdr:nvSpPr>
        <xdr:cNvPr id="46" name="人口1人当たり決算額の推移最小値テキスト130"/>
        <xdr:cNvSpPr txBox="1"/>
      </xdr:nvSpPr>
      <xdr:spPr>
        <a:xfrm>
          <a:off x="5740400" y="32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53,979</a:t>
          </a:r>
          <a:endParaRPr kumimoji="1" lang="ja-JP" altLang="en-US" sz="1000" b="1">
            <a:latin typeface="ＭＳ Ｐゴシック"/>
          </a:endParaRPr>
        </a:p>
      </xdr:txBody>
    </xdr:sp>
    <xdr:clientData/>
  </xdr:oneCellAnchor>
  <xdr:twoCellAnchor>
    <xdr:from>
      <xdr:col>4</xdr:col>
      <xdr:colOff>1028700</xdr:colOff>
      <xdr:row>18</xdr:row>
      <xdr:rowOff>155975</xdr:rowOff>
    </xdr:from>
    <xdr:to>
      <xdr:col>5</xdr:col>
      <xdr:colOff>73025</xdr:colOff>
      <xdr:row>18</xdr:row>
      <xdr:rowOff>155975</xdr:rowOff>
    </xdr:to>
    <xdr:cxnSp macro="">
      <xdr:nvCxnSpPr>
        <xdr:cNvPr id="47" name="直線コネクタ 46"/>
        <xdr:cNvCxnSpPr/>
      </xdr:nvCxnSpPr>
      <xdr:spPr bwMode="auto">
        <a:xfrm>
          <a:off x="5562600" y="32897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85818</xdr:rowOff>
    </xdr:from>
    <xdr:ext cx="762000" cy="259045"/>
    <xdr:sp macro="" textlink="">
      <xdr:nvSpPr>
        <xdr:cNvPr id="48" name="人口1人当たり決算額の推移最大値テキスト130"/>
        <xdr:cNvSpPr txBox="1"/>
      </xdr:nvSpPr>
      <xdr:spPr>
        <a:xfrm>
          <a:off x="5740400" y="1847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116,196</a:t>
          </a:r>
          <a:endParaRPr kumimoji="1" lang="ja-JP" altLang="en-US" sz="1000" b="1">
            <a:latin typeface="ＭＳ Ｐゴシック"/>
          </a:endParaRPr>
        </a:p>
      </xdr:txBody>
    </xdr:sp>
    <xdr:clientData/>
  </xdr:oneCellAnchor>
  <xdr:twoCellAnchor>
    <xdr:from>
      <xdr:col>4</xdr:col>
      <xdr:colOff>1028700</xdr:colOff>
      <xdr:row>11</xdr:row>
      <xdr:rowOff>170891</xdr:rowOff>
    </xdr:from>
    <xdr:to>
      <xdr:col>5</xdr:col>
      <xdr:colOff>73025</xdr:colOff>
      <xdr:row>11</xdr:row>
      <xdr:rowOff>170891</xdr:rowOff>
    </xdr:to>
    <xdr:cxnSp macro="">
      <xdr:nvCxnSpPr>
        <xdr:cNvPr id="49" name="直線コネクタ 48"/>
        <xdr:cNvCxnSpPr/>
      </xdr:nvCxnSpPr>
      <xdr:spPr bwMode="auto">
        <a:xfrm>
          <a:off x="5562600" y="210446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95987</xdr:rowOff>
    </xdr:from>
    <xdr:to>
      <xdr:col>4</xdr:col>
      <xdr:colOff>1117600</xdr:colOff>
      <xdr:row>15</xdr:row>
      <xdr:rowOff>117456</xdr:rowOff>
    </xdr:to>
    <xdr:cxnSp macro="">
      <xdr:nvCxnSpPr>
        <xdr:cNvPr id="50" name="直線コネクタ 49"/>
        <xdr:cNvCxnSpPr/>
      </xdr:nvCxnSpPr>
      <xdr:spPr bwMode="auto">
        <a:xfrm>
          <a:off x="5003800" y="2715362"/>
          <a:ext cx="647700" cy="214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14</xdr:row>
      <xdr:rowOff>30262</xdr:rowOff>
    </xdr:from>
    <xdr:ext cx="762000" cy="259045"/>
    <xdr:sp macro="" textlink="">
      <xdr:nvSpPr>
        <xdr:cNvPr id="51" name="人口1人当たり決算額の推移平均値テキスト130"/>
        <xdr:cNvSpPr txBox="1"/>
      </xdr:nvSpPr>
      <xdr:spPr>
        <a:xfrm>
          <a:off x="5740400" y="2478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85,779</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13735</xdr:rowOff>
    </xdr:from>
    <xdr:to>
      <xdr:col>5</xdr:col>
      <xdr:colOff>34925</xdr:colOff>
      <xdr:row>15</xdr:row>
      <xdr:rowOff>115335</xdr:rowOff>
    </xdr:to>
    <xdr:sp macro="" textlink="">
      <xdr:nvSpPr>
        <xdr:cNvPr id="52" name="フローチャート : 判断 51"/>
        <xdr:cNvSpPr/>
      </xdr:nvSpPr>
      <xdr:spPr bwMode="auto">
        <a:xfrm>
          <a:off x="5600700" y="26331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95987</xdr:rowOff>
    </xdr:from>
    <xdr:to>
      <xdr:col>4</xdr:col>
      <xdr:colOff>469900</xdr:colOff>
      <xdr:row>16</xdr:row>
      <xdr:rowOff>35103</xdr:rowOff>
    </xdr:to>
    <xdr:cxnSp macro="">
      <xdr:nvCxnSpPr>
        <xdr:cNvPr id="53" name="直線コネクタ 52"/>
        <xdr:cNvCxnSpPr/>
      </xdr:nvCxnSpPr>
      <xdr:spPr bwMode="auto">
        <a:xfrm flipV="1">
          <a:off x="4305300" y="2715362"/>
          <a:ext cx="698500" cy="1105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6039</xdr:rowOff>
    </xdr:from>
    <xdr:to>
      <xdr:col>4</xdr:col>
      <xdr:colOff>520700</xdr:colOff>
      <xdr:row>16</xdr:row>
      <xdr:rowOff>107639</xdr:rowOff>
    </xdr:to>
    <xdr:sp macro="" textlink="">
      <xdr:nvSpPr>
        <xdr:cNvPr id="54" name="フローチャート : 判断 53"/>
        <xdr:cNvSpPr/>
      </xdr:nvSpPr>
      <xdr:spPr bwMode="auto">
        <a:xfrm>
          <a:off x="4953000" y="27968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92416</xdr:rowOff>
    </xdr:from>
    <xdr:ext cx="736600" cy="259045"/>
    <xdr:sp macro="" textlink="">
      <xdr:nvSpPr>
        <xdr:cNvPr id="55" name="テキスト ボックス 54"/>
        <xdr:cNvSpPr txBox="1"/>
      </xdr:nvSpPr>
      <xdr:spPr>
        <a:xfrm>
          <a:off x="4622800" y="2883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77,183</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157575</xdr:rowOff>
    </xdr:from>
    <xdr:to>
      <xdr:col>3</xdr:col>
      <xdr:colOff>904875</xdr:colOff>
      <xdr:row>16</xdr:row>
      <xdr:rowOff>35103</xdr:rowOff>
    </xdr:to>
    <xdr:cxnSp macro="">
      <xdr:nvCxnSpPr>
        <xdr:cNvPr id="56" name="直線コネクタ 55"/>
        <xdr:cNvCxnSpPr/>
      </xdr:nvCxnSpPr>
      <xdr:spPr bwMode="auto">
        <a:xfrm>
          <a:off x="3606800" y="2776950"/>
          <a:ext cx="698500" cy="489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34690</xdr:rowOff>
    </xdr:from>
    <xdr:to>
      <xdr:col>3</xdr:col>
      <xdr:colOff>955675</xdr:colOff>
      <xdr:row>16</xdr:row>
      <xdr:rowOff>136290</xdr:rowOff>
    </xdr:to>
    <xdr:sp macro="" textlink="">
      <xdr:nvSpPr>
        <xdr:cNvPr id="57" name="フローチャート : 判断 56"/>
        <xdr:cNvSpPr/>
      </xdr:nvSpPr>
      <xdr:spPr bwMode="auto">
        <a:xfrm>
          <a:off x="4254500" y="28255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121067</xdr:rowOff>
    </xdr:from>
    <xdr:ext cx="762000" cy="259045"/>
    <xdr:sp macro="" textlink="">
      <xdr:nvSpPr>
        <xdr:cNvPr id="58" name="テキスト ボックス 57"/>
        <xdr:cNvSpPr txBox="1"/>
      </xdr:nvSpPr>
      <xdr:spPr>
        <a:xfrm>
          <a:off x="3924300" y="2911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75,679</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106331</xdr:rowOff>
    </xdr:from>
    <xdr:to>
      <xdr:col>3</xdr:col>
      <xdr:colOff>206375</xdr:colOff>
      <xdr:row>15</xdr:row>
      <xdr:rowOff>157575</xdr:rowOff>
    </xdr:to>
    <xdr:cxnSp macro="">
      <xdr:nvCxnSpPr>
        <xdr:cNvPr id="59" name="直線コネクタ 58"/>
        <xdr:cNvCxnSpPr/>
      </xdr:nvCxnSpPr>
      <xdr:spPr bwMode="auto">
        <a:xfrm>
          <a:off x="2908300" y="2725706"/>
          <a:ext cx="698500" cy="512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19431</xdr:rowOff>
    </xdr:from>
    <xdr:to>
      <xdr:col>3</xdr:col>
      <xdr:colOff>257175</xdr:colOff>
      <xdr:row>16</xdr:row>
      <xdr:rowOff>121031</xdr:rowOff>
    </xdr:to>
    <xdr:sp macro="" textlink="">
      <xdr:nvSpPr>
        <xdr:cNvPr id="60" name="フローチャート : 判断 59"/>
        <xdr:cNvSpPr/>
      </xdr:nvSpPr>
      <xdr:spPr bwMode="auto">
        <a:xfrm>
          <a:off x="3556000" y="2810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105808</xdr:rowOff>
    </xdr:from>
    <xdr:ext cx="762000" cy="259045"/>
    <xdr:sp macro="" textlink="">
      <xdr:nvSpPr>
        <xdr:cNvPr id="61" name="テキスト ボックス 60"/>
        <xdr:cNvSpPr txBox="1"/>
      </xdr:nvSpPr>
      <xdr:spPr>
        <a:xfrm>
          <a:off x="3225800" y="2896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76,480</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127807</xdr:rowOff>
    </xdr:from>
    <xdr:to>
      <xdr:col>2</xdr:col>
      <xdr:colOff>692150</xdr:colOff>
      <xdr:row>16</xdr:row>
      <xdr:rowOff>57957</xdr:rowOff>
    </xdr:to>
    <xdr:sp macro="" textlink="">
      <xdr:nvSpPr>
        <xdr:cNvPr id="62" name="フローチャート : 判断 61"/>
        <xdr:cNvSpPr/>
      </xdr:nvSpPr>
      <xdr:spPr bwMode="auto">
        <a:xfrm>
          <a:off x="2857500" y="27471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42734</xdr:rowOff>
    </xdr:from>
    <xdr:ext cx="762000" cy="259045"/>
    <xdr:sp macro="" textlink="">
      <xdr:nvSpPr>
        <xdr:cNvPr id="63" name="テキスト ボックス 62"/>
        <xdr:cNvSpPr txBox="1"/>
      </xdr:nvSpPr>
      <xdr:spPr>
        <a:xfrm>
          <a:off x="2527300" y="2833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79,791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15</xdr:row>
      <xdr:rowOff>66656</xdr:rowOff>
    </xdr:from>
    <xdr:to>
      <xdr:col>5</xdr:col>
      <xdr:colOff>34925</xdr:colOff>
      <xdr:row>15</xdr:row>
      <xdr:rowOff>168256</xdr:rowOff>
    </xdr:to>
    <xdr:sp macro="" textlink="">
      <xdr:nvSpPr>
        <xdr:cNvPr id="69" name="円/楕円 68"/>
        <xdr:cNvSpPr/>
      </xdr:nvSpPr>
      <xdr:spPr bwMode="auto">
        <a:xfrm>
          <a:off x="5600700" y="26860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38733</xdr:rowOff>
    </xdr:from>
    <xdr:ext cx="762000" cy="259045"/>
    <xdr:sp macro="" textlink="">
      <xdr:nvSpPr>
        <xdr:cNvPr id="70" name="人口1人当たり決算額の推移該当値テキスト130"/>
        <xdr:cNvSpPr txBox="1"/>
      </xdr:nvSpPr>
      <xdr:spPr>
        <a:xfrm>
          <a:off x="5740400" y="2658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83,001</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45187</xdr:rowOff>
    </xdr:from>
    <xdr:to>
      <xdr:col>4</xdr:col>
      <xdr:colOff>520700</xdr:colOff>
      <xdr:row>15</xdr:row>
      <xdr:rowOff>146787</xdr:rowOff>
    </xdr:to>
    <xdr:sp macro="" textlink="">
      <xdr:nvSpPr>
        <xdr:cNvPr id="71" name="円/楕円 70"/>
        <xdr:cNvSpPr/>
      </xdr:nvSpPr>
      <xdr:spPr bwMode="auto">
        <a:xfrm>
          <a:off x="4953000" y="26645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156964</xdr:rowOff>
    </xdr:from>
    <xdr:ext cx="736600" cy="259045"/>
    <xdr:sp macro="" textlink="">
      <xdr:nvSpPr>
        <xdr:cNvPr id="72" name="テキスト ボックス 71"/>
        <xdr:cNvSpPr txBox="1"/>
      </xdr:nvSpPr>
      <xdr:spPr>
        <a:xfrm>
          <a:off x="4622800" y="24334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84,128</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155753</xdr:rowOff>
    </xdr:from>
    <xdr:to>
      <xdr:col>3</xdr:col>
      <xdr:colOff>955675</xdr:colOff>
      <xdr:row>16</xdr:row>
      <xdr:rowOff>85903</xdr:rowOff>
    </xdr:to>
    <xdr:sp macro="" textlink="">
      <xdr:nvSpPr>
        <xdr:cNvPr id="73" name="円/楕円 72"/>
        <xdr:cNvSpPr/>
      </xdr:nvSpPr>
      <xdr:spPr bwMode="auto">
        <a:xfrm>
          <a:off x="4254500" y="27751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96080</xdr:rowOff>
    </xdr:from>
    <xdr:ext cx="762000" cy="259045"/>
    <xdr:sp macro="" textlink="">
      <xdr:nvSpPr>
        <xdr:cNvPr id="74" name="テキスト ボックス 73"/>
        <xdr:cNvSpPr txBox="1"/>
      </xdr:nvSpPr>
      <xdr:spPr>
        <a:xfrm>
          <a:off x="3924300" y="254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78,324</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106775</xdr:rowOff>
    </xdr:from>
    <xdr:to>
      <xdr:col>3</xdr:col>
      <xdr:colOff>257175</xdr:colOff>
      <xdr:row>16</xdr:row>
      <xdr:rowOff>36925</xdr:rowOff>
    </xdr:to>
    <xdr:sp macro="" textlink="">
      <xdr:nvSpPr>
        <xdr:cNvPr id="75" name="円/楕円 74"/>
        <xdr:cNvSpPr/>
      </xdr:nvSpPr>
      <xdr:spPr bwMode="auto">
        <a:xfrm>
          <a:off x="3556000" y="27261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47102</xdr:rowOff>
    </xdr:from>
    <xdr:ext cx="762000" cy="259045"/>
    <xdr:sp macro="" textlink="">
      <xdr:nvSpPr>
        <xdr:cNvPr id="76" name="テキスト ボックス 75"/>
        <xdr:cNvSpPr txBox="1"/>
      </xdr:nvSpPr>
      <xdr:spPr>
        <a:xfrm>
          <a:off x="3225800" y="249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80,895</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55531</xdr:rowOff>
    </xdr:from>
    <xdr:to>
      <xdr:col>2</xdr:col>
      <xdr:colOff>692150</xdr:colOff>
      <xdr:row>15</xdr:row>
      <xdr:rowOff>157131</xdr:rowOff>
    </xdr:to>
    <xdr:sp macro="" textlink="">
      <xdr:nvSpPr>
        <xdr:cNvPr id="77" name="円/楕円 76"/>
        <xdr:cNvSpPr/>
      </xdr:nvSpPr>
      <xdr:spPr bwMode="auto">
        <a:xfrm>
          <a:off x="2857500" y="26749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167308</xdr:rowOff>
    </xdr:from>
    <xdr:ext cx="762000" cy="259045"/>
    <xdr:sp macro="" textlink="">
      <xdr:nvSpPr>
        <xdr:cNvPr id="78" name="テキスト ボックス 77"/>
        <xdr:cNvSpPr txBox="1"/>
      </xdr:nvSpPr>
      <xdr:spPr>
        <a:xfrm>
          <a:off x="2527300" y="2443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83,585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38</xdr:row>
      <xdr:rowOff>1105</xdr:rowOff>
    </xdr:from>
    <xdr:ext cx="762000" cy="259045"/>
    <xdr:sp macro="" textlink="">
      <xdr:nvSpPr>
        <xdr:cNvPr id="95" name="テキスト ボックス 94"/>
        <xdr:cNvSpPr txBox="1"/>
      </xdr:nvSpPr>
      <xdr:spPr>
        <a:xfrm>
          <a:off x="14097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159657</xdr:rowOff>
    </xdr:from>
    <xdr:to>
      <xdr:col>5</xdr:col>
      <xdr:colOff>733425</xdr:colOff>
      <xdr:row>37</xdr:row>
      <xdr:rowOff>159657</xdr:rowOff>
    </xdr:to>
    <xdr:cxnSp macro="">
      <xdr:nvCxnSpPr>
        <xdr:cNvPr id="96" name="直線コネクタ 95"/>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7" name="テキスト ボックス 96"/>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8" name="直線コネクタ 97"/>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9" name="テキスト ボックス 98"/>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0" name="直線コネクタ 99"/>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1" name="テキスト ボックス 100"/>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2" name="直線コネクタ 101"/>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3" name="テキスト ボックス 102"/>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4" name="直線コネクタ 103"/>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5" name="テキスト ボックス 104"/>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156261</xdr:rowOff>
    </xdr:from>
    <xdr:to>
      <xdr:col>4</xdr:col>
      <xdr:colOff>1117600</xdr:colOff>
      <xdr:row>38</xdr:row>
      <xdr:rowOff>128143</xdr:rowOff>
    </xdr:to>
    <xdr:cxnSp macro="">
      <xdr:nvCxnSpPr>
        <xdr:cNvPr id="109" name="直線コネクタ 108"/>
        <xdr:cNvCxnSpPr/>
      </xdr:nvCxnSpPr>
      <xdr:spPr bwMode="auto">
        <a:xfrm flipV="1">
          <a:off x="5651500" y="6080811"/>
          <a:ext cx="0" cy="151493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100220</xdr:rowOff>
    </xdr:from>
    <xdr:ext cx="762000" cy="259045"/>
    <xdr:sp macro="" textlink="">
      <xdr:nvSpPr>
        <xdr:cNvPr id="110" name="人口1人当たり決算額の推移最小値テキスト445"/>
        <xdr:cNvSpPr txBox="1"/>
      </xdr:nvSpPr>
      <xdr:spPr>
        <a:xfrm>
          <a:off x="5740400" y="756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465</a:t>
          </a:r>
          <a:endParaRPr kumimoji="1" lang="ja-JP" altLang="en-US" sz="1000" b="1">
            <a:latin typeface="ＭＳ Ｐゴシック"/>
          </a:endParaRPr>
        </a:p>
      </xdr:txBody>
    </xdr:sp>
    <xdr:clientData/>
  </xdr:oneCellAnchor>
  <xdr:twoCellAnchor>
    <xdr:from>
      <xdr:col>4</xdr:col>
      <xdr:colOff>1028700</xdr:colOff>
      <xdr:row>38</xdr:row>
      <xdr:rowOff>128143</xdr:rowOff>
    </xdr:from>
    <xdr:to>
      <xdr:col>5</xdr:col>
      <xdr:colOff>73025</xdr:colOff>
      <xdr:row>38</xdr:row>
      <xdr:rowOff>128143</xdr:rowOff>
    </xdr:to>
    <xdr:cxnSp macro="">
      <xdr:nvCxnSpPr>
        <xdr:cNvPr id="111" name="直線コネクタ 110"/>
        <xdr:cNvCxnSpPr/>
      </xdr:nvCxnSpPr>
      <xdr:spPr bwMode="auto">
        <a:xfrm>
          <a:off x="5562600" y="75957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71188</xdr:rowOff>
    </xdr:from>
    <xdr:ext cx="762000" cy="259045"/>
    <xdr:sp macro="" textlink="">
      <xdr:nvSpPr>
        <xdr:cNvPr id="112" name="人口1人当たり決算額の推移最大値テキスト445"/>
        <xdr:cNvSpPr txBox="1"/>
      </xdr:nvSpPr>
      <xdr:spPr>
        <a:xfrm>
          <a:off x="5740400" y="5824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46,854</a:t>
          </a:r>
          <a:endParaRPr kumimoji="1" lang="ja-JP" altLang="en-US" sz="1000" b="1">
            <a:latin typeface="ＭＳ Ｐゴシック"/>
          </a:endParaRPr>
        </a:p>
      </xdr:txBody>
    </xdr:sp>
    <xdr:clientData/>
  </xdr:oneCellAnchor>
  <xdr:twoCellAnchor>
    <xdr:from>
      <xdr:col>4</xdr:col>
      <xdr:colOff>1028700</xdr:colOff>
      <xdr:row>33</xdr:row>
      <xdr:rowOff>156261</xdr:rowOff>
    </xdr:from>
    <xdr:to>
      <xdr:col>5</xdr:col>
      <xdr:colOff>73025</xdr:colOff>
      <xdr:row>33</xdr:row>
      <xdr:rowOff>156261</xdr:rowOff>
    </xdr:to>
    <xdr:cxnSp macro="">
      <xdr:nvCxnSpPr>
        <xdr:cNvPr id="113" name="直線コネクタ 112"/>
        <xdr:cNvCxnSpPr/>
      </xdr:nvCxnSpPr>
      <xdr:spPr bwMode="auto">
        <a:xfrm>
          <a:off x="5562600" y="60808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167430</xdr:rowOff>
    </xdr:from>
    <xdr:to>
      <xdr:col>4</xdr:col>
      <xdr:colOff>1117600</xdr:colOff>
      <xdr:row>34</xdr:row>
      <xdr:rowOff>304002</xdr:rowOff>
    </xdr:to>
    <xdr:cxnSp macro="">
      <xdr:nvCxnSpPr>
        <xdr:cNvPr id="114" name="直線コネクタ 113"/>
        <xdr:cNvCxnSpPr/>
      </xdr:nvCxnSpPr>
      <xdr:spPr bwMode="auto">
        <a:xfrm>
          <a:off x="5003800" y="6434880"/>
          <a:ext cx="647700" cy="1365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182563</xdr:rowOff>
    </xdr:from>
    <xdr:ext cx="762000" cy="259045"/>
    <xdr:sp macro="" textlink="">
      <xdr:nvSpPr>
        <xdr:cNvPr id="115" name="人口1人当たり決算額の推移平均値テキスト445"/>
        <xdr:cNvSpPr txBox="1"/>
      </xdr:nvSpPr>
      <xdr:spPr>
        <a:xfrm>
          <a:off x="5740400" y="6792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22,638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210486</xdr:rowOff>
    </xdr:from>
    <xdr:to>
      <xdr:col>5</xdr:col>
      <xdr:colOff>34925</xdr:colOff>
      <xdr:row>35</xdr:row>
      <xdr:rowOff>312086</xdr:rowOff>
    </xdr:to>
    <xdr:sp macro="" textlink="">
      <xdr:nvSpPr>
        <xdr:cNvPr id="116" name="フローチャート : 判断 115"/>
        <xdr:cNvSpPr/>
      </xdr:nvSpPr>
      <xdr:spPr bwMode="auto">
        <a:xfrm>
          <a:off x="5600700" y="68208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78374</xdr:rowOff>
    </xdr:from>
    <xdr:to>
      <xdr:col>4</xdr:col>
      <xdr:colOff>469900</xdr:colOff>
      <xdr:row>34</xdr:row>
      <xdr:rowOff>167430</xdr:rowOff>
    </xdr:to>
    <xdr:cxnSp macro="">
      <xdr:nvCxnSpPr>
        <xdr:cNvPr id="117" name="直線コネクタ 116"/>
        <xdr:cNvCxnSpPr/>
      </xdr:nvCxnSpPr>
      <xdr:spPr bwMode="auto">
        <a:xfrm>
          <a:off x="4305300" y="6345824"/>
          <a:ext cx="698500" cy="890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133317</xdr:rowOff>
    </xdr:from>
    <xdr:to>
      <xdr:col>4</xdr:col>
      <xdr:colOff>520700</xdr:colOff>
      <xdr:row>35</xdr:row>
      <xdr:rowOff>234917</xdr:rowOff>
    </xdr:to>
    <xdr:sp macro="" textlink="">
      <xdr:nvSpPr>
        <xdr:cNvPr id="118" name="フローチャート : 判断 117"/>
        <xdr:cNvSpPr/>
      </xdr:nvSpPr>
      <xdr:spPr bwMode="auto">
        <a:xfrm>
          <a:off x="4953000" y="67436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219694</xdr:rowOff>
    </xdr:from>
    <xdr:ext cx="736600" cy="259045"/>
    <xdr:sp macro="" textlink="">
      <xdr:nvSpPr>
        <xdr:cNvPr id="119" name="テキスト ボックス 118"/>
        <xdr:cNvSpPr txBox="1"/>
      </xdr:nvSpPr>
      <xdr:spPr>
        <a:xfrm>
          <a:off x="4622800" y="68300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25,001</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68478</xdr:rowOff>
    </xdr:from>
    <xdr:to>
      <xdr:col>3</xdr:col>
      <xdr:colOff>904875</xdr:colOff>
      <xdr:row>34</xdr:row>
      <xdr:rowOff>78374</xdr:rowOff>
    </xdr:to>
    <xdr:cxnSp macro="">
      <xdr:nvCxnSpPr>
        <xdr:cNvPr id="120" name="直線コネクタ 119"/>
        <xdr:cNvCxnSpPr/>
      </xdr:nvCxnSpPr>
      <xdr:spPr bwMode="auto">
        <a:xfrm>
          <a:off x="3606800" y="6335928"/>
          <a:ext cx="698500" cy="98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73685</xdr:rowOff>
    </xdr:from>
    <xdr:to>
      <xdr:col>3</xdr:col>
      <xdr:colOff>955675</xdr:colOff>
      <xdr:row>35</xdr:row>
      <xdr:rowOff>175285</xdr:rowOff>
    </xdr:to>
    <xdr:sp macro="" textlink="">
      <xdr:nvSpPr>
        <xdr:cNvPr id="121" name="フローチャート : 判断 120"/>
        <xdr:cNvSpPr/>
      </xdr:nvSpPr>
      <xdr:spPr bwMode="auto">
        <a:xfrm>
          <a:off x="4254500" y="66840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160062</xdr:rowOff>
    </xdr:from>
    <xdr:ext cx="762000" cy="259045"/>
    <xdr:sp macro="" textlink="">
      <xdr:nvSpPr>
        <xdr:cNvPr id="122" name="テキスト ボックス 121"/>
        <xdr:cNvSpPr txBox="1"/>
      </xdr:nvSpPr>
      <xdr:spPr>
        <a:xfrm>
          <a:off x="3924300" y="6770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26,827</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294694</xdr:rowOff>
    </xdr:from>
    <xdr:to>
      <xdr:col>3</xdr:col>
      <xdr:colOff>206375</xdr:colOff>
      <xdr:row>34</xdr:row>
      <xdr:rowOff>68478</xdr:rowOff>
    </xdr:to>
    <xdr:cxnSp macro="">
      <xdr:nvCxnSpPr>
        <xdr:cNvPr id="123" name="直線コネクタ 122"/>
        <xdr:cNvCxnSpPr/>
      </xdr:nvCxnSpPr>
      <xdr:spPr bwMode="auto">
        <a:xfrm>
          <a:off x="2908300" y="6219244"/>
          <a:ext cx="698500" cy="1166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104579</xdr:rowOff>
    </xdr:from>
    <xdr:to>
      <xdr:col>3</xdr:col>
      <xdr:colOff>257175</xdr:colOff>
      <xdr:row>35</xdr:row>
      <xdr:rowOff>206179</xdr:rowOff>
    </xdr:to>
    <xdr:sp macro="" textlink="">
      <xdr:nvSpPr>
        <xdr:cNvPr id="124" name="フローチャート : 判断 123"/>
        <xdr:cNvSpPr/>
      </xdr:nvSpPr>
      <xdr:spPr bwMode="auto">
        <a:xfrm>
          <a:off x="3556000" y="67149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190956</xdr:rowOff>
    </xdr:from>
    <xdr:ext cx="762000" cy="259045"/>
    <xdr:sp macro="" textlink="">
      <xdr:nvSpPr>
        <xdr:cNvPr id="125" name="テキスト ボックス 124"/>
        <xdr:cNvSpPr txBox="1"/>
      </xdr:nvSpPr>
      <xdr:spPr>
        <a:xfrm>
          <a:off x="3225800" y="6801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25,881</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63888</xdr:rowOff>
    </xdr:from>
    <xdr:to>
      <xdr:col>2</xdr:col>
      <xdr:colOff>692150</xdr:colOff>
      <xdr:row>35</xdr:row>
      <xdr:rowOff>165488</xdr:rowOff>
    </xdr:to>
    <xdr:sp macro="" textlink="">
      <xdr:nvSpPr>
        <xdr:cNvPr id="126" name="フローチャート : 判断 125"/>
        <xdr:cNvSpPr/>
      </xdr:nvSpPr>
      <xdr:spPr bwMode="auto">
        <a:xfrm>
          <a:off x="2857500" y="66742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150265</xdr:rowOff>
    </xdr:from>
    <xdr:ext cx="762000" cy="259045"/>
    <xdr:sp macro="" textlink="">
      <xdr:nvSpPr>
        <xdr:cNvPr id="127" name="テキスト ボックス 126"/>
        <xdr:cNvSpPr txBox="1"/>
      </xdr:nvSpPr>
      <xdr:spPr>
        <a:xfrm>
          <a:off x="2527300" y="6760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27,127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34</xdr:row>
      <xdr:rowOff>253202</xdr:rowOff>
    </xdr:from>
    <xdr:to>
      <xdr:col>5</xdr:col>
      <xdr:colOff>34925</xdr:colOff>
      <xdr:row>35</xdr:row>
      <xdr:rowOff>11902</xdr:rowOff>
    </xdr:to>
    <xdr:sp macro="" textlink="">
      <xdr:nvSpPr>
        <xdr:cNvPr id="133" name="円/楕円 132"/>
        <xdr:cNvSpPr/>
      </xdr:nvSpPr>
      <xdr:spPr bwMode="auto">
        <a:xfrm>
          <a:off x="5600700" y="65206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98279</xdr:rowOff>
    </xdr:from>
    <xdr:ext cx="762000" cy="259045"/>
    <xdr:sp macro="" textlink="">
      <xdr:nvSpPr>
        <xdr:cNvPr id="134" name="人口1人当たり決算額の推移該当値テキスト445"/>
        <xdr:cNvSpPr txBox="1"/>
      </xdr:nvSpPr>
      <xdr:spPr>
        <a:xfrm>
          <a:off x="5740400" y="6365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31,830</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116630</xdr:rowOff>
    </xdr:from>
    <xdr:to>
      <xdr:col>4</xdr:col>
      <xdr:colOff>520700</xdr:colOff>
      <xdr:row>34</xdr:row>
      <xdr:rowOff>218230</xdr:rowOff>
    </xdr:to>
    <xdr:sp macro="" textlink="">
      <xdr:nvSpPr>
        <xdr:cNvPr id="135" name="円/楕円 134"/>
        <xdr:cNvSpPr/>
      </xdr:nvSpPr>
      <xdr:spPr bwMode="auto">
        <a:xfrm>
          <a:off x="4953000" y="63840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228407</xdr:rowOff>
    </xdr:from>
    <xdr:ext cx="736600" cy="259045"/>
    <xdr:sp macro="" textlink="">
      <xdr:nvSpPr>
        <xdr:cNvPr id="136" name="テキスト ボックス 135"/>
        <xdr:cNvSpPr txBox="1"/>
      </xdr:nvSpPr>
      <xdr:spPr>
        <a:xfrm>
          <a:off x="4622800" y="6152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36,012</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27574</xdr:rowOff>
    </xdr:from>
    <xdr:to>
      <xdr:col>3</xdr:col>
      <xdr:colOff>955675</xdr:colOff>
      <xdr:row>34</xdr:row>
      <xdr:rowOff>129174</xdr:rowOff>
    </xdr:to>
    <xdr:sp macro="" textlink="">
      <xdr:nvSpPr>
        <xdr:cNvPr id="137" name="円/楕円 136"/>
        <xdr:cNvSpPr/>
      </xdr:nvSpPr>
      <xdr:spPr bwMode="auto">
        <a:xfrm>
          <a:off x="4254500" y="62950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139351</xdr:rowOff>
    </xdr:from>
    <xdr:ext cx="762000" cy="259045"/>
    <xdr:sp macro="" textlink="">
      <xdr:nvSpPr>
        <xdr:cNvPr id="138" name="テキスト ボックス 137"/>
        <xdr:cNvSpPr txBox="1"/>
      </xdr:nvSpPr>
      <xdr:spPr>
        <a:xfrm>
          <a:off x="3924300" y="6063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38,739</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17678</xdr:rowOff>
    </xdr:from>
    <xdr:to>
      <xdr:col>3</xdr:col>
      <xdr:colOff>257175</xdr:colOff>
      <xdr:row>34</xdr:row>
      <xdr:rowOff>119278</xdr:rowOff>
    </xdr:to>
    <xdr:sp macro="" textlink="">
      <xdr:nvSpPr>
        <xdr:cNvPr id="139" name="円/楕円 138"/>
        <xdr:cNvSpPr/>
      </xdr:nvSpPr>
      <xdr:spPr bwMode="auto">
        <a:xfrm>
          <a:off x="3556000" y="62851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129455</xdr:rowOff>
    </xdr:from>
    <xdr:ext cx="762000" cy="259045"/>
    <xdr:sp macro="" textlink="">
      <xdr:nvSpPr>
        <xdr:cNvPr id="140" name="テキスト ボックス 139"/>
        <xdr:cNvSpPr txBox="1"/>
      </xdr:nvSpPr>
      <xdr:spPr>
        <a:xfrm>
          <a:off x="3225800" y="605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39,042</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243894</xdr:rowOff>
    </xdr:from>
    <xdr:to>
      <xdr:col>2</xdr:col>
      <xdr:colOff>692150</xdr:colOff>
      <xdr:row>34</xdr:row>
      <xdr:rowOff>2594</xdr:rowOff>
    </xdr:to>
    <xdr:sp macro="" textlink="">
      <xdr:nvSpPr>
        <xdr:cNvPr id="141" name="円/楕円 140"/>
        <xdr:cNvSpPr/>
      </xdr:nvSpPr>
      <xdr:spPr bwMode="auto">
        <a:xfrm>
          <a:off x="2857500" y="61684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12771</xdr:rowOff>
    </xdr:from>
    <xdr:ext cx="762000" cy="259045"/>
    <xdr:sp macro="" textlink="">
      <xdr:nvSpPr>
        <xdr:cNvPr id="142" name="テキスト ボックス 141"/>
        <xdr:cNvSpPr txBox="1"/>
      </xdr:nvSpPr>
      <xdr:spPr>
        <a:xfrm>
          <a:off x="2527300" y="5937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42,615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富山県黒部市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41,944
41,651
426.31
23,497,080
22,865,977
551,042
12,456,589
30,628,745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14.8
122.1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61,681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107010</xdr:rowOff>
    </xdr:from>
    <xdr:to>
      <xdr:col>6</xdr:col>
      <xdr:colOff>510540</xdr:colOff>
      <xdr:row>39</xdr:row>
      <xdr:rowOff>48031</xdr:rowOff>
    </xdr:to>
    <xdr:cxnSp macro="">
      <xdr:nvCxnSpPr>
        <xdr:cNvPr id="56" name="直線コネクタ 55"/>
        <xdr:cNvCxnSpPr/>
      </xdr:nvCxnSpPr>
      <xdr:spPr>
        <a:xfrm flipV="1">
          <a:off x="4633595" y="5421960"/>
          <a:ext cx="1270" cy="1312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51858</xdr:rowOff>
    </xdr:from>
    <xdr:ext cx="534377" cy="259045"/>
    <xdr:sp macro="" textlink="">
      <xdr:nvSpPr>
        <xdr:cNvPr id="57" name="人件費最小値テキスト"/>
        <xdr:cNvSpPr txBox="1"/>
      </xdr:nvSpPr>
      <xdr:spPr>
        <a:xfrm>
          <a:off x="4686300" y="6738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39,812</a:t>
          </a:r>
          <a:endParaRPr kumimoji="1" lang="ja-JP" altLang="en-US" sz="1000" b="1">
            <a:latin typeface="ＭＳ Ｐゴシック"/>
          </a:endParaRPr>
        </a:p>
      </xdr:txBody>
    </xdr:sp>
    <xdr:clientData/>
  </xdr:oneCellAnchor>
  <xdr:twoCellAnchor>
    <xdr:from>
      <xdr:col>6</xdr:col>
      <xdr:colOff>422275</xdr:colOff>
      <xdr:row>39</xdr:row>
      <xdr:rowOff>48031</xdr:rowOff>
    </xdr:from>
    <xdr:to>
      <xdr:col>6</xdr:col>
      <xdr:colOff>600075</xdr:colOff>
      <xdr:row>39</xdr:row>
      <xdr:rowOff>48031</xdr:rowOff>
    </xdr:to>
    <xdr:cxnSp macro="">
      <xdr:nvCxnSpPr>
        <xdr:cNvPr id="58" name="直線コネクタ 57"/>
        <xdr:cNvCxnSpPr/>
      </xdr:nvCxnSpPr>
      <xdr:spPr>
        <a:xfrm>
          <a:off x="4546600" y="6734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53687</xdr:rowOff>
    </xdr:from>
    <xdr:ext cx="599010" cy="259045"/>
    <xdr:sp macro="" textlink="">
      <xdr:nvSpPr>
        <xdr:cNvPr id="59" name="人件費最大値テキスト"/>
        <xdr:cNvSpPr txBox="1"/>
      </xdr:nvSpPr>
      <xdr:spPr>
        <a:xfrm>
          <a:off x="4686300" y="5197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108,716</a:t>
          </a:r>
          <a:endParaRPr kumimoji="1" lang="ja-JP" altLang="en-US" sz="1000" b="1">
            <a:latin typeface="ＭＳ Ｐゴシック"/>
          </a:endParaRPr>
        </a:p>
      </xdr:txBody>
    </xdr:sp>
    <xdr:clientData/>
  </xdr:oneCellAnchor>
  <xdr:twoCellAnchor>
    <xdr:from>
      <xdr:col>6</xdr:col>
      <xdr:colOff>422275</xdr:colOff>
      <xdr:row>31</xdr:row>
      <xdr:rowOff>107010</xdr:rowOff>
    </xdr:from>
    <xdr:to>
      <xdr:col>6</xdr:col>
      <xdr:colOff>600075</xdr:colOff>
      <xdr:row>31</xdr:row>
      <xdr:rowOff>107010</xdr:rowOff>
    </xdr:to>
    <xdr:cxnSp macro="">
      <xdr:nvCxnSpPr>
        <xdr:cNvPr id="60" name="直線コネクタ 59"/>
        <xdr:cNvCxnSpPr/>
      </xdr:nvCxnSpPr>
      <xdr:spPr>
        <a:xfrm>
          <a:off x="4546600" y="5421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73482</xdr:rowOff>
    </xdr:from>
    <xdr:to>
      <xdr:col>6</xdr:col>
      <xdr:colOff>511175</xdr:colOff>
      <xdr:row>36</xdr:row>
      <xdr:rowOff>92437</xdr:rowOff>
    </xdr:to>
    <xdr:cxnSp macro="">
      <xdr:nvCxnSpPr>
        <xdr:cNvPr id="61" name="直線コネクタ 60"/>
        <xdr:cNvCxnSpPr/>
      </xdr:nvCxnSpPr>
      <xdr:spPr>
        <a:xfrm>
          <a:off x="3797300" y="6245682"/>
          <a:ext cx="838200" cy="18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94327</xdr:rowOff>
    </xdr:from>
    <xdr:ext cx="534377" cy="259045"/>
    <xdr:sp macro="" textlink="">
      <xdr:nvSpPr>
        <xdr:cNvPr id="62" name="人件費平均値テキスト"/>
        <xdr:cNvSpPr txBox="1"/>
      </xdr:nvSpPr>
      <xdr:spPr>
        <a:xfrm>
          <a:off x="4686300" y="59236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71,916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71450</xdr:rowOff>
    </xdr:from>
    <xdr:to>
      <xdr:col>6</xdr:col>
      <xdr:colOff>561975</xdr:colOff>
      <xdr:row>36</xdr:row>
      <xdr:rowOff>1600</xdr:rowOff>
    </xdr:to>
    <xdr:sp macro="" textlink="">
      <xdr:nvSpPr>
        <xdr:cNvPr id="63" name="フローチャート : 判断 62"/>
        <xdr:cNvSpPr/>
      </xdr:nvSpPr>
      <xdr:spPr>
        <a:xfrm>
          <a:off x="4584700" y="60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73482</xdr:rowOff>
    </xdr:from>
    <xdr:to>
      <xdr:col>5</xdr:col>
      <xdr:colOff>358775</xdr:colOff>
      <xdr:row>36</xdr:row>
      <xdr:rowOff>112344</xdr:rowOff>
    </xdr:to>
    <xdr:cxnSp macro="">
      <xdr:nvCxnSpPr>
        <xdr:cNvPr id="64" name="直線コネクタ 63"/>
        <xdr:cNvCxnSpPr/>
      </xdr:nvCxnSpPr>
      <xdr:spPr>
        <a:xfrm flipV="1">
          <a:off x="2908300" y="6245682"/>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158623</xdr:rowOff>
    </xdr:from>
    <xdr:to>
      <xdr:col>5</xdr:col>
      <xdr:colOff>409575</xdr:colOff>
      <xdr:row>36</xdr:row>
      <xdr:rowOff>88773</xdr:rowOff>
    </xdr:to>
    <xdr:sp macro="" textlink="">
      <xdr:nvSpPr>
        <xdr:cNvPr id="65" name="フローチャート : 判断 64"/>
        <xdr:cNvSpPr/>
      </xdr:nvSpPr>
      <xdr:spPr>
        <a:xfrm>
          <a:off x="3746500" y="6159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105300</xdr:rowOff>
    </xdr:from>
    <xdr:ext cx="534377" cy="259045"/>
    <xdr:sp macro="" textlink="">
      <xdr:nvSpPr>
        <xdr:cNvPr id="66" name="テキスト ボックス 65"/>
        <xdr:cNvSpPr txBox="1"/>
      </xdr:nvSpPr>
      <xdr:spPr>
        <a:xfrm>
          <a:off x="3530111" y="5934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67,340</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1854</xdr:rowOff>
    </xdr:from>
    <xdr:to>
      <xdr:col>4</xdr:col>
      <xdr:colOff>155575</xdr:colOff>
      <xdr:row>36</xdr:row>
      <xdr:rowOff>112344</xdr:rowOff>
    </xdr:to>
    <xdr:cxnSp macro="">
      <xdr:nvCxnSpPr>
        <xdr:cNvPr id="67" name="直線コネクタ 66"/>
        <xdr:cNvCxnSpPr/>
      </xdr:nvCxnSpPr>
      <xdr:spPr>
        <a:xfrm>
          <a:off x="2019300" y="6002604"/>
          <a:ext cx="889000" cy="281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14586</xdr:rowOff>
    </xdr:from>
    <xdr:to>
      <xdr:col>4</xdr:col>
      <xdr:colOff>206375</xdr:colOff>
      <xdr:row>36</xdr:row>
      <xdr:rowOff>116186</xdr:rowOff>
    </xdr:to>
    <xdr:sp macro="" textlink="">
      <xdr:nvSpPr>
        <xdr:cNvPr id="68" name="フローチャート : 判断 67"/>
        <xdr:cNvSpPr/>
      </xdr:nvSpPr>
      <xdr:spPr>
        <a:xfrm>
          <a:off x="2857500" y="618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132713</xdr:rowOff>
    </xdr:from>
    <xdr:ext cx="534377" cy="259045"/>
    <xdr:sp macro="" textlink="">
      <xdr:nvSpPr>
        <xdr:cNvPr id="69" name="テキスト ボックス 68"/>
        <xdr:cNvSpPr txBox="1"/>
      </xdr:nvSpPr>
      <xdr:spPr>
        <a:xfrm>
          <a:off x="2641111" y="5962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65,901</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159893</xdr:rowOff>
    </xdr:from>
    <xdr:to>
      <xdr:col>2</xdr:col>
      <xdr:colOff>638175</xdr:colOff>
      <xdr:row>35</xdr:row>
      <xdr:rowOff>1854</xdr:rowOff>
    </xdr:to>
    <xdr:cxnSp macro="">
      <xdr:nvCxnSpPr>
        <xdr:cNvPr id="70" name="直線コネクタ 69"/>
        <xdr:cNvCxnSpPr/>
      </xdr:nvCxnSpPr>
      <xdr:spPr>
        <a:xfrm>
          <a:off x="1130300" y="5989193"/>
          <a:ext cx="889000" cy="13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99835</xdr:rowOff>
    </xdr:from>
    <xdr:to>
      <xdr:col>3</xdr:col>
      <xdr:colOff>3175</xdr:colOff>
      <xdr:row>36</xdr:row>
      <xdr:rowOff>29985</xdr:rowOff>
    </xdr:to>
    <xdr:sp macro="" textlink="">
      <xdr:nvSpPr>
        <xdr:cNvPr id="71" name="フローチャート : 判断 70"/>
        <xdr:cNvSpPr/>
      </xdr:nvSpPr>
      <xdr:spPr>
        <a:xfrm>
          <a:off x="1968500" y="6100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21112</xdr:rowOff>
    </xdr:from>
    <xdr:ext cx="534377" cy="259045"/>
    <xdr:sp macro="" textlink="">
      <xdr:nvSpPr>
        <xdr:cNvPr id="72" name="テキスト ボックス 71"/>
        <xdr:cNvSpPr txBox="1"/>
      </xdr:nvSpPr>
      <xdr:spPr>
        <a:xfrm>
          <a:off x="1752111" y="6193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70,426</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63659</xdr:rowOff>
    </xdr:from>
    <xdr:to>
      <xdr:col>1</xdr:col>
      <xdr:colOff>485775</xdr:colOff>
      <xdr:row>35</xdr:row>
      <xdr:rowOff>165259</xdr:rowOff>
    </xdr:to>
    <xdr:sp macro="" textlink="">
      <xdr:nvSpPr>
        <xdr:cNvPr id="73" name="フローチャート : 判断 72"/>
        <xdr:cNvSpPr/>
      </xdr:nvSpPr>
      <xdr:spPr>
        <a:xfrm>
          <a:off x="1079500" y="606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156386</xdr:rowOff>
    </xdr:from>
    <xdr:ext cx="534377" cy="259045"/>
    <xdr:sp macro="" textlink="">
      <xdr:nvSpPr>
        <xdr:cNvPr id="74" name="テキスト ボックス 73"/>
        <xdr:cNvSpPr txBox="1"/>
      </xdr:nvSpPr>
      <xdr:spPr>
        <a:xfrm>
          <a:off x="863111" y="6157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72,325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41637</xdr:rowOff>
    </xdr:from>
    <xdr:to>
      <xdr:col>6</xdr:col>
      <xdr:colOff>561975</xdr:colOff>
      <xdr:row>36</xdr:row>
      <xdr:rowOff>143237</xdr:rowOff>
    </xdr:to>
    <xdr:sp macro="" textlink="">
      <xdr:nvSpPr>
        <xdr:cNvPr id="80" name="円/楕円 79"/>
        <xdr:cNvSpPr/>
      </xdr:nvSpPr>
      <xdr:spPr>
        <a:xfrm>
          <a:off x="4584700" y="6213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20064</xdr:rowOff>
    </xdr:from>
    <xdr:ext cx="534377" cy="259045"/>
    <xdr:sp macro="" textlink="">
      <xdr:nvSpPr>
        <xdr:cNvPr id="81" name="人件費該当値テキスト"/>
        <xdr:cNvSpPr txBox="1"/>
      </xdr:nvSpPr>
      <xdr:spPr>
        <a:xfrm>
          <a:off x="4686300" y="6192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64,481</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22682</xdr:rowOff>
    </xdr:from>
    <xdr:to>
      <xdr:col>5</xdr:col>
      <xdr:colOff>409575</xdr:colOff>
      <xdr:row>36</xdr:row>
      <xdr:rowOff>124282</xdr:rowOff>
    </xdr:to>
    <xdr:sp macro="" textlink="">
      <xdr:nvSpPr>
        <xdr:cNvPr id="82" name="円/楕円 81"/>
        <xdr:cNvSpPr/>
      </xdr:nvSpPr>
      <xdr:spPr>
        <a:xfrm>
          <a:off x="3746500" y="6194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115409</xdr:rowOff>
    </xdr:from>
    <xdr:ext cx="534377" cy="259045"/>
    <xdr:sp macro="" textlink="">
      <xdr:nvSpPr>
        <xdr:cNvPr id="83" name="テキスト ボックス 82"/>
        <xdr:cNvSpPr txBox="1"/>
      </xdr:nvSpPr>
      <xdr:spPr>
        <a:xfrm>
          <a:off x="3530111" y="6287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65,476</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61544</xdr:rowOff>
    </xdr:from>
    <xdr:to>
      <xdr:col>4</xdr:col>
      <xdr:colOff>206375</xdr:colOff>
      <xdr:row>36</xdr:row>
      <xdr:rowOff>163144</xdr:rowOff>
    </xdr:to>
    <xdr:sp macro="" textlink="">
      <xdr:nvSpPr>
        <xdr:cNvPr id="84" name="円/楕円 83"/>
        <xdr:cNvSpPr/>
      </xdr:nvSpPr>
      <xdr:spPr>
        <a:xfrm>
          <a:off x="2857500" y="6233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154271</xdr:rowOff>
    </xdr:from>
    <xdr:ext cx="534377" cy="259045"/>
    <xdr:sp macro="" textlink="">
      <xdr:nvSpPr>
        <xdr:cNvPr id="85" name="テキスト ボックス 84"/>
        <xdr:cNvSpPr txBox="1"/>
      </xdr:nvSpPr>
      <xdr:spPr>
        <a:xfrm>
          <a:off x="2641111" y="6326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63,436</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122504</xdr:rowOff>
    </xdr:from>
    <xdr:to>
      <xdr:col>3</xdr:col>
      <xdr:colOff>3175</xdr:colOff>
      <xdr:row>35</xdr:row>
      <xdr:rowOff>52654</xdr:rowOff>
    </xdr:to>
    <xdr:sp macro="" textlink="">
      <xdr:nvSpPr>
        <xdr:cNvPr id="86" name="円/楕円 85"/>
        <xdr:cNvSpPr/>
      </xdr:nvSpPr>
      <xdr:spPr>
        <a:xfrm>
          <a:off x="1968500" y="59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69181</xdr:rowOff>
    </xdr:from>
    <xdr:ext cx="534377" cy="259045"/>
    <xdr:sp macro="" textlink="">
      <xdr:nvSpPr>
        <xdr:cNvPr id="87" name="テキスト ボックス 86"/>
        <xdr:cNvSpPr txBox="1"/>
      </xdr:nvSpPr>
      <xdr:spPr>
        <a:xfrm>
          <a:off x="1752111" y="5727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78,236</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109093</xdr:rowOff>
    </xdr:from>
    <xdr:to>
      <xdr:col>1</xdr:col>
      <xdr:colOff>485775</xdr:colOff>
      <xdr:row>35</xdr:row>
      <xdr:rowOff>39243</xdr:rowOff>
    </xdr:to>
    <xdr:sp macro="" textlink="">
      <xdr:nvSpPr>
        <xdr:cNvPr id="88" name="円/楕円 87"/>
        <xdr:cNvSpPr/>
      </xdr:nvSpPr>
      <xdr:spPr>
        <a:xfrm>
          <a:off x="1079500" y="5938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55770</xdr:rowOff>
    </xdr:from>
    <xdr:ext cx="534377" cy="259045"/>
    <xdr:sp macro="" textlink="">
      <xdr:nvSpPr>
        <xdr:cNvPr id="89" name="テキスト ボックス 88"/>
        <xdr:cNvSpPr txBox="1"/>
      </xdr:nvSpPr>
      <xdr:spPr>
        <a:xfrm>
          <a:off x="863111" y="5713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78,940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53,253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32882</xdr:rowOff>
    </xdr:from>
    <xdr:to>
      <xdr:col>6</xdr:col>
      <xdr:colOff>510540</xdr:colOff>
      <xdr:row>58</xdr:row>
      <xdr:rowOff>41715</xdr:rowOff>
    </xdr:to>
    <xdr:cxnSp macro="">
      <xdr:nvCxnSpPr>
        <xdr:cNvPr id="113" name="直線コネクタ 112"/>
        <xdr:cNvCxnSpPr/>
      </xdr:nvCxnSpPr>
      <xdr:spPr>
        <a:xfrm flipV="1">
          <a:off x="4633595" y="8605382"/>
          <a:ext cx="1270" cy="1380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45542</xdr:rowOff>
    </xdr:from>
    <xdr:ext cx="534377" cy="259045"/>
    <xdr:sp macro="" textlink="">
      <xdr:nvSpPr>
        <xdr:cNvPr id="114" name="物件費最小値テキスト"/>
        <xdr:cNvSpPr txBox="1"/>
      </xdr:nvSpPr>
      <xdr:spPr>
        <a:xfrm>
          <a:off x="4686300" y="9989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45,718</a:t>
          </a:r>
          <a:endParaRPr kumimoji="1" lang="ja-JP" altLang="en-US" sz="1000" b="1">
            <a:latin typeface="ＭＳ Ｐゴシック"/>
          </a:endParaRPr>
        </a:p>
      </xdr:txBody>
    </xdr:sp>
    <xdr:clientData/>
  </xdr:oneCellAnchor>
  <xdr:twoCellAnchor>
    <xdr:from>
      <xdr:col>6</xdr:col>
      <xdr:colOff>422275</xdr:colOff>
      <xdr:row>58</xdr:row>
      <xdr:rowOff>41715</xdr:rowOff>
    </xdr:from>
    <xdr:to>
      <xdr:col>6</xdr:col>
      <xdr:colOff>600075</xdr:colOff>
      <xdr:row>58</xdr:row>
      <xdr:rowOff>41715</xdr:rowOff>
    </xdr:to>
    <xdr:cxnSp macro="">
      <xdr:nvCxnSpPr>
        <xdr:cNvPr id="115" name="直線コネクタ 114"/>
        <xdr:cNvCxnSpPr/>
      </xdr:nvCxnSpPr>
      <xdr:spPr>
        <a:xfrm>
          <a:off x="4546600" y="9985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151009</xdr:rowOff>
    </xdr:from>
    <xdr:ext cx="599010" cy="259045"/>
    <xdr:sp macro="" textlink="">
      <xdr:nvSpPr>
        <xdr:cNvPr id="116" name="物件費最大値テキスト"/>
        <xdr:cNvSpPr txBox="1"/>
      </xdr:nvSpPr>
      <xdr:spPr>
        <a:xfrm>
          <a:off x="4686300" y="8380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408,036</a:t>
          </a:r>
          <a:endParaRPr kumimoji="1" lang="ja-JP" altLang="en-US" sz="1000" b="1">
            <a:latin typeface="ＭＳ Ｐゴシック"/>
          </a:endParaRPr>
        </a:p>
      </xdr:txBody>
    </xdr:sp>
    <xdr:clientData/>
  </xdr:oneCellAnchor>
  <xdr:twoCellAnchor>
    <xdr:from>
      <xdr:col>6</xdr:col>
      <xdr:colOff>422275</xdr:colOff>
      <xdr:row>50</xdr:row>
      <xdr:rowOff>32882</xdr:rowOff>
    </xdr:from>
    <xdr:to>
      <xdr:col>6</xdr:col>
      <xdr:colOff>600075</xdr:colOff>
      <xdr:row>50</xdr:row>
      <xdr:rowOff>32882</xdr:rowOff>
    </xdr:to>
    <xdr:cxnSp macro="">
      <xdr:nvCxnSpPr>
        <xdr:cNvPr id="117" name="直線コネクタ 116"/>
        <xdr:cNvCxnSpPr/>
      </xdr:nvCxnSpPr>
      <xdr:spPr>
        <a:xfrm>
          <a:off x="4546600" y="8605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171434</xdr:rowOff>
    </xdr:from>
    <xdr:to>
      <xdr:col>6</xdr:col>
      <xdr:colOff>511175</xdr:colOff>
      <xdr:row>58</xdr:row>
      <xdr:rowOff>15776</xdr:rowOff>
    </xdr:to>
    <xdr:cxnSp macro="">
      <xdr:nvCxnSpPr>
        <xdr:cNvPr id="118" name="直線コネクタ 117"/>
        <xdr:cNvCxnSpPr/>
      </xdr:nvCxnSpPr>
      <xdr:spPr>
        <a:xfrm flipV="1">
          <a:off x="3797300" y="9944084"/>
          <a:ext cx="838200" cy="15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92094</xdr:rowOff>
    </xdr:from>
    <xdr:ext cx="534377" cy="259045"/>
    <xdr:sp macro="" textlink="">
      <xdr:nvSpPr>
        <xdr:cNvPr id="119" name="物件費平均値テキスト"/>
        <xdr:cNvSpPr txBox="1"/>
      </xdr:nvSpPr>
      <xdr:spPr>
        <a:xfrm>
          <a:off x="4686300" y="96932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70,166</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69217</xdr:rowOff>
    </xdr:from>
    <xdr:to>
      <xdr:col>6</xdr:col>
      <xdr:colOff>561975</xdr:colOff>
      <xdr:row>57</xdr:row>
      <xdr:rowOff>170817</xdr:rowOff>
    </xdr:to>
    <xdr:sp macro="" textlink="">
      <xdr:nvSpPr>
        <xdr:cNvPr id="120" name="フローチャート : 判断 119"/>
        <xdr:cNvSpPr/>
      </xdr:nvSpPr>
      <xdr:spPr>
        <a:xfrm>
          <a:off x="4584700" y="984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15776</xdr:rowOff>
    </xdr:from>
    <xdr:to>
      <xdr:col>5</xdr:col>
      <xdr:colOff>358775</xdr:colOff>
      <xdr:row>58</xdr:row>
      <xdr:rowOff>21723</xdr:rowOff>
    </xdr:to>
    <xdr:cxnSp macro="">
      <xdr:nvCxnSpPr>
        <xdr:cNvPr id="121" name="直線コネクタ 120"/>
        <xdr:cNvCxnSpPr/>
      </xdr:nvCxnSpPr>
      <xdr:spPr>
        <a:xfrm flipV="1">
          <a:off x="2908300" y="9959876"/>
          <a:ext cx="889000" cy="5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116854</xdr:rowOff>
    </xdr:from>
    <xdr:to>
      <xdr:col>5</xdr:col>
      <xdr:colOff>409575</xdr:colOff>
      <xdr:row>58</xdr:row>
      <xdr:rowOff>47004</xdr:rowOff>
    </xdr:to>
    <xdr:sp macro="" textlink="">
      <xdr:nvSpPr>
        <xdr:cNvPr id="122" name="フローチャート : 判断 121"/>
        <xdr:cNvSpPr/>
      </xdr:nvSpPr>
      <xdr:spPr>
        <a:xfrm>
          <a:off x="3746500" y="9889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63531</xdr:rowOff>
    </xdr:from>
    <xdr:ext cx="534377" cy="259045"/>
    <xdr:sp macro="" textlink="">
      <xdr:nvSpPr>
        <xdr:cNvPr id="123" name="テキスト ボックス 122"/>
        <xdr:cNvSpPr txBox="1"/>
      </xdr:nvSpPr>
      <xdr:spPr>
        <a:xfrm>
          <a:off x="3530111" y="966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57,663</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21095</xdr:rowOff>
    </xdr:from>
    <xdr:to>
      <xdr:col>4</xdr:col>
      <xdr:colOff>155575</xdr:colOff>
      <xdr:row>58</xdr:row>
      <xdr:rowOff>21723</xdr:rowOff>
    </xdr:to>
    <xdr:cxnSp macro="">
      <xdr:nvCxnSpPr>
        <xdr:cNvPr id="124" name="直線コネクタ 123"/>
        <xdr:cNvCxnSpPr/>
      </xdr:nvCxnSpPr>
      <xdr:spPr>
        <a:xfrm>
          <a:off x="2019300" y="9965195"/>
          <a:ext cx="889000" cy="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130159</xdr:rowOff>
    </xdr:from>
    <xdr:to>
      <xdr:col>4</xdr:col>
      <xdr:colOff>206375</xdr:colOff>
      <xdr:row>58</xdr:row>
      <xdr:rowOff>60309</xdr:rowOff>
    </xdr:to>
    <xdr:sp macro="" textlink="">
      <xdr:nvSpPr>
        <xdr:cNvPr id="125" name="フローチャート : 判断 124"/>
        <xdr:cNvSpPr/>
      </xdr:nvSpPr>
      <xdr:spPr>
        <a:xfrm>
          <a:off x="2857500" y="9902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76836</xdr:rowOff>
    </xdr:from>
    <xdr:ext cx="534377" cy="259045"/>
    <xdr:sp macro="" textlink="">
      <xdr:nvSpPr>
        <xdr:cNvPr id="126" name="テキスト ボックス 125"/>
        <xdr:cNvSpPr txBox="1"/>
      </xdr:nvSpPr>
      <xdr:spPr>
        <a:xfrm>
          <a:off x="2641111" y="9678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54,171</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20184</xdr:rowOff>
    </xdr:from>
    <xdr:to>
      <xdr:col>2</xdr:col>
      <xdr:colOff>638175</xdr:colOff>
      <xdr:row>58</xdr:row>
      <xdr:rowOff>21095</xdr:rowOff>
    </xdr:to>
    <xdr:cxnSp macro="">
      <xdr:nvCxnSpPr>
        <xdr:cNvPr id="127" name="直線コネクタ 126"/>
        <xdr:cNvCxnSpPr/>
      </xdr:nvCxnSpPr>
      <xdr:spPr>
        <a:xfrm>
          <a:off x="1130300" y="9964284"/>
          <a:ext cx="889000" cy="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125568</xdr:rowOff>
    </xdr:from>
    <xdr:to>
      <xdr:col>3</xdr:col>
      <xdr:colOff>3175</xdr:colOff>
      <xdr:row>58</xdr:row>
      <xdr:rowOff>55718</xdr:rowOff>
    </xdr:to>
    <xdr:sp macro="" textlink="">
      <xdr:nvSpPr>
        <xdr:cNvPr id="128" name="フローチャート : 判断 127"/>
        <xdr:cNvSpPr/>
      </xdr:nvSpPr>
      <xdr:spPr>
        <a:xfrm>
          <a:off x="1968500" y="9898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72245</xdr:rowOff>
    </xdr:from>
    <xdr:ext cx="534377" cy="259045"/>
    <xdr:sp macro="" textlink="">
      <xdr:nvSpPr>
        <xdr:cNvPr id="129" name="テキスト ボックス 128"/>
        <xdr:cNvSpPr txBox="1"/>
      </xdr:nvSpPr>
      <xdr:spPr>
        <a:xfrm>
          <a:off x="1752111" y="9673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55,376</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121971</xdr:rowOff>
    </xdr:from>
    <xdr:to>
      <xdr:col>1</xdr:col>
      <xdr:colOff>485775</xdr:colOff>
      <xdr:row>58</xdr:row>
      <xdr:rowOff>52121</xdr:rowOff>
    </xdr:to>
    <xdr:sp macro="" textlink="">
      <xdr:nvSpPr>
        <xdr:cNvPr id="130" name="フローチャート : 判断 129"/>
        <xdr:cNvSpPr/>
      </xdr:nvSpPr>
      <xdr:spPr>
        <a:xfrm>
          <a:off x="1079500" y="9894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68648</xdr:rowOff>
    </xdr:from>
    <xdr:ext cx="534377" cy="259045"/>
    <xdr:sp macro="" textlink="">
      <xdr:nvSpPr>
        <xdr:cNvPr id="131" name="テキスト ボックス 130"/>
        <xdr:cNvSpPr txBox="1"/>
      </xdr:nvSpPr>
      <xdr:spPr>
        <a:xfrm>
          <a:off x="863111" y="9669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56,320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120634</xdr:rowOff>
    </xdr:from>
    <xdr:to>
      <xdr:col>6</xdr:col>
      <xdr:colOff>561975</xdr:colOff>
      <xdr:row>58</xdr:row>
      <xdr:rowOff>50784</xdr:rowOff>
    </xdr:to>
    <xdr:sp macro="" textlink="">
      <xdr:nvSpPr>
        <xdr:cNvPr id="137" name="円/楕円 136"/>
        <xdr:cNvSpPr/>
      </xdr:nvSpPr>
      <xdr:spPr>
        <a:xfrm>
          <a:off x="4584700" y="9893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47645</xdr:rowOff>
    </xdr:from>
    <xdr:ext cx="534377" cy="259045"/>
    <xdr:sp macro="" textlink="">
      <xdr:nvSpPr>
        <xdr:cNvPr id="138" name="物件費該当値テキスト"/>
        <xdr:cNvSpPr txBox="1"/>
      </xdr:nvSpPr>
      <xdr:spPr>
        <a:xfrm>
          <a:off x="4686300" y="9820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56,671</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136426</xdr:rowOff>
    </xdr:from>
    <xdr:to>
      <xdr:col>5</xdr:col>
      <xdr:colOff>409575</xdr:colOff>
      <xdr:row>58</xdr:row>
      <xdr:rowOff>66576</xdr:rowOff>
    </xdr:to>
    <xdr:sp macro="" textlink="">
      <xdr:nvSpPr>
        <xdr:cNvPr id="139" name="円/楕円 138"/>
        <xdr:cNvSpPr/>
      </xdr:nvSpPr>
      <xdr:spPr>
        <a:xfrm>
          <a:off x="3746500" y="9909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57703</xdr:rowOff>
    </xdr:from>
    <xdr:ext cx="534377" cy="259045"/>
    <xdr:sp macro="" textlink="">
      <xdr:nvSpPr>
        <xdr:cNvPr id="140" name="テキスト ボックス 139"/>
        <xdr:cNvSpPr txBox="1"/>
      </xdr:nvSpPr>
      <xdr:spPr>
        <a:xfrm>
          <a:off x="3530111" y="10001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52,526</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142373</xdr:rowOff>
    </xdr:from>
    <xdr:to>
      <xdr:col>4</xdr:col>
      <xdr:colOff>206375</xdr:colOff>
      <xdr:row>58</xdr:row>
      <xdr:rowOff>72523</xdr:rowOff>
    </xdr:to>
    <xdr:sp macro="" textlink="">
      <xdr:nvSpPr>
        <xdr:cNvPr id="141" name="円/楕円 140"/>
        <xdr:cNvSpPr/>
      </xdr:nvSpPr>
      <xdr:spPr>
        <a:xfrm>
          <a:off x="2857500" y="991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63650</xdr:rowOff>
    </xdr:from>
    <xdr:ext cx="534377" cy="259045"/>
    <xdr:sp macro="" textlink="">
      <xdr:nvSpPr>
        <xdr:cNvPr id="142" name="テキスト ボックス 141"/>
        <xdr:cNvSpPr txBox="1"/>
      </xdr:nvSpPr>
      <xdr:spPr>
        <a:xfrm>
          <a:off x="2641111" y="10007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50,965</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141745</xdr:rowOff>
    </xdr:from>
    <xdr:to>
      <xdr:col>3</xdr:col>
      <xdr:colOff>3175</xdr:colOff>
      <xdr:row>58</xdr:row>
      <xdr:rowOff>71895</xdr:rowOff>
    </xdr:to>
    <xdr:sp macro="" textlink="">
      <xdr:nvSpPr>
        <xdr:cNvPr id="143" name="円/楕円 142"/>
        <xdr:cNvSpPr/>
      </xdr:nvSpPr>
      <xdr:spPr>
        <a:xfrm>
          <a:off x="1968500" y="9914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63022</xdr:rowOff>
    </xdr:from>
    <xdr:ext cx="534377" cy="259045"/>
    <xdr:sp macro="" textlink="">
      <xdr:nvSpPr>
        <xdr:cNvPr id="144" name="テキスト ボックス 143"/>
        <xdr:cNvSpPr txBox="1"/>
      </xdr:nvSpPr>
      <xdr:spPr>
        <a:xfrm>
          <a:off x="1752111" y="10007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51,130</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140834</xdr:rowOff>
    </xdr:from>
    <xdr:to>
      <xdr:col>1</xdr:col>
      <xdr:colOff>485775</xdr:colOff>
      <xdr:row>58</xdr:row>
      <xdr:rowOff>70984</xdr:rowOff>
    </xdr:to>
    <xdr:sp macro="" textlink="">
      <xdr:nvSpPr>
        <xdr:cNvPr id="145" name="円/楕円 144"/>
        <xdr:cNvSpPr/>
      </xdr:nvSpPr>
      <xdr:spPr>
        <a:xfrm>
          <a:off x="1079500" y="9913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62111</xdr:rowOff>
    </xdr:from>
    <xdr:ext cx="534377" cy="259045"/>
    <xdr:sp macro="" textlink="">
      <xdr:nvSpPr>
        <xdr:cNvPr id="146" name="テキスト ボックス 145"/>
        <xdr:cNvSpPr txBox="1"/>
      </xdr:nvSpPr>
      <xdr:spPr>
        <a:xfrm>
          <a:off x="863111" y="10006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51,369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7" name="直線コネクタ 156"/>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8" name="テキスト ボックス 157"/>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9" name="直線コネクタ 158"/>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0" name="テキスト ボックス 159"/>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1" name="直線コネクタ 160"/>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2" name="テキスト ボックス 161"/>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3" name="直線コネクタ 162"/>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4" name="テキスト ボックス 163"/>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2815</xdr:rowOff>
    </xdr:from>
    <xdr:to>
      <xdr:col>6</xdr:col>
      <xdr:colOff>510540</xdr:colOff>
      <xdr:row>78</xdr:row>
      <xdr:rowOff>111993</xdr:rowOff>
    </xdr:to>
    <xdr:cxnSp macro="">
      <xdr:nvCxnSpPr>
        <xdr:cNvPr id="168" name="直線コネクタ 167"/>
        <xdr:cNvCxnSpPr/>
      </xdr:nvCxnSpPr>
      <xdr:spPr>
        <a:xfrm flipV="1">
          <a:off x="4633595" y="12175765"/>
          <a:ext cx="1270" cy="1309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115820</xdr:rowOff>
    </xdr:from>
    <xdr:ext cx="378565" cy="259045"/>
    <xdr:sp macro="" textlink="">
      <xdr:nvSpPr>
        <xdr:cNvPr id="169" name="維持補修費最小値テキスト"/>
        <xdr:cNvSpPr txBox="1"/>
      </xdr:nvSpPr>
      <xdr:spPr>
        <a:xfrm>
          <a:off x="4686300" y="134889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606</a:t>
          </a:r>
          <a:endParaRPr kumimoji="1" lang="ja-JP" altLang="en-US" sz="1000" b="1">
            <a:latin typeface="ＭＳ Ｐゴシック"/>
          </a:endParaRPr>
        </a:p>
      </xdr:txBody>
    </xdr:sp>
    <xdr:clientData/>
  </xdr:oneCellAnchor>
  <xdr:twoCellAnchor>
    <xdr:from>
      <xdr:col>6</xdr:col>
      <xdr:colOff>422275</xdr:colOff>
      <xdr:row>78</xdr:row>
      <xdr:rowOff>111993</xdr:rowOff>
    </xdr:from>
    <xdr:to>
      <xdr:col>6</xdr:col>
      <xdr:colOff>600075</xdr:colOff>
      <xdr:row>78</xdr:row>
      <xdr:rowOff>111993</xdr:rowOff>
    </xdr:to>
    <xdr:cxnSp macro="">
      <xdr:nvCxnSpPr>
        <xdr:cNvPr id="170" name="直線コネクタ 169"/>
        <xdr:cNvCxnSpPr/>
      </xdr:nvCxnSpPr>
      <xdr:spPr>
        <a:xfrm>
          <a:off x="4546600" y="13485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120942</xdr:rowOff>
    </xdr:from>
    <xdr:ext cx="534377" cy="259045"/>
    <xdr:sp macro="" textlink="">
      <xdr:nvSpPr>
        <xdr:cNvPr id="171" name="維持補修費最大値テキスト"/>
        <xdr:cNvSpPr txBox="1"/>
      </xdr:nvSpPr>
      <xdr:spPr>
        <a:xfrm>
          <a:off x="4686300" y="1195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29,244</a:t>
          </a:r>
          <a:endParaRPr kumimoji="1" lang="ja-JP" altLang="en-US" sz="1000" b="1">
            <a:latin typeface="ＭＳ Ｐゴシック"/>
          </a:endParaRPr>
        </a:p>
      </xdr:txBody>
    </xdr:sp>
    <xdr:clientData/>
  </xdr:oneCellAnchor>
  <xdr:twoCellAnchor>
    <xdr:from>
      <xdr:col>6</xdr:col>
      <xdr:colOff>422275</xdr:colOff>
      <xdr:row>71</xdr:row>
      <xdr:rowOff>2815</xdr:rowOff>
    </xdr:from>
    <xdr:to>
      <xdr:col>6</xdr:col>
      <xdr:colOff>600075</xdr:colOff>
      <xdr:row>71</xdr:row>
      <xdr:rowOff>2815</xdr:rowOff>
    </xdr:to>
    <xdr:cxnSp macro="">
      <xdr:nvCxnSpPr>
        <xdr:cNvPr id="172" name="直線コネクタ 171"/>
        <xdr:cNvCxnSpPr/>
      </xdr:nvCxnSpPr>
      <xdr:spPr>
        <a:xfrm>
          <a:off x="4546600" y="12175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10587</xdr:rowOff>
    </xdr:from>
    <xdr:to>
      <xdr:col>6</xdr:col>
      <xdr:colOff>511175</xdr:colOff>
      <xdr:row>76</xdr:row>
      <xdr:rowOff>80812</xdr:rowOff>
    </xdr:to>
    <xdr:cxnSp macro="">
      <xdr:nvCxnSpPr>
        <xdr:cNvPr id="173" name="直線コネクタ 172"/>
        <xdr:cNvCxnSpPr/>
      </xdr:nvCxnSpPr>
      <xdr:spPr>
        <a:xfrm>
          <a:off x="3797300" y="13040787"/>
          <a:ext cx="838200" cy="70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155430</xdr:rowOff>
    </xdr:from>
    <xdr:ext cx="469744" cy="259045"/>
    <xdr:sp macro="" textlink="">
      <xdr:nvSpPr>
        <xdr:cNvPr id="174" name="維持補修費平均値テキスト"/>
        <xdr:cNvSpPr txBox="1"/>
      </xdr:nvSpPr>
      <xdr:spPr>
        <a:xfrm>
          <a:off x="4686300" y="131856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5,573</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5553</xdr:rowOff>
    </xdr:from>
    <xdr:to>
      <xdr:col>6</xdr:col>
      <xdr:colOff>561975</xdr:colOff>
      <xdr:row>77</xdr:row>
      <xdr:rowOff>107153</xdr:rowOff>
    </xdr:to>
    <xdr:sp macro="" textlink="">
      <xdr:nvSpPr>
        <xdr:cNvPr id="175" name="フローチャート : 判断 174"/>
        <xdr:cNvSpPr/>
      </xdr:nvSpPr>
      <xdr:spPr>
        <a:xfrm>
          <a:off x="4584700" y="13207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10587</xdr:rowOff>
    </xdr:from>
    <xdr:to>
      <xdr:col>5</xdr:col>
      <xdr:colOff>358775</xdr:colOff>
      <xdr:row>76</xdr:row>
      <xdr:rowOff>122692</xdr:rowOff>
    </xdr:to>
    <xdr:cxnSp macro="">
      <xdr:nvCxnSpPr>
        <xdr:cNvPr id="176" name="直線コネクタ 175"/>
        <xdr:cNvCxnSpPr/>
      </xdr:nvCxnSpPr>
      <xdr:spPr>
        <a:xfrm flipV="1">
          <a:off x="2908300" y="13040787"/>
          <a:ext cx="889000" cy="112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23704</xdr:rowOff>
    </xdr:from>
    <xdr:to>
      <xdr:col>5</xdr:col>
      <xdr:colOff>409575</xdr:colOff>
      <xdr:row>77</xdr:row>
      <xdr:rowOff>125304</xdr:rowOff>
    </xdr:to>
    <xdr:sp macro="" textlink="">
      <xdr:nvSpPr>
        <xdr:cNvPr id="177" name="フローチャート : 判断 176"/>
        <xdr:cNvSpPr/>
      </xdr:nvSpPr>
      <xdr:spPr>
        <a:xfrm>
          <a:off x="3746500" y="13225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116431</xdr:rowOff>
    </xdr:from>
    <xdr:ext cx="469744" cy="259045"/>
    <xdr:sp macro="" textlink="">
      <xdr:nvSpPr>
        <xdr:cNvPr id="178" name="テキスト ボックス 177"/>
        <xdr:cNvSpPr txBox="1"/>
      </xdr:nvSpPr>
      <xdr:spPr>
        <a:xfrm>
          <a:off x="3562427" y="13318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5,176</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60010</xdr:rowOff>
    </xdr:from>
    <xdr:to>
      <xdr:col>4</xdr:col>
      <xdr:colOff>155575</xdr:colOff>
      <xdr:row>76</xdr:row>
      <xdr:rowOff>122692</xdr:rowOff>
    </xdr:to>
    <xdr:cxnSp macro="">
      <xdr:nvCxnSpPr>
        <xdr:cNvPr id="179" name="直線コネクタ 178"/>
        <xdr:cNvCxnSpPr/>
      </xdr:nvCxnSpPr>
      <xdr:spPr>
        <a:xfrm>
          <a:off x="2019300" y="13090210"/>
          <a:ext cx="889000" cy="62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7336</xdr:rowOff>
    </xdr:from>
    <xdr:to>
      <xdr:col>4</xdr:col>
      <xdr:colOff>206375</xdr:colOff>
      <xdr:row>77</xdr:row>
      <xdr:rowOff>108936</xdr:rowOff>
    </xdr:to>
    <xdr:sp macro="" textlink="">
      <xdr:nvSpPr>
        <xdr:cNvPr id="180" name="フローチャート : 判断 179"/>
        <xdr:cNvSpPr/>
      </xdr:nvSpPr>
      <xdr:spPr>
        <a:xfrm>
          <a:off x="2857500" y="13208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100063</xdr:rowOff>
    </xdr:from>
    <xdr:ext cx="469744" cy="259045"/>
    <xdr:sp macro="" textlink="">
      <xdr:nvSpPr>
        <xdr:cNvPr id="181" name="テキスト ボックス 180"/>
        <xdr:cNvSpPr txBox="1"/>
      </xdr:nvSpPr>
      <xdr:spPr>
        <a:xfrm>
          <a:off x="2673427" y="13301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5,534</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31893</xdr:rowOff>
    </xdr:from>
    <xdr:to>
      <xdr:col>2</xdr:col>
      <xdr:colOff>638175</xdr:colOff>
      <xdr:row>76</xdr:row>
      <xdr:rowOff>60010</xdr:rowOff>
    </xdr:to>
    <xdr:cxnSp macro="">
      <xdr:nvCxnSpPr>
        <xdr:cNvPr id="182" name="直線コネクタ 181"/>
        <xdr:cNvCxnSpPr/>
      </xdr:nvCxnSpPr>
      <xdr:spPr>
        <a:xfrm>
          <a:off x="1130300" y="13062093"/>
          <a:ext cx="889000" cy="28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54564</xdr:rowOff>
    </xdr:from>
    <xdr:to>
      <xdr:col>3</xdr:col>
      <xdr:colOff>3175</xdr:colOff>
      <xdr:row>77</xdr:row>
      <xdr:rowOff>156164</xdr:rowOff>
    </xdr:to>
    <xdr:sp macro="" textlink="">
      <xdr:nvSpPr>
        <xdr:cNvPr id="183" name="フローチャート : 判断 182"/>
        <xdr:cNvSpPr/>
      </xdr:nvSpPr>
      <xdr:spPr>
        <a:xfrm>
          <a:off x="1968500" y="1325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147291</xdr:rowOff>
    </xdr:from>
    <xdr:ext cx="469744" cy="259045"/>
    <xdr:sp macro="" textlink="">
      <xdr:nvSpPr>
        <xdr:cNvPr id="184" name="テキスト ボックス 183"/>
        <xdr:cNvSpPr txBox="1"/>
      </xdr:nvSpPr>
      <xdr:spPr>
        <a:xfrm>
          <a:off x="1784427" y="13348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31065</xdr:rowOff>
    </xdr:from>
    <xdr:to>
      <xdr:col>1</xdr:col>
      <xdr:colOff>485775</xdr:colOff>
      <xdr:row>77</xdr:row>
      <xdr:rowOff>132665</xdr:rowOff>
    </xdr:to>
    <xdr:sp macro="" textlink="">
      <xdr:nvSpPr>
        <xdr:cNvPr id="185" name="フローチャート : 判断 184"/>
        <xdr:cNvSpPr/>
      </xdr:nvSpPr>
      <xdr:spPr>
        <a:xfrm>
          <a:off x="1079500" y="1323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123792</xdr:rowOff>
    </xdr:from>
    <xdr:ext cx="469744" cy="259045"/>
    <xdr:sp macro="" textlink="">
      <xdr:nvSpPr>
        <xdr:cNvPr id="186" name="テキスト ボックス 185"/>
        <xdr:cNvSpPr txBox="1"/>
      </xdr:nvSpPr>
      <xdr:spPr>
        <a:xfrm>
          <a:off x="895427" y="13325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30012</xdr:rowOff>
    </xdr:from>
    <xdr:to>
      <xdr:col>6</xdr:col>
      <xdr:colOff>561975</xdr:colOff>
      <xdr:row>76</xdr:row>
      <xdr:rowOff>131612</xdr:rowOff>
    </xdr:to>
    <xdr:sp macro="" textlink="">
      <xdr:nvSpPr>
        <xdr:cNvPr id="192" name="円/楕円 191"/>
        <xdr:cNvSpPr/>
      </xdr:nvSpPr>
      <xdr:spPr>
        <a:xfrm>
          <a:off x="4584700" y="13060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52890</xdr:rowOff>
    </xdr:from>
    <xdr:ext cx="469744" cy="259045"/>
    <xdr:sp macro="" textlink="">
      <xdr:nvSpPr>
        <xdr:cNvPr id="193" name="維持補修費該当値テキスト"/>
        <xdr:cNvSpPr txBox="1"/>
      </xdr:nvSpPr>
      <xdr:spPr>
        <a:xfrm>
          <a:off x="4686300" y="12911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8,788</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131237</xdr:rowOff>
    </xdr:from>
    <xdr:to>
      <xdr:col>5</xdr:col>
      <xdr:colOff>409575</xdr:colOff>
      <xdr:row>76</xdr:row>
      <xdr:rowOff>61387</xdr:rowOff>
    </xdr:to>
    <xdr:sp macro="" textlink="">
      <xdr:nvSpPr>
        <xdr:cNvPr id="194" name="円/楕円 193"/>
        <xdr:cNvSpPr/>
      </xdr:nvSpPr>
      <xdr:spPr>
        <a:xfrm>
          <a:off x="3746500" y="12989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74</xdr:row>
      <xdr:rowOff>77914</xdr:rowOff>
    </xdr:from>
    <xdr:ext cx="534377" cy="259045"/>
    <xdr:sp macro="" textlink="">
      <xdr:nvSpPr>
        <xdr:cNvPr id="195" name="テキスト ボックス 194"/>
        <xdr:cNvSpPr txBox="1"/>
      </xdr:nvSpPr>
      <xdr:spPr>
        <a:xfrm>
          <a:off x="3530111" y="12765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10,324</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71892</xdr:rowOff>
    </xdr:from>
    <xdr:to>
      <xdr:col>4</xdr:col>
      <xdr:colOff>206375</xdr:colOff>
      <xdr:row>77</xdr:row>
      <xdr:rowOff>2042</xdr:rowOff>
    </xdr:to>
    <xdr:sp macro="" textlink="">
      <xdr:nvSpPr>
        <xdr:cNvPr id="196" name="円/楕円 195"/>
        <xdr:cNvSpPr/>
      </xdr:nvSpPr>
      <xdr:spPr>
        <a:xfrm>
          <a:off x="2857500" y="13102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18570</xdr:rowOff>
    </xdr:from>
    <xdr:ext cx="469744" cy="259045"/>
    <xdr:sp macro="" textlink="">
      <xdr:nvSpPr>
        <xdr:cNvPr id="197" name="テキスト ボックス 196"/>
        <xdr:cNvSpPr txBox="1"/>
      </xdr:nvSpPr>
      <xdr:spPr>
        <a:xfrm>
          <a:off x="2673427" y="12877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7,872</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9210</xdr:rowOff>
    </xdr:from>
    <xdr:to>
      <xdr:col>3</xdr:col>
      <xdr:colOff>3175</xdr:colOff>
      <xdr:row>76</xdr:row>
      <xdr:rowOff>110810</xdr:rowOff>
    </xdr:to>
    <xdr:sp macro="" textlink="">
      <xdr:nvSpPr>
        <xdr:cNvPr id="198" name="円/楕円 197"/>
        <xdr:cNvSpPr/>
      </xdr:nvSpPr>
      <xdr:spPr>
        <a:xfrm>
          <a:off x="1968500" y="13039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74</xdr:row>
      <xdr:rowOff>127337</xdr:rowOff>
    </xdr:from>
    <xdr:ext cx="469744" cy="259045"/>
    <xdr:sp macro="" textlink="">
      <xdr:nvSpPr>
        <xdr:cNvPr id="199" name="テキスト ボックス 198"/>
        <xdr:cNvSpPr txBox="1"/>
      </xdr:nvSpPr>
      <xdr:spPr>
        <a:xfrm>
          <a:off x="1784427" y="12814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9,243</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152543</xdr:rowOff>
    </xdr:from>
    <xdr:to>
      <xdr:col>1</xdr:col>
      <xdr:colOff>485775</xdr:colOff>
      <xdr:row>76</xdr:row>
      <xdr:rowOff>82693</xdr:rowOff>
    </xdr:to>
    <xdr:sp macro="" textlink="">
      <xdr:nvSpPr>
        <xdr:cNvPr id="200" name="円/楕円 199"/>
        <xdr:cNvSpPr/>
      </xdr:nvSpPr>
      <xdr:spPr>
        <a:xfrm>
          <a:off x="1079500" y="13011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74</xdr:row>
      <xdr:rowOff>99220</xdr:rowOff>
    </xdr:from>
    <xdr:ext cx="469744" cy="259045"/>
    <xdr:sp macro="" textlink="">
      <xdr:nvSpPr>
        <xdr:cNvPr id="201" name="テキスト ボックス 200"/>
        <xdr:cNvSpPr txBox="1"/>
      </xdr:nvSpPr>
      <xdr:spPr>
        <a:xfrm>
          <a:off x="895427" y="12786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9,858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68,509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2" name="テキスト ボックス 21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139700</xdr:rowOff>
    </xdr:from>
    <xdr:to>
      <xdr:col>7</xdr:col>
      <xdr:colOff>638175</xdr:colOff>
      <xdr:row>99</xdr:row>
      <xdr:rowOff>139700</xdr:rowOff>
    </xdr:to>
    <xdr:cxnSp macro="">
      <xdr:nvCxnSpPr>
        <xdr:cNvPr id="213" name="直線コネクタ 212"/>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168927</xdr:rowOff>
    </xdr:from>
    <xdr:ext cx="531299" cy="259045"/>
    <xdr:sp macro="" textlink="">
      <xdr:nvSpPr>
        <xdr:cNvPr id="214" name="テキスト ボックス 213"/>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98</xdr:row>
      <xdr:rowOff>25400</xdr:rowOff>
    </xdr:from>
    <xdr:to>
      <xdr:col>7</xdr:col>
      <xdr:colOff>638175</xdr:colOff>
      <xdr:row>98</xdr:row>
      <xdr:rowOff>25400</xdr:rowOff>
    </xdr:to>
    <xdr:cxnSp macro="">
      <xdr:nvCxnSpPr>
        <xdr:cNvPr id="215" name="直線コネクタ 214"/>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54627</xdr:rowOff>
    </xdr:from>
    <xdr:ext cx="531299" cy="259045"/>
    <xdr:sp macro="" textlink="">
      <xdr:nvSpPr>
        <xdr:cNvPr id="216" name="テキスト ボックス 215"/>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96</xdr:row>
      <xdr:rowOff>82550</xdr:rowOff>
    </xdr:from>
    <xdr:to>
      <xdr:col>7</xdr:col>
      <xdr:colOff>638175</xdr:colOff>
      <xdr:row>96</xdr:row>
      <xdr:rowOff>82550</xdr:rowOff>
    </xdr:to>
    <xdr:cxnSp macro="">
      <xdr:nvCxnSpPr>
        <xdr:cNvPr id="217" name="直線コネクタ 216"/>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111777</xdr:rowOff>
    </xdr:from>
    <xdr:ext cx="531299" cy="259045"/>
    <xdr:sp macro="" textlink="">
      <xdr:nvSpPr>
        <xdr:cNvPr id="218" name="テキスト ボックス 217"/>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93</xdr:row>
      <xdr:rowOff>25400</xdr:rowOff>
    </xdr:from>
    <xdr:to>
      <xdr:col>7</xdr:col>
      <xdr:colOff>638175</xdr:colOff>
      <xdr:row>93</xdr:row>
      <xdr:rowOff>25400</xdr:rowOff>
    </xdr:to>
    <xdr:cxnSp macro="">
      <xdr:nvCxnSpPr>
        <xdr:cNvPr id="221" name="直線コネクタ 220"/>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2" name="テキスト ボックス 221"/>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91</xdr:row>
      <xdr:rowOff>82550</xdr:rowOff>
    </xdr:from>
    <xdr:to>
      <xdr:col>7</xdr:col>
      <xdr:colOff>638175</xdr:colOff>
      <xdr:row>91</xdr:row>
      <xdr:rowOff>82550</xdr:rowOff>
    </xdr:to>
    <xdr:cxnSp macro="">
      <xdr:nvCxnSpPr>
        <xdr:cNvPr id="223" name="直線コネクタ 222"/>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4" name="テキスト ボックス 223"/>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89</xdr:row>
      <xdr:rowOff>139700</xdr:rowOff>
    </xdr:from>
    <xdr:to>
      <xdr:col>7</xdr:col>
      <xdr:colOff>638175</xdr:colOff>
      <xdr:row>89</xdr:row>
      <xdr:rowOff>139700</xdr:rowOff>
    </xdr:to>
    <xdr:cxnSp macro="">
      <xdr:nvCxnSpPr>
        <xdr:cNvPr id="225" name="直線コネクタ 224"/>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6" name="テキスト ボックス 225"/>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143263</xdr:rowOff>
    </xdr:from>
    <xdr:to>
      <xdr:col>6</xdr:col>
      <xdr:colOff>510540</xdr:colOff>
      <xdr:row>98</xdr:row>
      <xdr:rowOff>127422</xdr:rowOff>
    </xdr:to>
    <xdr:cxnSp macro="">
      <xdr:nvCxnSpPr>
        <xdr:cNvPr id="230" name="直線コネクタ 229"/>
        <xdr:cNvCxnSpPr/>
      </xdr:nvCxnSpPr>
      <xdr:spPr>
        <a:xfrm flipV="1">
          <a:off x="4633595" y="15573763"/>
          <a:ext cx="1270" cy="1355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131249</xdr:rowOff>
    </xdr:from>
    <xdr:ext cx="534377" cy="259045"/>
    <xdr:sp macro="" textlink="">
      <xdr:nvSpPr>
        <xdr:cNvPr id="231" name="扶助費最小値テキスト"/>
        <xdr:cNvSpPr txBox="1"/>
      </xdr:nvSpPr>
      <xdr:spPr>
        <a:xfrm>
          <a:off x="4686300" y="16933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49,289</a:t>
          </a:r>
          <a:endParaRPr kumimoji="1" lang="ja-JP" altLang="en-US" sz="1000" b="1">
            <a:latin typeface="ＭＳ Ｐゴシック"/>
          </a:endParaRPr>
        </a:p>
      </xdr:txBody>
    </xdr:sp>
    <xdr:clientData/>
  </xdr:oneCellAnchor>
  <xdr:twoCellAnchor>
    <xdr:from>
      <xdr:col>6</xdr:col>
      <xdr:colOff>422275</xdr:colOff>
      <xdr:row>98</xdr:row>
      <xdr:rowOff>127422</xdr:rowOff>
    </xdr:from>
    <xdr:to>
      <xdr:col>6</xdr:col>
      <xdr:colOff>600075</xdr:colOff>
      <xdr:row>98</xdr:row>
      <xdr:rowOff>127422</xdr:rowOff>
    </xdr:to>
    <xdr:cxnSp macro="">
      <xdr:nvCxnSpPr>
        <xdr:cNvPr id="232" name="直線コネクタ 231"/>
        <xdr:cNvCxnSpPr/>
      </xdr:nvCxnSpPr>
      <xdr:spPr>
        <a:xfrm>
          <a:off x="4546600" y="16929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89940</xdr:rowOff>
    </xdr:from>
    <xdr:ext cx="599010" cy="259045"/>
    <xdr:sp macro="" textlink="">
      <xdr:nvSpPr>
        <xdr:cNvPr id="233" name="扶助費最大値テキスト"/>
        <xdr:cNvSpPr txBox="1"/>
      </xdr:nvSpPr>
      <xdr:spPr>
        <a:xfrm>
          <a:off x="4686300" y="15348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191,626</a:t>
          </a:r>
          <a:endParaRPr kumimoji="1" lang="ja-JP" altLang="en-US" sz="1000" b="1">
            <a:latin typeface="ＭＳ Ｐゴシック"/>
          </a:endParaRPr>
        </a:p>
      </xdr:txBody>
    </xdr:sp>
    <xdr:clientData/>
  </xdr:oneCellAnchor>
  <xdr:twoCellAnchor>
    <xdr:from>
      <xdr:col>6</xdr:col>
      <xdr:colOff>422275</xdr:colOff>
      <xdr:row>90</xdr:row>
      <xdr:rowOff>143263</xdr:rowOff>
    </xdr:from>
    <xdr:to>
      <xdr:col>6</xdr:col>
      <xdr:colOff>600075</xdr:colOff>
      <xdr:row>90</xdr:row>
      <xdr:rowOff>143263</xdr:rowOff>
    </xdr:to>
    <xdr:cxnSp macro="">
      <xdr:nvCxnSpPr>
        <xdr:cNvPr id="234" name="直線コネクタ 233"/>
        <xdr:cNvCxnSpPr/>
      </xdr:nvCxnSpPr>
      <xdr:spPr>
        <a:xfrm>
          <a:off x="4546600" y="15573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132842</xdr:rowOff>
    </xdr:from>
    <xdr:to>
      <xdr:col>6</xdr:col>
      <xdr:colOff>511175</xdr:colOff>
      <xdr:row>97</xdr:row>
      <xdr:rowOff>141757</xdr:rowOff>
    </xdr:to>
    <xdr:cxnSp macro="">
      <xdr:nvCxnSpPr>
        <xdr:cNvPr id="235" name="直線コネクタ 234"/>
        <xdr:cNvCxnSpPr/>
      </xdr:nvCxnSpPr>
      <xdr:spPr>
        <a:xfrm flipV="1">
          <a:off x="3797300" y="16763492"/>
          <a:ext cx="838200" cy="8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32566</xdr:rowOff>
    </xdr:from>
    <xdr:ext cx="534377" cy="259045"/>
    <xdr:sp macro="" textlink="">
      <xdr:nvSpPr>
        <xdr:cNvPr id="236" name="扶助費平均値テキスト"/>
        <xdr:cNvSpPr txBox="1"/>
      </xdr:nvSpPr>
      <xdr:spPr>
        <a:xfrm>
          <a:off x="4686300" y="164917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74,316</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9689</xdr:rowOff>
    </xdr:from>
    <xdr:to>
      <xdr:col>6</xdr:col>
      <xdr:colOff>561975</xdr:colOff>
      <xdr:row>97</xdr:row>
      <xdr:rowOff>111289</xdr:rowOff>
    </xdr:to>
    <xdr:sp macro="" textlink="">
      <xdr:nvSpPr>
        <xdr:cNvPr id="237" name="フローチャート : 判断 236"/>
        <xdr:cNvSpPr/>
      </xdr:nvSpPr>
      <xdr:spPr>
        <a:xfrm>
          <a:off x="4584700" y="1664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141757</xdr:rowOff>
    </xdr:from>
    <xdr:to>
      <xdr:col>5</xdr:col>
      <xdr:colOff>358775</xdr:colOff>
      <xdr:row>98</xdr:row>
      <xdr:rowOff>22276</xdr:rowOff>
    </xdr:to>
    <xdr:cxnSp macro="">
      <xdr:nvCxnSpPr>
        <xdr:cNvPr id="238" name="直線コネクタ 237"/>
        <xdr:cNvCxnSpPr/>
      </xdr:nvCxnSpPr>
      <xdr:spPr>
        <a:xfrm flipV="1">
          <a:off x="2908300" y="16772407"/>
          <a:ext cx="889000" cy="51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81784</xdr:rowOff>
    </xdr:from>
    <xdr:to>
      <xdr:col>5</xdr:col>
      <xdr:colOff>409575</xdr:colOff>
      <xdr:row>98</xdr:row>
      <xdr:rowOff>11934</xdr:rowOff>
    </xdr:to>
    <xdr:sp macro="" textlink="">
      <xdr:nvSpPr>
        <xdr:cNvPr id="239" name="フローチャート : 判断 238"/>
        <xdr:cNvSpPr/>
      </xdr:nvSpPr>
      <xdr:spPr>
        <a:xfrm>
          <a:off x="3746500" y="16712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28461</xdr:rowOff>
    </xdr:from>
    <xdr:ext cx="534377" cy="259045"/>
    <xdr:sp macro="" textlink="">
      <xdr:nvSpPr>
        <xdr:cNvPr id="240" name="テキスト ボックス 239"/>
        <xdr:cNvSpPr txBox="1"/>
      </xdr:nvSpPr>
      <xdr:spPr>
        <a:xfrm>
          <a:off x="3530111" y="16487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66,747</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22276</xdr:rowOff>
    </xdr:from>
    <xdr:to>
      <xdr:col>4</xdr:col>
      <xdr:colOff>155575</xdr:colOff>
      <xdr:row>98</xdr:row>
      <xdr:rowOff>30762</xdr:rowOff>
    </xdr:to>
    <xdr:cxnSp macro="">
      <xdr:nvCxnSpPr>
        <xdr:cNvPr id="241" name="直線コネクタ 240"/>
        <xdr:cNvCxnSpPr/>
      </xdr:nvCxnSpPr>
      <xdr:spPr>
        <a:xfrm flipV="1">
          <a:off x="2019300" y="16824376"/>
          <a:ext cx="889000" cy="8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120819</xdr:rowOff>
    </xdr:from>
    <xdr:to>
      <xdr:col>4</xdr:col>
      <xdr:colOff>206375</xdr:colOff>
      <xdr:row>98</xdr:row>
      <xdr:rowOff>50969</xdr:rowOff>
    </xdr:to>
    <xdr:sp macro="" textlink="">
      <xdr:nvSpPr>
        <xdr:cNvPr id="242" name="フローチャート : 判断 241"/>
        <xdr:cNvSpPr/>
      </xdr:nvSpPr>
      <xdr:spPr>
        <a:xfrm>
          <a:off x="2857500" y="1675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67496</xdr:rowOff>
    </xdr:from>
    <xdr:ext cx="534377" cy="259045"/>
    <xdr:sp macro="" textlink="">
      <xdr:nvSpPr>
        <xdr:cNvPr id="243" name="テキスト ボックス 242"/>
        <xdr:cNvSpPr txBox="1"/>
      </xdr:nvSpPr>
      <xdr:spPr>
        <a:xfrm>
          <a:off x="2641111" y="16526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62,649</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14875</xdr:rowOff>
    </xdr:from>
    <xdr:to>
      <xdr:col>2</xdr:col>
      <xdr:colOff>638175</xdr:colOff>
      <xdr:row>98</xdr:row>
      <xdr:rowOff>30762</xdr:rowOff>
    </xdr:to>
    <xdr:cxnSp macro="">
      <xdr:nvCxnSpPr>
        <xdr:cNvPr id="244" name="直線コネクタ 243"/>
        <xdr:cNvCxnSpPr/>
      </xdr:nvCxnSpPr>
      <xdr:spPr>
        <a:xfrm>
          <a:off x="1130300" y="16816975"/>
          <a:ext cx="889000" cy="15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132705</xdr:rowOff>
    </xdr:from>
    <xdr:to>
      <xdr:col>3</xdr:col>
      <xdr:colOff>3175</xdr:colOff>
      <xdr:row>98</xdr:row>
      <xdr:rowOff>62855</xdr:rowOff>
    </xdr:to>
    <xdr:sp macro="" textlink="">
      <xdr:nvSpPr>
        <xdr:cNvPr id="245" name="フローチャート : 判断 244"/>
        <xdr:cNvSpPr/>
      </xdr:nvSpPr>
      <xdr:spPr>
        <a:xfrm>
          <a:off x="1968500" y="1676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79382</xdr:rowOff>
    </xdr:from>
    <xdr:ext cx="534377" cy="259045"/>
    <xdr:sp macro="" textlink="">
      <xdr:nvSpPr>
        <xdr:cNvPr id="246" name="テキスト ボックス 245"/>
        <xdr:cNvSpPr txBox="1"/>
      </xdr:nvSpPr>
      <xdr:spPr>
        <a:xfrm>
          <a:off x="1752111" y="16538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61,401</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143050</xdr:rowOff>
    </xdr:from>
    <xdr:to>
      <xdr:col>1</xdr:col>
      <xdr:colOff>485775</xdr:colOff>
      <xdr:row>98</xdr:row>
      <xdr:rowOff>73200</xdr:rowOff>
    </xdr:to>
    <xdr:sp macro="" textlink="">
      <xdr:nvSpPr>
        <xdr:cNvPr id="247" name="フローチャート : 判断 246"/>
        <xdr:cNvSpPr/>
      </xdr:nvSpPr>
      <xdr:spPr>
        <a:xfrm>
          <a:off x="1079500" y="1677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64327</xdr:rowOff>
    </xdr:from>
    <xdr:ext cx="534377" cy="259045"/>
    <xdr:sp macro="" textlink="">
      <xdr:nvSpPr>
        <xdr:cNvPr id="248" name="テキスト ボックス 247"/>
        <xdr:cNvSpPr txBox="1"/>
      </xdr:nvSpPr>
      <xdr:spPr>
        <a:xfrm>
          <a:off x="863111" y="16866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60,315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82042</xdr:rowOff>
    </xdr:from>
    <xdr:to>
      <xdr:col>6</xdr:col>
      <xdr:colOff>561975</xdr:colOff>
      <xdr:row>98</xdr:row>
      <xdr:rowOff>12192</xdr:rowOff>
    </xdr:to>
    <xdr:sp macro="" textlink="">
      <xdr:nvSpPr>
        <xdr:cNvPr id="254" name="円/楕円 253"/>
        <xdr:cNvSpPr/>
      </xdr:nvSpPr>
      <xdr:spPr>
        <a:xfrm>
          <a:off x="4584700" y="16712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60469</xdr:rowOff>
    </xdr:from>
    <xdr:ext cx="534377" cy="259045"/>
    <xdr:sp macro="" textlink="">
      <xdr:nvSpPr>
        <xdr:cNvPr id="255" name="扶助費該当値テキスト"/>
        <xdr:cNvSpPr txBox="1"/>
      </xdr:nvSpPr>
      <xdr:spPr>
        <a:xfrm>
          <a:off x="4686300" y="16691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66,720</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90957</xdr:rowOff>
    </xdr:from>
    <xdr:to>
      <xdr:col>5</xdr:col>
      <xdr:colOff>409575</xdr:colOff>
      <xdr:row>98</xdr:row>
      <xdr:rowOff>21107</xdr:rowOff>
    </xdr:to>
    <xdr:sp macro="" textlink="">
      <xdr:nvSpPr>
        <xdr:cNvPr id="256" name="円/楕円 255"/>
        <xdr:cNvSpPr/>
      </xdr:nvSpPr>
      <xdr:spPr>
        <a:xfrm>
          <a:off x="3746500" y="16721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12234</xdr:rowOff>
    </xdr:from>
    <xdr:ext cx="534377" cy="259045"/>
    <xdr:sp macro="" textlink="">
      <xdr:nvSpPr>
        <xdr:cNvPr id="257" name="テキスト ボックス 256"/>
        <xdr:cNvSpPr txBox="1"/>
      </xdr:nvSpPr>
      <xdr:spPr>
        <a:xfrm>
          <a:off x="3530111" y="16814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65,784</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142926</xdr:rowOff>
    </xdr:from>
    <xdr:to>
      <xdr:col>4</xdr:col>
      <xdr:colOff>206375</xdr:colOff>
      <xdr:row>98</xdr:row>
      <xdr:rowOff>73076</xdr:rowOff>
    </xdr:to>
    <xdr:sp macro="" textlink="">
      <xdr:nvSpPr>
        <xdr:cNvPr id="258" name="円/楕円 257"/>
        <xdr:cNvSpPr/>
      </xdr:nvSpPr>
      <xdr:spPr>
        <a:xfrm>
          <a:off x="2857500" y="1677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64203</xdr:rowOff>
    </xdr:from>
    <xdr:ext cx="534377" cy="259045"/>
    <xdr:sp macro="" textlink="">
      <xdr:nvSpPr>
        <xdr:cNvPr id="259" name="テキスト ボックス 258"/>
        <xdr:cNvSpPr txBox="1"/>
      </xdr:nvSpPr>
      <xdr:spPr>
        <a:xfrm>
          <a:off x="2641111" y="16866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60,328</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151412</xdr:rowOff>
    </xdr:from>
    <xdr:to>
      <xdr:col>3</xdr:col>
      <xdr:colOff>3175</xdr:colOff>
      <xdr:row>98</xdr:row>
      <xdr:rowOff>81562</xdr:rowOff>
    </xdr:to>
    <xdr:sp macro="" textlink="">
      <xdr:nvSpPr>
        <xdr:cNvPr id="260" name="円/楕円 259"/>
        <xdr:cNvSpPr/>
      </xdr:nvSpPr>
      <xdr:spPr>
        <a:xfrm>
          <a:off x="1968500" y="16782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72689</xdr:rowOff>
    </xdr:from>
    <xdr:ext cx="534377" cy="259045"/>
    <xdr:sp macro="" textlink="">
      <xdr:nvSpPr>
        <xdr:cNvPr id="261" name="テキスト ボックス 260"/>
        <xdr:cNvSpPr txBox="1"/>
      </xdr:nvSpPr>
      <xdr:spPr>
        <a:xfrm>
          <a:off x="1752111" y="16874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59,437</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135525</xdr:rowOff>
    </xdr:from>
    <xdr:to>
      <xdr:col>1</xdr:col>
      <xdr:colOff>485775</xdr:colOff>
      <xdr:row>98</xdr:row>
      <xdr:rowOff>65675</xdr:rowOff>
    </xdr:to>
    <xdr:sp macro="" textlink="">
      <xdr:nvSpPr>
        <xdr:cNvPr id="262" name="円/楕円 261"/>
        <xdr:cNvSpPr/>
      </xdr:nvSpPr>
      <xdr:spPr>
        <a:xfrm>
          <a:off x="1079500" y="1676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82202</xdr:rowOff>
    </xdr:from>
    <xdr:ext cx="534377" cy="259045"/>
    <xdr:sp macro="" textlink="">
      <xdr:nvSpPr>
        <xdr:cNvPr id="263" name="テキスト ボックス 262"/>
        <xdr:cNvSpPr txBox="1"/>
      </xdr:nvSpPr>
      <xdr:spPr>
        <a:xfrm>
          <a:off x="863111" y="16541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61,105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51,417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7" name="テキスト ボックス 276"/>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9" name="テキスト ボックス 278"/>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1" name="テキスト ボックス 280"/>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3" name="テキスト ボックス 282"/>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5" name="テキスト ボックス 284"/>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18978</xdr:rowOff>
    </xdr:from>
    <xdr:to>
      <xdr:col>15</xdr:col>
      <xdr:colOff>180340</xdr:colOff>
      <xdr:row>38</xdr:row>
      <xdr:rowOff>103396</xdr:rowOff>
    </xdr:to>
    <xdr:cxnSp macro="">
      <xdr:nvCxnSpPr>
        <xdr:cNvPr id="289" name="直線コネクタ 288"/>
        <xdr:cNvCxnSpPr/>
      </xdr:nvCxnSpPr>
      <xdr:spPr>
        <a:xfrm flipV="1">
          <a:off x="10475595" y="5333928"/>
          <a:ext cx="1270" cy="1284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107223</xdr:rowOff>
    </xdr:from>
    <xdr:ext cx="534377" cy="259045"/>
    <xdr:sp macro="" textlink="">
      <xdr:nvSpPr>
        <xdr:cNvPr id="290" name="補助費等最小値テキスト"/>
        <xdr:cNvSpPr txBox="1"/>
      </xdr:nvSpPr>
      <xdr:spPr>
        <a:xfrm>
          <a:off x="10528300" y="6622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15,335</a:t>
          </a:r>
          <a:endParaRPr kumimoji="1" lang="ja-JP" altLang="en-US" sz="1000" b="1">
            <a:latin typeface="ＭＳ Ｐゴシック"/>
          </a:endParaRPr>
        </a:p>
      </xdr:txBody>
    </xdr:sp>
    <xdr:clientData/>
  </xdr:oneCellAnchor>
  <xdr:twoCellAnchor>
    <xdr:from>
      <xdr:col>15</xdr:col>
      <xdr:colOff>92075</xdr:colOff>
      <xdr:row>38</xdr:row>
      <xdr:rowOff>103396</xdr:rowOff>
    </xdr:from>
    <xdr:to>
      <xdr:col>15</xdr:col>
      <xdr:colOff>269875</xdr:colOff>
      <xdr:row>38</xdr:row>
      <xdr:rowOff>103396</xdr:rowOff>
    </xdr:to>
    <xdr:cxnSp macro="">
      <xdr:nvCxnSpPr>
        <xdr:cNvPr id="291" name="直線コネクタ 290"/>
        <xdr:cNvCxnSpPr/>
      </xdr:nvCxnSpPr>
      <xdr:spPr>
        <a:xfrm>
          <a:off x="10388600" y="6618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137105</xdr:rowOff>
    </xdr:from>
    <xdr:ext cx="599010" cy="259045"/>
    <xdr:sp macro="" textlink="">
      <xdr:nvSpPr>
        <xdr:cNvPr id="292" name="補助費等最大値テキスト"/>
        <xdr:cNvSpPr txBox="1"/>
      </xdr:nvSpPr>
      <xdr:spPr>
        <a:xfrm>
          <a:off x="10528300" y="5109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133,340</a:t>
          </a:r>
          <a:endParaRPr kumimoji="1" lang="ja-JP" altLang="en-US" sz="1000" b="1">
            <a:latin typeface="ＭＳ Ｐゴシック"/>
          </a:endParaRPr>
        </a:p>
      </xdr:txBody>
    </xdr:sp>
    <xdr:clientData/>
  </xdr:oneCellAnchor>
  <xdr:twoCellAnchor>
    <xdr:from>
      <xdr:col>15</xdr:col>
      <xdr:colOff>92075</xdr:colOff>
      <xdr:row>31</xdr:row>
      <xdr:rowOff>18978</xdr:rowOff>
    </xdr:from>
    <xdr:to>
      <xdr:col>15</xdr:col>
      <xdr:colOff>269875</xdr:colOff>
      <xdr:row>31</xdr:row>
      <xdr:rowOff>18978</xdr:rowOff>
    </xdr:to>
    <xdr:cxnSp macro="">
      <xdr:nvCxnSpPr>
        <xdr:cNvPr id="293" name="直線コネクタ 292"/>
        <xdr:cNvCxnSpPr/>
      </xdr:nvCxnSpPr>
      <xdr:spPr>
        <a:xfrm>
          <a:off x="10388600" y="5333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63598</xdr:rowOff>
    </xdr:from>
    <xdr:to>
      <xdr:col>15</xdr:col>
      <xdr:colOff>180975</xdr:colOff>
      <xdr:row>34</xdr:row>
      <xdr:rowOff>74756</xdr:rowOff>
    </xdr:to>
    <xdr:cxnSp macro="">
      <xdr:nvCxnSpPr>
        <xdr:cNvPr id="294" name="直線コネクタ 293"/>
        <xdr:cNvCxnSpPr/>
      </xdr:nvCxnSpPr>
      <xdr:spPr>
        <a:xfrm flipV="1">
          <a:off x="9639300" y="5892898"/>
          <a:ext cx="838200" cy="11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92985</xdr:rowOff>
    </xdr:from>
    <xdr:ext cx="534377" cy="259045"/>
    <xdr:sp macro="" textlink="">
      <xdr:nvSpPr>
        <xdr:cNvPr id="295" name="補助費等平均値テキスト"/>
        <xdr:cNvSpPr txBox="1"/>
      </xdr:nvSpPr>
      <xdr:spPr>
        <a:xfrm>
          <a:off x="10528300" y="60937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56,893</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114558</xdr:rowOff>
    </xdr:from>
    <xdr:to>
      <xdr:col>15</xdr:col>
      <xdr:colOff>231775</xdr:colOff>
      <xdr:row>36</xdr:row>
      <xdr:rowOff>44708</xdr:rowOff>
    </xdr:to>
    <xdr:sp macro="" textlink="">
      <xdr:nvSpPr>
        <xdr:cNvPr id="296" name="フローチャート : 判断 295"/>
        <xdr:cNvSpPr/>
      </xdr:nvSpPr>
      <xdr:spPr>
        <a:xfrm>
          <a:off x="10426700" y="6115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34</xdr:row>
      <xdr:rowOff>11042</xdr:rowOff>
    </xdr:from>
    <xdr:to>
      <xdr:col>14</xdr:col>
      <xdr:colOff>28575</xdr:colOff>
      <xdr:row>34</xdr:row>
      <xdr:rowOff>74756</xdr:rowOff>
    </xdr:to>
    <xdr:cxnSp macro="">
      <xdr:nvCxnSpPr>
        <xdr:cNvPr id="297" name="直線コネクタ 296"/>
        <xdr:cNvCxnSpPr/>
      </xdr:nvCxnSpPr>
      <xdr:spPr>
        <a:xfrm>
          <a:off x="8750300" y="5840342"/>
          <a:ext cx="889000" cy="63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30836</xdr:rowOff>
    </xdr:from>
    <xdr:to>
      <xdr:col>14</xdr:col>
      <xdr:colOff>79375</xdr:colOff>
      <xdr:row>36</xdr:row>
      <xdr:rowOff>132436</xdr:rowOff>
    </xdr:to>
    <xdr:sp macro="" textlink="">
      <xdr:nvSpPr>
        <xdr:cNvPr id="298" name="フローチャート : 判断 297"/>
        <xdr:cNvSpPr/>
      </xdr:nvSpPr>
      <xdr:spPr>
        <a:xfrm>
          <a:off x="9588500" y="6203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123563</xdr:rowOff>
    </xdr:from>
    <xdr:ext cx="534377" cy="259045"/>
    <xdr:sp macro="" textlink="">
      <xdr:nvSpPr>
        <xdr:cNvPr id="299" name="テキスト ボックス 298"/>
        <xdr:cNvSpPr txBox="1"/>
      </xdr:nvSpPr>
      <xdr:spPr>
        <a:xfrm>
          <a:off x="9372111" y="6295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48,834</a:t>
          </a:r>
          <a:endParaRPr kumimoji="1" lang="ja-JP" altLang="en-US" sz="1000" b="1">
            <a:solidFill>
              <a:srgbClr val="000080"/>
            </a:solidFill>
            <a:latin typeface="ＭＳ Ｐゴシック"/>
          </a:endParaRPr>
        </a:p>
      </xdr:txBody>
    </xdr:sp>
    <xdr:clientData/>
  </xdr:oneCellAnchor>
  <xdr:twoCellAnchor>
    <xdr:from>
      <xdr:col>11</xdr:col>
      <xdr:colOff>307975</xdr:colOff>
      <xdr:row>34</xdr:row>
      <xdr:rowOff>11042</xdr:rowOff>
    </xdr:from>
    <xdr:to>
      <xdr:col>12</xdr:col>
      <xdr:colOff>511175</xdr:colOff>
      <xdr:row>34</xdr:row>
      <xdr:rowOff>143031</xdr:rowOff>
    </xdr:to>
    <xdr:cxnSp macro="">
      <xdr:nvCxnSpPr>
        <xdr:cNvPr id="300" name="直線コネクタ 299"/>
        <xdr:cNvCxnSpPr/>
      </xdr:nvCxnSpPr>
      <xdr:spPr>
        <a:xfrm flipV="1">
          <a:off x="7861300" y="5840342"/>
          <a:ext cx="889000" cy="131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34</xdr:row>
      <xdr:rowOff>99514</xdr:rowOff>
    </xdr:from>
    <xdr:to>
      <xdr:col>12</xdr:col>
      <xdr:colOff>561975</xdr:colOff>
      <xdr:row>35</xdr:row>
      <xdr:rowOff>29664</xdr:rowOff>
    </xdr:to>
    <xdr:sp macro="" textlink="">
      <xdr:nvSpPr>
        <xdr:cNvPr id="301" name="フローチャート : 判断 300"/>
        <xdr:cNvSpPr/>
      </xdr:nvSpPr>
      <xdr:spPr>
        <a:xfrm>
          <a:off x="8699500" y="5928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20791</xdr:rowOff>
    </xdr:from>
    <xdr:ext cx="534377" cy="259045"/>
    <xdr:sp macro="" textlink="">
      <xdr:nvSpPr>
        <xdr:cNvPr id="302" name="テキスト ボックス 301"/>
        <xdr:cNvSpPr txBox="1"/>
      </xdr:nvSpPr>
      <xdr:spPr>
        <a:xfrm>
          <a:off x="8483111" y="6021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74,025</a:t>
          </a:r>
          <a:endParaRPr kumimoji="1" lang="ja-JP" altLang="en-US" sz="1000" b="1">
            <a:solidFill>
              <a:srgbClr val="000080"/>
            </a:solidFill>
            <a:latin typeface="ＭＳ Ｐゴシック"/>
          </a:endParaRPr>
        </a:p>
      </xdr:txBody>
    </xdr:sp>
    <xdr:clientData/>
  </xdr:oneCellAnchor>
  <xdr:twoCellAnchor>
    <xdr:from>
      <xdr:col>10</xdr:col>
      <xdr:colOff>104775</xdr:colOff>
      <xdr:row>33</xdr:row>
      <xdr:rowOff>27479</xdr:rowOff>
    </xdr:from>
    <xdr:to>
      <xdr:col>11</xdr:col>
      <xdr:colOff>307975</xdr:colOff>
      <xdr:row>34</xdr:row>
      <xdr:rowOff>143031</xdr:rowOff>
    </xdr:to>
    <xdr:cxnSp macro="">
      <xdr:nvCxnSpPr>
        <xdr:cNvPr id="303" name="直線コネクタ 302"/>
        <xdr:cNvCxnSpPr/>
      </xdr:nvCxnSpPr>
      <xdr:spPr>
        <a:xfrm>
          <a:off x="6972300" y="5685329"/>
          <a:ext cx="889000" cy="287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73334</xdr:rowOff>
    </xdr:from>
    <xdr:to>
      <xdr:col>11</xdr:col>
      <xdr:colOff>358775</xdr:colOff>
      <xdr:row>37</xdr:row>
      <xdr:rowOff>3484</xdr:rowOff>
    </xdr:to>
    <xdr:sp macro="" textlink="">
      <xdr:nvSpPr>
        <xdr:cNvPr id="304" name="フローチャート : 判断 303"/>
        <xdr:cNvSpPr/>
      </xdr:nvSpPr>
      <xdr:spPr>
        <a:xfrm>
          <a:off x="7810500" y="6245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166061</xdr:rowOff>
    </xdr:from>
    <xdr:ext cx="534377" cy="259045"/>
    <xdr:sp macro="" textlink="">
      <xdr:nvSpPr>
        <xdr:cNvPr id="305" name="テキスト ボックス 304"/>
        <xdr:cNvSpPr txBox="1"/>
      </xdr:nvSpPr>
      <xdr:spPr>
        <a:xfrm>
          <a:off x="7594111" y="6338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44,930</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11981</xdr:rowOff>
    </xdr:from>
    <xdr:to>
      <xdr:col>10</xdr:col>
      <xdr:colOff>155575</xdr:colOff>
      <xdr:row>36</xdr:row>
      <xdr:rowOff>113581</xdr:rowOff>
    </xdr:to>
    <xdr:sp macro="" textlink="">
      <xdr:nvSpPr>
        <xdr:cNvPr id="306" name="フローチャート : 判断 305"/>
        <xdr:cNvSpPr/>
      </xdr:nvSpPr>
      <xdr:spPr>
        <a:xfrm>
          <a:off x="6921500" y="618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104708</xdr:rowOff>
    </xdr:from>
    <xdr:ext cx="534377" cy="259045"/>
    <xdr:sp macro="" textlink="">
      <xdr:nvSpPr>
        <xdr:cNvPr id="307" name="テキスト ボックス 306"/>
        <xdr:cNvSpPr txBox="1"/>
      </xdr:nvSpPr>
      <xdr:spPr>
        <a:xfrm>
          <a:off x="6705111" y="6276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50,566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34</xdr:row>
      <xdr:rowOff>12798</xdr:rowOff>
    </xdr:from>
    <xdr:to>
      <xdr:col>15</xdr:col>
      <xdr:colOff>231775</xdr:colOff>
      <xdr:row>34</xdr:row>
      <xdr:rowOff>114398</xdr:rowOff>
    </xdr:to>
    <xdr:sp macro="" textlink="">
      <xdr:nvSpPr>
        <xdr:cNvPr id="313" name="円/楕円 312"/>
        <xdr:cNvSpPr/>
      </xdr:nvSpPr>
      <xdr:spPr>
        <a:xfrm>
          <a:off x="10426700" y="5842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33</xdr:row>
      <xdr:rowOff>35675</xdr:rowOff>
    </xdr:from>
    <xdr:ext cx="534377" cy="259045"/>
    <xdr:sp macro="" textlink="">
      <xdr:nvSpPr>
        <xdr:cNvPr id="314" name="補助費等該当値テキスト"/>
        <xdr:cNvSpPr txBox="1"/>
      </xdr:nvSpPr>
      <xdr:spPr>
        <a:xfrm>
          <a:off x="10528300" y="5693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81,991</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23956</xdr:rowOff>
    </xdr:from>
    <xdr:to>
      <xdr:col>14</xdr:col>
      <xdr:colOff>79375</xdr:colOff>
      <xdr:row>34</xdr:row>
      <xdr:rowOff>125556</xdr:rowOff>
    </xdr:to>
    <xdr:sp macro="" textlink="">
      <xdr:nvSpPr>
        <xdr:cNvPr id="315" name="円/楕円 314"/>
        <xdr:cNvSpPr/>
      </xdr:nvSpPr>
      <xdr:spPr>
        <a:xfrm>
          <a:off x="9588500" y="5853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32</xdr:row>
      <xdr:rowOff>142083</xdr:rowOff>
    </xdr:from>
    <xdr:ext cx="534377" cy="259045"/>
    <xdr:sp macro="" textlink="">
      <xdr:nvSpPr>
        <xdr:cNvPr id="316" name="テキスト ボックス 315"/>
        <xdr:cNvSpPr txBox="1"/>
      </xdr:nvSpPr>
      <xdr:spPr>
        <a:xfrm>
          <a:off x="9372111" y="5628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80,966</a:t>
          </a:r>
          <a:endParaRPr kumimoji="1" lang="ja-JP" altLang="en-US" sz="1000" b="1">
            <a:solidFill>
              <a:srgbClr val="FF0000"/>
            </a:solidFill>
            <a:latin typeface="ＭＳ Ｐゴシック"/>
          </a:endParaRPr>
        </a:p>
      </xdr:txBody>
    </xdr:sp>
    <xdr:clientData/>
  </xdr:oneCellAnchor>
  <xdr:twoCellAnchor>
    <xdr:from>
      <xdr:col>12</xdr:col>
      <xdr:colOff>460375</xdr:colOff>
      <xdr:row>33</xdr:row>
      <xdr:rowOff>131692</xdr:rowOff>
    </xdr:from>
    <xdr:to>
      <xdr:col>12</xdr:col>
      <xdr:colOff>561975</xdr:colOff>
      <xdr:row>34</xdr:row>
      <xdr:rowOff>61842</xdr:rowOff>
    </xdr:to>
    <xdr:sp macro="" textlink="">
      <xdr:nvSpPr>
        <xdr:cNvPr id="317" name="円/楕円 316"/>
        <xdr:cNvSpPr/>
      </xdr:nvSpPr>
      <xdr:spPr>
        <a:xfrm>
          <a:off x="8699500" y="5789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32</xdr:row>
      <xdr:rowOff>78369</xdr:rowOff>
    </xdr:from>
    <xdr:ext cx="534377" cy="259045"/>
    <xdr:sp macro="" textlink="">
      <xdr:nvSpPr>
        <xdr:cNvPr id="318" name="テキスト ボックス 317"/>
        <xdr:cNvSpPr txBox="1"/>
      </xdr:nvSpPr>
      <xdr:spPr>
        <a:xfrm>
          <a:off x="8483111" y="5564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86,819</a:t>
          </a:r>
          <a:endParaRPr kumimoji="1" lang="ja-JP" altLang="en-US" sz="1000" b="1">
            <a:solidFill>
              <a:srgbClr val="FF0000"/>
            </a:solidFill>
            <a:latin typeface="ＭＳ Ｐゴシック"/>
          </a:endParaRPr>
        </a:p>
      </xdr:txBody>
    </xdr:sp>
    <xdr:clientData/>
  </xdr:oneCellAnchor>
  <xdr:twoCellAnchor>
    <xdr:from>
      <xdr:col>11</xdr:col>
      <xdr:colOff>257175</xdr:colOff>
      <xdr:row>34</xdr:row>
      <xdr:rowOff>92231</xdr:rowOff>
    </xdr:from>
    <xdr:to>
      <xdr:col>11</xdr:col>
      <xdr:colOff>358775</xdr:colOff>
      <xdr:row>35</xdr:row>
      <xdr:rowOff>22381</xdr:rowOff>
    </xdr:to>
    <xdr:sp macro="" textlink="">
      <xdr:nvSpPr>
        <xdr:cNvPr id="319" name="円/楕円 318"/>
        <xdr:cNvSpPr/>
      </xdr:nvSpPr>
      <xdr:spPr>
        <a:xfrm>
          <a:off x="7810500" y="5921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33</xdr:row>
      <xdr:rowOff>38908</xdr:rowOff>
    </xdr:from>
    <xdr:ext cx="534377" cy="259045"/>
    <xdr:sp macro="" textlink="">
      <xdr:nvSpPr>
        <xdr:cNvPr id="320" name="テキスト ボックス 319"/>
        <xdr:cNvSpPr txBox="1"/>
      </xdr:nvSpPr>
      <xdr:spPr>
        <a:xfrm>
          <a:off x="7594111" y="5696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74,694</a:t>
          </a:r>
          <a:endParaRPr kumimoji="1" lang="ja-JP" altLang="en-US" sz="1000" b="1">
            <a:solidFill>
              <a:srgbClr val="FF0000"/>
            </a:solidFill>
            <a:latin typeface="ＭＳ Ｐゴシック"/>
          </a:endParaRPr>
        </a:p>
      </xdr:txBody>
    </xdr:sp>
    <xdr:clientData/>
  </xdr:oneCellAnchor>
  <xdr:twoCellAnchor>
    <xdr:from>
      <xdr:col>10</xdr:col>
      <xdr:colOff>53975</xdr:colOff>
      <xdr:row>32</xdr:row>
      <xdr:rowOff>148129</xdr:rowOff>
    </xdr:from>
    <xdr:to>
      <xdr:col>10</xdr:col>
      <xdr:colOff>155575</xdr:colOff>
      <xdr:row>33</xdr:row>
      <xdr:rowOff>78279</xdr:rowOff>
    </xdr:to>
    <xdr:sp macro="" textlink="">
      <xdr:nvSpPr>
        <xdr:cNvPr id="321" name="円/楕円 320"/>
        <xdr:cNvSpPr/>
      </xdr:nvSpPr>
      <xdr:spPr>
        <a:xfrm>
          <a:off x="6921500" y="5634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31</xdr:row>
      <xdr:rowOff>94806</xdr:rowOff>
    </xdr:from>
    <xdr:ext cx="599010" cy="259045"/>
    <xdr:sp macro="" textlink="">
      <xdr:nvSpPr>
        <xdr:cNvPr id="322" name="テキスト ボックス 321"/>
        <xdr:cNvSpPr txBox="1"/>
      </xdr:nvSpPr>
      <xdr:spPr>
        <a:xfrm>
          <a:off x="6672794" y="5409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101,059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68,658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6" name="テキスト ボックス 335"/>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8" name="テキスト ボックス 337"/>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0" name="テキスト ボックス 339"/>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13840</xdr:rowOff>
    </xdr:from>
    <xdr:to>
      <xdr:col>15</xdr:col>
      <xdr:colOff>180340</xdr:colOff>
      <xdr:row>59</xdr:row>
      <xdr:rowOff>23730</xdr:rowOff>
    </xdr:to>
    <xdr:cxnSp macro="">
      <xdr:nvCxnSpPr>
        <xdr:cNvPr id="346" name="直線コネクタ 345"/>
        <xdr:cNvCxnSpPr/>
      </xdr:nvCxnSpPr>
      <xdr:spPr>
        <a:xfrm flipV="1">
          <a:off x="10475595" y="8586340"/>
          <a:ext cx="1270" cy="1552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27557</xdr:rowOff>
    </xdr:from>
    <xdr:ext cx="534377" cy="259045"/>
    <xdr:sp macro="" textlink="">
      <xdr:nvSpPr>
        <xdr:cNvPr id="347" name="普通建設事業費最小値テキスト"/>
        <xdr:cNvSpPr txBox="1"/>
      </xdr:nvSpPr>
      <xdr:spPr>
        <a:xfrm>
          <a:off x="10528300" y="10143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10,877</a:t>
          </a:r>
          <a:endParaRPr kumimoji="1" lang="ja-JP" altLang="en-US" sz="1000" b="1">
            <a:latin typeface="ＭＳ Ｐゴシック"/>
          </a:endParaRPr>
        </a:p>
      </xdr:txBody>
    </xdr:sp>
    <xdr:clientData/>
  </xdr:oneCellAnchor>
  <xdr:twoCellAnchor>
    <xdr:from>
      <xdr:col>15</xdr:col>
      <xdr:colOff>92075</xdr:colOff>
      <xdr:row>59</xdr:row>
      <xdr:rowOff>23730</xdr:rowOff>
    </xdr:from>
    <xdr:to>
      <xdr:col>15</xdr:col>
      <xdr:colOff>269875</xdr:colOff>
      <xdr:row>59</xdr:row>
      <xdr:rowOff>23730</xdr:rowOff>
    </xdr:to>
    <xdr:cxnSp macro="">
      <xdr:nvCxnSpPr>
        <xdr:cNvPr id="348" name="直線コネクタ 347"/>
        <xdr:cNvCxnSpPr/>
      </xdr:nvCxnSpPr>
      <xdr:spPr>
        <a:xfrm>
          <a:off x="10388600" y="1013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131967</xdr:rowOff>
    </xdr:from>
    <xdr:ext cx="599010" cy="259045"/>
    <xdr:sp macro="" textlink="">
      <xdr:nvSpPr>
        <xdr:cNvPr id="349" name="普通建設事業費最大値テキスト"/>
        <xdr:cNvSpPr txBox="1"/>
      </xdr:nvSpPr>
      <xdr:spPr>
        <a:xfrm>
          <a:off x="10528300" y="8361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826,068</a:t>
          </a:r>
          <a:endParaRPr kumimoji="1" lang="ja-JP" altLang="en-US" sz="1000" b="1">
            <a:latin typeface="ＭＳ Ｐゴシック"/>
          </a:endParaRPr>
        </a:p>
      </xdr:txBody>
    </xdr:sp>
    <xdr:clientData/>
  </xdr:oneCellAnchor>
  <xdr:twoCellAnchor>
    <xdr:from>
      <xdr:col>15</xdr:col>
      <xdr:colOff>92075</xdr:colOff>
      <xdr:row>50</xdr:row>
      <xdr:rowOff>13840</xdr:rowOff>
    </xdr:from>
    <xdr:to>
      <xdr:col>15</xdr:col>
      <xdr:colOff>269875</xdr:colOff>
      <xdr:row>50</xdr:row>
      <xdr:rowOff>13840</xdr:rowOff>
    </xdr:to>
    <xdr:cxnSp macro="">
      <xdr:nvCxnSpPr>
        <xdr:cNvPr id="350" name="直線コネクタ 349"/>
        <xdr:cNvCxnSpPr/>
      </xdr:nvCxnSpPr>
      <xdr:spPr>
        <a:xfrm>
          <a:off x="10388600" y="8586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84596</xdr:rowOff>
    </xdr:from>
    <xdr:to>
      <xdr:col>15</xdr:col>
      <xdr:colOff>180975</xdr:colOff>
      <xdr:row>57</xdr:row>
      <xdr:rowOff>105288</xdr:rowOff>
    </xdr:to>
    <xdr:cxnSp macro="">
      <xdr:nvCxnSpPr>
        <xdr:cNvPr id="351" name="直線コネクタ 350"/>
        <xdr:cNvCxnSpPr/>
      </xdr:nvCxnSpPr>
      <xdr:spPr>
        <a:xfrm>
          <a:off x="9639300" y="9857246"/>
          <a:ext cx="838200" cy="20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159209</xdr:rowOff>
    </xdr:from>
    <xdr:ext cx="534377" cy="259045"/>
    <xdr:sp macro="" textlink="">
      <xdr:nvSpPr>
        <xdr:cNvPr id="352" name="普通建設事業費平均値テキスト"/>
        <xdr:cNvSpPr txBox="1"/>
      </xdr:nvSpPr>
      <xdr:spPr>
        <a:xfrm>
          <a:off x="10528300" y="99318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81,768</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9332</xdr:rowOff>
    </xdr:from>
    <xdr:to>
      <xdr:col>15</xdr:col>
      <xdr:colOff>231775</xdr:colOff>
      <xdr:row>58</xdr:row>
      <xdr:rowOff>110932</xdr:rowOff>
    </xdr:to>
    <xdr:sp macro="" textlink="">
      <xdr:nvSpPr>
        <xdr:cNvPr id="353" name="フローチャート : 判断 352"/>
        <xdr:cNvSpPr/>
      </xdr:nvSpPr>
      <xdr:spPr>
        <a:xfrm>
          <a:off x="10426700" y="9953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84596</xdr:rowOff>
    </xdr:from>
    <xdr:to>
      <xdr:col>14</xdr:col>
      <xdr:colOff>28575</xdr:colOff>
      <xdr:row>57</xdr:row>
      <xdr:rowOff>163747</xdr:rowOff>
    </xdr:to>
    <xdr:cxnSp macro="">
      <xdr:nvCxnSpPr>
        <xdr:cNvPr id="354" name="直線コネクタ 353"/>
        <xdr:cNvCxnSpPr/>
      </xdr:nvCxnSpPr>
      <xdr:spPr>
        <a:xfrm flipV="1">
          <a:off x="8750300" y="9857246"/>
          <a:ext cx="889000" cy="79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10214</xdr:rowOff>
    </xdr:from>
    <xdr:to>
      <xdr:col>14</xdr:col>
      <xdr:colOff>79375</xdr:colOff>
      <xdr:row>58</xdr:row>
      <xdr:rowOff>111814</xdr:rowOff>
    </xdr:to>
    <xdr:sp macro="" textlink="">
      <xdr:nvSpPr>
        <xdr:cNvPr id="355" name="フローチャート : 判断 354"/>
        <xdr:cNvSpPr/>
      </xdr:nvSpPr>
      <xdr:spPr>
        <a:xfrm>
          <a:off x="9588500" y="995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102941</xdr:rowOff>
    </xdr:from>
    <xdr:ext cx="534377" cy="259045"/>
    <xdr:sp macro="" textlink="">
      <xdr:nvSpPr>
        <xdr:cNvPr id="356" name="テキスト ボックス 355"/>
        <xdr:cNvSpPr txBox="1"/>
      </xdr:nvSpPr>
      <xdr:spPr>
        <a:xfrm>
          <a:off x="9372111" y="10047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81,305</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163747</xdr:rowOff>
    </xdr:from>
    <xdr:to>
      <xdr:col>12</xdr:col>
      <xdr:colOff>511175</xdr:colOff>
      <xdr:row>58</xdr:row>
      <xdr:rowOff>17416</xdr:rowOff>
    </xdr:to>
    <xdr:cxnSp macro="">
      <xdr:nvCxnSpPr>
        <xdr:cNvPr id="357" name="直線コネクタ 356"/>
        <xdr:cNvCxnSpPr/>
      </xdr:nvCxnSpPr>
      <xdr:spPr>
        <a:xfrm flipV="1">
          <a:off x="7861300" y="9936397"/>
          <a:ext cx="889000" cy="25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34825</xdr:rowOff>
    </xdr:from>
    <xdr:to>
      <xdr:col>12</xdr:col>
      <xdr:colOff>561975</xdr:colOff>
      <xdr:row>58</xdr:row>
      <xdr:rowOff>136425</xdr:rowOff>
    </xdr:to>
    <xdr:sp macro="" textlink="">
      <xdr:nvSpPr>
        <xdr:cNvPr id="358" name="フローチャート : 判断 357"/>
        <xdr:cNvSpPr/>
      </xdr:nvSpPr>
      <xdr:spPr>
        <a:xfrm>
          <a:off x="8699500" y="9978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127552</xdr:rowOff>
    </xdr:from>
    <xdr:ext cx="534377" cy="259045"/>
    <xdr:sp macro="" textlink="">
      <xdr:nvSpPr>
        <xdr:cNvPr id="359" name="テキスト ボックス 358"/>
        <xdr:cNvSpPr txBox="1"/>
      </xdr:nvSpPr>
      <xdr:spPr>
        <a:xfrm>
          <a:off x="8483111" y="10071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68,386</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17416</xdr:rowOff>
    </xdr:from>
    <xdr:to>
      <xdr:col>11</xdr:col>
      <xdr:colOff>307975</xdr:colOff>
      <xdr:row>58</xdr:row>
      <xdr:rowOff>65760</xdr:rowOff>
    </xdr:to>
    <xdr:cxnSp macro="">
      <xdr:nvCxnSpPr>
        <xdr:cNvPr id="360" name="直線コネクタ 359"/>
        <xdr:cNvCxnSpPr/>
      </xdr:nvCxnSpPr>
      <xdr:spPr>
        <a:xfrm flipV="1">
          <a:off x="6972300" y="9961516"/>
          <a:ext cx="889000" cy="48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50333</xdr:rowOff>
    </xdr:from>
    <xdr:to>
      <xdr:col>11</xdr:col>
      <xdr:colOff>358775</xdr:colOff>
      <xdr:row>58</xdr:row>
      <xdr:rowOff>151933</xdr:rowOff>
    </xdr:to>
    <xdr:sp macro="" textlink="">
      <xdr:nvSpPr>
        <xdr:cNvPr id="361" name="フローチャート : 判断 360"/>
        <xdr:cNvSpPr/>
      </xdr:nvSpPr>
      <xdr:spPr>
        <a:xfrm>
          <a:off x="7810500" y="9994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143060</xdr:rowOff>
    </xdr:from>
    <xdr:ext cx="534377" cy="259045"/>
    <xdr:sp macro="" textlink="">
      <xdr:nvSpPr>
        <xdr:cNvPr id="362" name="テキスト ボックス 361"/>
        <xdr:cNvSpPr txBox="1"/>
      </xdr:nvSpPr>
      <xdr:spPr>
        <a:xfrm>
          <a:off x="7594111" y="10087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60,245</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71576</xdr:rowOff>
    </xdr:from>
    <xdr:to>
      <xdr:col>10</xdr:col>
      <xdr:colOff>155575</xdr:colOff>
      <xdr:row>59</xdr:row>
      <xdr:rowOff>1726</xdr:rowOff>
    </xdr:to>
    <xdr:sp macro="" textlink="">
      <xdr:nvSpPr>
        <xdr:cNvPr id="363" name="フローチャート : 判断 362"/>
        <xdr:cNvSpPr/>
      </xdr:nvSpPr>
      <xdr:spPr>
        <a:xfrm>
          <a:off x="6921500" y="1001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164303</xdr:rowOff>
    </xdr:from>
    <xdr:ext cx="534377" cy="259045"/>
    <xdr:sp macro="" textlink="">
      <xdr:nvSpPr>
        <xdr:cNvPr id="364" name="テキスト ボックス 363"/>
        <xdr:cNvSpPr txBox="1"/>
      </xdr:nvSpPr>
      <xdr:spPr>
        <a:xfrm>
          <a:off x="6705111" y="10108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49,094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54488</xdr:rowOff>
    </xdr:from>
    <xdr:to>
      <xdr:col>15</xdr:col>
      <xdr:colOff>231775</xdr:colOff>
      <xdr:row>57</xdr:row>
      <xdr:rowOff>156088</xdr:rowOff>
    </xdr:to>
    <xdr:sp macro="" textlink="">
      <xdr:nvSpPr>
        <xdr:cNvPr id="370" name="円/楕円 369"/>
        <xdr:cNvSpPr/>
      </xdr:nvSpPr>
      <xdr:spPr>
        <a:xfrm>
          <a:off x="10426700" y="9827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77365</xdr:rowOff>
    </xdr:from>
    <xdr:ext cx="599010" cy="259045"/>
    <xdr:sp macro="" textlink="">
      <xdr:nvSpPr>
        <xdr:cNvPr id="371" name="普通建設事業費該当値テキスト"/>
        <xdr:cNvSpPr txBox="1"/>
      </xdr:nvSpPr>
      <xdr:spPr>
        <a:xfrm>
          <a:off x="10528300" y="9678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148,064</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33796</xdr:rowOff>
    </xdr:from>
    <xdr:to>
      <xdr:col>14</xdr:col>
      <xdr:colOff>79375</xdr:colOff>
      <xdr:row>57</xdr:row>
      <xdr:rowOff>135396</xdr:rowOff>
    </xdr:to>
    <xdr:sp macro="" textlink="">
      <xdr:nvSpPr>
        <xdr:cNvPr id="372" name="円/楕円 371"/>
        <xdr:cNvSpPr/>
      </xdr:nvSpPr>
      <xdr:spPr>
        <a:xfrm>
          <a:off x="9588500" y="9806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55</xdr:row>
      <xdr:rowOff>151923</xdr:rowOff>
    </xdr:from>
    <xdr:ext cx="599010" cy="259045"/>
    <xdr:sp macro="" textlink="">
      <xdr:nvSpPr>
        <xdr:cNvPr id="373" name="テキスト ボックス 372"/>
        <xdr:cNvSpPr txBox="1"/>
      </xdr:nvSpPr>
      <xdr:spPr>
        <a:xfrm>
          <a:off x="9339794" y="9581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158,926</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112947</xdr:rowOff>
    </xdr:from>
    <xdr:to>
      <xdr:col>12</xdr:col>
      <xdr:colOff>561975</xdr:colOff>
      <xdr:row>58</xdr:row>
      <xdr:rowOff>43097</xdr:rowOff>
    </xdr:to>
    <xdr:sp macro="" textlink="">
      <xdr:nvSpPr>
        <xdr:cNvPr id="374" name="円/楕円 373"/>
        <xdr:cNvSpPr/>
      </xdr:nvSpPr>
      <xdr:spPr>
        <a:xfrm>
          <a:off x="8699500" y="9885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59624</xdr:rowOff>
    </xdr:from>
    <xdr:ext cx="599010" cy="259045"/>
    <xdr:sp macro="" textlink="">
      <xdr:nvSpPr>
        <xdr:cNvPr id="375" name="テキスト ボックス 374"/>
        <xdr:cNvSpPr txBox="1"/>
      </xdr:nvSpPr>
      <xdr:spPr>
        <a:xfrm>
          <a:off x="8450794" y="9660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117,377</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138066</xdr:rowOff>
    </xdr:from>
    <xdr:to>
      <xdr:col>11</xdr:col>
      <xdr:colOff>358775</xdr:colOff>
      <xdr:row>58</xdr:row>
      <xdr:rowOff>68216</xdr:rowOff>
    </xdr:to>
    <xdr:sp macro="" textlink="">
      <xdr:nvSpPr>
        <xdr:cNvPr id="376" name="円/楕円 375"/>
        <xdr:cNvSpPr/>
      </xdr:nvSpPr>
      <xdr:spPr>
        <a:xfrm>
          <a:off x="7810500" y="9910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84743</xdr:rowOff>
    </xdr:from>
    <xdr:ext cx="599010" cy="259045"/>
    <xdr:sp macro="" textlink="">
      <xdr:nvSpPr>
        <xdr:cNvPr id="377" name="テキスト ボックス 376"/>
        <xdr:cNvSpPr txBox="1"/>
      </xdr:nvSpPr>
      <xdr:spPr>
        <a:xfrm>
          <a:off x="7561794" y="9685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104,191</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14960</xdr:rowOff>
    </xdr:from>
    <xdr:to>
      <xdr:col>10</xdr:col>
      <xdr:colOff>155575</xdr:colOff>
      <xdr:row>58</xdr:row>
      <xdr:rowOff>116560</xdr:rowOff>
    </xdr:to>
    <xdr:sp macro="" textlink="">
      <xdr:nvSpPr>
        <xdr:cNvPr id="378" name="円/楕円 377"/>
        <xdr:cNvSpPr/>
      </xdr:nvSpPr>
      <xdr:spPr>
        <a:xfrm>
          <a:off x="6921500" y="995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133087</xdr:rowOff>
    </xdr:from>
    <xdr:ext cx="534377" cy="259045"/>
    <xdr:sp macro="" textlink="">
      <xdr:nvSpPr>
        <xdr:cNvPr id="379" name="テキスト ボックス 378"/>
        <xdr:cNvSpPr txBox="1"/>
      </xdr:nvSpPr>
      <xdr:spPr>
        <a:xfrm>
          <a:off x="6705111" y="9734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78,814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30,674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75</xdr:row>
      <xdr:rowOff>54627</xdr:rowOff>
    </xdr:from>
    <xdr:ext cx="595419" cy="259045"/>
    <xdr:sp macro="" textlink="">
      <xdr:nvSpPr>
        <xdr:cNvPr id="393" name="テキスト ボックス 392"/>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95" name="テキスト ボックス 394"/>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7" name="テキスト ボックス 396"/>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144976</xdr:rowOff>
    </xdr:from>
    <xdr:to>
      <xdr:col>15</xdr:col>
      <xdr:colOff>180340</xdr:colOff>
      <xdr:row>78</xdr:row>
      <xdr:rowOff>139700</xdr:rowOff>
    </xdr:to>
    <xdr:cxnSp macro="">
      <xdr:nvCxnSpPr>
        <xdr:cNvPr id="401" name="直線コネクタ 400"/>
        <xdr:cNvCxnSpPr/>
      </xdr:nvCxnSpPr>
      <xdr:spPr>
        <a:xfrm flipV="1">
          <a:off x="10475595" y="12146476"/>
          <a:ext cx="1270" cy="1366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143527</xdr:rowOff>
    </xdr:from>
    <xdr:ext cx="249299" cy="259045"/>
    <xdr:sp macro="" textlink="">
      <xdr:nvSpPr>
        <xdr:cNvPr id="402"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403" name="直線コネクタ 402"/>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91653</xdr:rowOff>
    </xdr:from>
    <xdr:ext cx="599010" cy="259045"/>
    <xdr:sp macro="" textlink="">
      <xdr:nvSpPr>
        <xdr:cNvPr id="404" name="普通建設事業費 （ うち新規整備　）最大値テキスト"/>
        <xdr:cNvSpPr txBox="1"/>
      </xdr:nvSpPr>
      <xdr:spPr>
        <a:xfrm>
          <a:off x="10528300" y="11921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597,692</a:t>
          </a:r>
          <a:endParaRPr kumimoji="1" lang="ja-JP" altLang="en-US" sz="1000" b="1">
            <a:latin typeface="ＭＳ Ｐゴシック"/>
          </a:endParaRPr>
        </a:p>
      </xdr:txBody>
    </xdr:sp>
    <xdr:clientData/>
  </xdr:oneCellAnchor>
  <xdr:twoCellAnchor>
    <xdr:from>
      <xdr:col>15</xdr:col>
      <xdr:colOff>92075</xdr:colOff>
      <xdr:row>70</xdr:row>
      <xdr:rowOff>144976</xdr:rowOff>
    </xdr:from>
    <xdr:to>
      <xdr:col>15</xdr:col>
      <xdr:colOff>269875</xdr:colOff>
      <xdr:row>70</xdr:row>
      <xdr:rowOff>144976</xdr:rowOff>
    </xdr:to>
    <xdr:cxnSp macro="">
      <xdr:nvCxnSpPr>
        <xdr:cNvPr id="405" name="直線コネクタ 404"/>
        <xdr:cNvCxnSpPr/>
      </xdr:nvCxnSpPr>
      <xdr:spPr>
        <a:xfrm>
          <a:off x="10388600" y="12146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143072</xdr:rowOff>
    </xdr:from>
    <xdr:to>
      <xdr:col>15</xdr:col>
      <xdr:colOff>180975</xdr:colOff>
      <xdr:row>78</xdr:row>
      <xdr:rowOff>10637</xdr:rowOff>
    </xdr:to>
    <xdr:cxnSp macro="">
      <xdr:nvCxnSpPr>
        <xdr:cNvPr id="406" name="直線コネクタ 405"/>
        <xdr:cNvCxnSpPr/>
      </xdr:nvCxnSpPr>
      <xdr:spPr>
        <a:xfrm>
          <a:off x="9639300" y="13344722"/>
          <a:ext cx="838200" cy="39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145282</xdr:rowOff>
    </xdr:from>
    <xdr:ext cx="534377" cy="259045"/>
    <xdr:sp macro="" textlink="">
      <xdr:nvSpPr>
        <xdr:cNvPr id="407" name="普通建設事業費 （ うち新規整備　）平均値テキスト"/>
        <xdr:cNvSpPr txBox="1"/>
      </xdr:nvSpPr>
      <xdr:spPr>
        <a:xfrm>
          <a:off x="10528300" y="133469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40,899</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166855</xdr:rowOff>
    </xdr:from>
    <xdr:to>
      <xdr:col>15</xdr:col>
      <xdr:colOff>231775</xdr:colOff>
      <xdr:row>78</xdr:row>
      <xdr:rowOff>97005</xdr:rowOff>
    </xdr:to>
    <xdr:sp macro="" textlink="">
      <xdr:nvSpPr>
        <xdr:cNvPr id="408" name="フローチャート : 判断 407"/>
        <xdr:cNvSpPr/>
      </xdr:nvSpPr>
      <xdr:spPr>
        <a:xfrm>
          <a:off x="10426700" y="1336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4387</xdr:rowOff>
    </xdr:from>
    <xdr:to>
      <xdr:col>14</xdr:col>
      <xdr:colOff>79375</xdr:colOff>
      <xdr:row>78</xdr:row>
      <xdr:rowOff>105987</xdr:rowOff>
    </xdr:to>
    <xdr:sp macro="" textlink="">
      <xdr:nvSpPr>
        <xdr:cNvPr id="409" name="フローチャート : 判断 408"/>
        <xdr:cNvSpPr/>
      </xdr:nvSpPr>
      <xdr:spPr>
        <a:xfrm>
          <a:off x="9588500" y="1337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97114</xdr:rowOff>
    </xdr:from>
    <xdr:ext cx="534377" cy="259045"/>
    <xdr:sp macro="" textlink="">
      <xdr:nvSpPr>
        <xdr:cNvPr id="410" name="テキスト ボックス 409"/>
        <xdr:cNvSpPr txBox="1"/>
      </xdr:nvSpPr>
      <xdr:spPr>
        <a:xfrm>
          <a:off x="9372111" y="1347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36,970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131287</xdr:rowOff>
    </xdr:from>
    <xdr:to>
      <xdr:col>15</xdr:col>
      <xdr:colOff>231775</xdr:colOff>
      <xdr:row>78</xdr:row>
      <xdr:rowOff>61437</xdr:rowOff>
    </xdr:to>
    <xdr:sp macro="" textlink="">
      <xdr:nvSpPr>
        <xdr:cNvPr id="416" name="円/楕円 415"/>
        <xdr:cNvSpPr/>
      </xdr:nvSpPr>
      <xdr:spPr>
        <a:xfrm>
          <a:off x="10426700" y="13332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154164</xdr:rowOff>
    </xdr:from>
    <xdr:ext cx="534377" cy="259045"/>
    <xdr:sp macro="" textlink="">
      <xdr:nvSpPr>
        <xdr:cNvPr id="417" name="普通建設事業費 （ うち新規整備　）該当値テキスト"/>
        <xdr:cNvSpPr txBox="1"/>
      </xdr:nvSpPr>
      <xdr:spPr>
        <a:xfrm>
          <a:off x="10528300" y="13184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56,458</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92272</xdr:rowOff>
    </xdr:from>
    <xdr:to>
      <xdr:col>14</xdr:col>
      <xdr:colOff>79375</xdr:colOff>
      <xdr:row>78</xdr:row>
      <xdr:rowOff>22422</xdr:rowOff>
    </xdr:to>
    <xdr:sp macro="" textlink="">
      <xdr:nvSpPr>
        <xdr:cNvPr id="418" name="円/楕円 417"/>
        <xdr:cNvSpPr/>
      </xdr:nvSpPr>
      <xdr:spPr>
        <a:xfrm>
          <a:off x="9588500" y="13293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38949</xdr:rowOff>
    </xdr:from>
    <xdr:ext cx="534377" cy="259045"/>
    <xdr:sp macro="" textlink="">
      <xdr:nvSpPr>
        <xdr:cNvPr id="419" name="テキスト ボックス 418"/>
        <xdr:cNvSpPr txBox="1"/>
      </xdr:nvSpPr>
      <xdr:spPr>
        <a:xfrm>
          <a:off x="9372111" y="13069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73,525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0" name="正方形/長方形 41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1" name="正方形/長方形 42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2" name="正方形/長方形 42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3" name="正方形/長方形 42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4" name="正方形/長方形 42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5" name="正方形/長方形 42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6" name="正方形/長方形 42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24,491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7" name="正方形/長方形 42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8" name="テキスト ボックス 42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9" name="直線コネクタ 42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30" name="直線コネクタ 42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31" name="テキスト ボックス 43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2" name="直線コネクタ 43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3" name="テキスト ボックス 43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4" name="直線コネクタ 43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5" name="テキスト ボックス 43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36" name="直線コネクタ 43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37" name="テキスト ボックス 43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38" name="直線コネクタ 43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39" name="テキスト ボックス 438"/>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0" name="直線コネクタ 43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41" name="テキスト ボックス 44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2" name="直線コネクタ 44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3" name="テキスト ボックス 44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107483</xdr:rowOff>
    </xdr:from>
    <xdr:to>
      <xdr:col>15</xdr:col>
      <xdr:colOff>180340</xdr:colOff>
      <xdr:row>99</xdr:row>
      <xdr:rowOff>84182</xdr:rowOff>
    </xdr:to>
    <xdr:cxnSp macro="">
      <xdr:nvCxnSpPr>
        <xdr:cNvPr id="445" name="直線コネクタ 444"/>
        <xdr:cNvCxnSpPr/>
      </xdr:nvCxnSpPr>
      <xdr:spPr>
        <a:xfrm flipV="1">
          <a:off x="10475595" y="15537983"/>
          <a:ext cx="1270" cy="15197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88009</xdr:rowOff>
    </xdr:from>
    <xdr:ext cx="378565" cy="259045"/>
    <xdr:sp macro="" textlink="">
      <xdr:nvSpPr>
        <xdr:cNvPr id="446" name="普通建設事業費 （ うち更新整備　）最小値テキスト"/>
        <xdr:cNvSpPr txBox="1"/>
      </xdr:nvSpPr>
      <xdr:spPr>
        <a:xfrm>
          <a:off x="10528300" y="170615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900</a:t>
          </a:r>
          <a:endParaRPr kumimoji="1" lang="ja-JP" altLang="en-US" sz="1000" b="1">
            <a:latin typeface="ＭＳ Ｐゴシック"/>
          </a:endParaRPr>
        </a:p>
      </xdr:txBody>
    </xdr:sp>
    <xdr:clientData/>
  </xdr:oneCellAnchor>
  <xdr:twoCellAnchor>
    <xdr:from>
      <xdr:col>15</xdr:col>
      <xdr:colOff>92075</xdr:colOff>
      <xdr:row>99</xdr:row>
      <xdr:rowOff>84182</xdr:rowOff>
    </xdr:from>
    <xdr:to>
      <xdr:col>15</xdr:col>
      <xdr:colOff>269875</xdr:colOff>
      <xdr:row>99</xdr:row>
      <xdr:rowOff>84182</xdr:rowOff>
    </xdr:to>
    <xdr:cxnSp macro="">
      <xdr:nvCxnSpPr>
        <xdr:cNvPr id="447" name="直線コネクタ 446"/>
        <xdr:cNvCxnSpPr/>
      </xdr:nvCxnSpPr>
      <xdr:spPr>
        <a:xfrm>
          <a:off x="10388600" y="17057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54160</xdr:rowOff>
    </xdr:from>
    <xdr:ext cx="534377" cy="259045"/>
    <xdr:sp macro="" textlink="">
      <xdr:nvSpPr>
        <xdr:cNvPr id="448" name="普通建設事業費 （ うち更新整備　）最大値テキスト"/>
        <xdr:cNvSpPr txBox="1"/>
      </xdr:nvSpPr>
      <xdr:spPr>
        <a:xfrm>
          <a:off x="10528300" y="15313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93,973</a:t>
          </a:r>
          <a:endParaRPr kumimoji="1" lang="ja-JP" altLang="en-US" sz="1000" b="1">
            <a:latin typeface="ＭＳ Ｐゴシック"/>
          </a:endParaRPr>
        </a:p>
      </xdr:txBody>
    </xdr:sp>
    <xdr:clientData/>
  </xdr:oneCellAnchor>
  <xdr:twoCellAnchor>
    <xdr:from>
      <xdr:col>15</xdr:col>
      <xdr:colOff>92075</xdr:colOff>
      <xdr:row>90</xdr:row>
      <xdr:rowOff>107483</xdr:rowOff>
    </xdr:from>
    <xdr:to>
      <xdr:col>15</xdr:col>
      <xdr:colOff>269875</xdr:colOff>
      <xdr:row>90</xdr:row>
      <xdr:rowOff>107483</xdr:rowOff>
    </xdr:to>
    <xdr:cxnSp macro="">
      <xdr:nvCxnSpPr>
        <xdr:cNvPr id="449" name="直線コネクタ 448"/>
        <xdr:cNvCxnSpPr/>
      </xdr:nvCxnSpPr>
      <xdr:spPr>
        <a:xfrm>
          <a:off x="10388600" y="15537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91</xdr:row>
      <xdr:rowOff>107500</xdr:rowOff>
    </xdr:from>
    <xdr:to>
      <xdr:col>15</xdr:col>
      <xdr:colOff>180975</xdr:colOff>
      <xdr:row>93</xdr:row>
      <xdr:rowOff>144827</xdr:rowOff>
    </xdr:to>
    <xdr:cxnSp macro="">
      <xdr:nvCxnSpPr>
        <xdr:cNvPr id="450" name="直線コネクタ 449"/>
        <xdr:cNvCxnSpPr/>
      </xdr:nvCxnSpPr>
      <xdr:spPr>
        <a:xfrm flipV="1">
          <a:off x="9639300" y="15709450"/>
          <a:ext cx="838200" cy="380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77615</xdr:rowOff>
    </xdr:from>
    <xdr:ext cx="534377" cy="259045"/>
    <xdr:sp macro="" textlink="">
      <xdr:nvSpPr>
        <xdr:cNvPr id="451" name="普通建設事業費 （ うち更新整備　）平均値テキスト"/>
        <xdr:cNvSpPr txBox="1"/>
      </xdr:nvSpPr>
      <xdr:spPr>
        <a:xfrm>
          <a:off x="10528300" y="165368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28,370</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99188</xdr:rowOff>
    </xdr:from>
    <xdr:to>
      <xdr:col>15</xdr:col>
      <xdr:colOff>231775</xdr:colOff>
      <xdr:row>97</xdr:row>
      <xdr:rowOff>29338</xdr:rowOff>
    </xdr:to>
    <xdr:sp macro="" textlink="">
      <xdr:nvSpPr>
        <xdr:cNvPr id="452" name="フローチャート : 判断 451"/>
        <xdr:cNvSpPr/>
      </xdr:nvSpPr>
      <xdr:spPr>
        <a:xfrm>
          <a:off x="10426700" y="16558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96</xdr:row>
      <xdr:rowOff>111711</xdr:rowOff>
    </xdr:from>
    <xdr:to>
      <xdr:col>14</xdr:col>
      <xdr:colOff>79375</xdr:colOff>
      <xdr:row>97</xdr:row>
      <xdr:rowOff>41861</xdr:rowOff>
    </xdr:to>
    <xdr:sp macro="" textlink="">
      <xdr:nvSpPr>
        <xdr:cNvPr id="453" name="フローチャート : 判断 452"/>
        <xdr:cNvSpPr/>
      </xdr:nvSpPr>
      <xdr:spPr>
        <a:xfrm>
          <a:off x="9588500" y="1657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32988</xdr:rowOff>
    </xdr:from>
    <xdr:ext cx="534377" cy="259045"/>
    <xdr:sp macro="" textlink="">
      <xdr:nvSpPr>
        <xdr:cNvPr id="454" name="テキスト ボックス 453"/>
        <xdr:cNvSpPr txBox="1"/>
      </xdr:nvSpPr>
      <xdr:spPr>
        <a:xfrm>
          <a:off x="9372111" y="16663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27,603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5" name="テキスト ボックス 45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6" name="テキスト ボックス 45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7" name="テキスト ボックス 45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8" name="テキスト ボックス 45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9" name="テキスト ボックス 45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91</xdr:row>
      <xdr:rowOff>56700</xdr:rowOff>
    </xdr:from>
    <xdr:to>
      <xdr:col>15</xdr:col>
      <xdr:colOff>231775</xdr:colOff>
      <xdr:row>91</xdr:row>
      <xdr:rowOff>158300</xdr:rowOff>
    </xdr:to>
    <xdr:sp macro="" textlink="">
      <xdr:nvSpPr>
        <xdr:cNvPr id="460" name="円/楕円 459"/>
        <xdr:cNvSpPr/>
      </xdr:nvSpPr>
      <xdr:spPr>
        <a:xfrm>
          <a:off x="10426700" y="1565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90</xdr:row>
      <xdr:rowOff>79577</xdr:rowOff>
    </xdr:from>
    <xdr:ext cx="534377" cy="259045"/>
    <xdr:sp macro="" textlink="">
      <xdr:nvSpPr>
        <xdr:cNvPr id="461" name="普通建設事業費 （ うち更新整備　）該当値テキスト"/>
        <xdr:cNvSpPr txBox="1"/>
      </xdr:nvSpPr>
      <xdr:spPr>
        <a:xfrm>
          <a:off x="10528300" y="15510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83,472</a:t>
          </a:r>
          <a:endParaRPr kumimoji="1" lang="ja-JP" altLang="en-US" sz="1000" b="1">
            <a:solidFill>
              <a:srgbClr val="FF0000"/>
            </a:solidFill>
            <a:latin typeface="ＭＳ Ｐゴシック"/>
          </a:endParaRPr>
        </a:p>
      </xdr:txBody>
    </xdr:sp>
    <xdr:clientData/>
  </xdr:oneCellAnchor>
  <xdr:twoCellAnchor>
    <xdr:from>
      <xdr:col>13</xdr:col>
      <xdr:colOff>663575</xdr:colOff>
      <xdr:row>93</xdr:row>
      <xdr:rowOff>94027</xdr:rowOff>
    </xdr:from>
    <xdr:to>
      <xdr:col>14</xdr:col>
      <xdr:colOff>79375</xdr:colOff>
      <xdr:row>94</xdr:row>
      <xdr:rowOff>24177</xdr:rowOff>
    </xdr:to>
    <xdr:sp macro="" textlink="">
      <xdr:nvSpPr>
        <xdr:cNvPr id="462" name="円/楕円 461"/>
        <xdr:cNvSpPr/>
      </xdr:nvSpPr>
      <xdr:spPr>
        <a:xfrm>
          <a:off x="9588500" y="1603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92</xdr:row>
      <xdr:rowOff>40704</xdr:rowOff>
    </xdr:from>
    <xdr:ext cx="534377" cy="259045"/>
    <xdr:sp macro="" textlink="">
      <xdr:nvSpPr>
        <xdr:cNvPr id="463" name="テキスト ボックス 462"/>
        <xdr:cNvSpPr txBox="1"/>
      </xdr:nvSpPr>
      <xdr:spPr>
        <a:xfrm>
          <a:off x="9372111" y="15814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60,186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4" name="正方形/長方形 46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5" name="正方形/長方形 46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6" name="正方形/長方形 46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7" name="正方形/長方形 46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8" name="正方形/長方形 46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9" name="正方形/長方形 46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0" name="正方形/長方形 46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1" name="正方形/長方形 47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2" name="テキスト ボックス 47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3" name="直線コネクタ 47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25400</xdr:rowOff>
    </xdr:from>
    <xdr:to>
      <xdr:col>24</xdr:col>
      <xdr:colOff>644525</xdr:colOff>
      <xdr:row>38</xdr:row>
      <xdr:rowOff>25400</xdr:rowOff>
    </xdr:to>
    <xdr:cxnSp macro="">
      <xdr:nvCxnSpPr>
        <xdr:cNvPr id="474" name="直線コネクタ 473"/>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54627</xdr:rowOff>
    </xdr:from>
    <xdr:ext cx="248786" cy="259045"/>
    <xdr:sp macro="" textlink="">
      <xdr:nvSpPr>
        <xdr:cNvPr id="475" name="テキスト ボックス 474"/>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6" name="直線コネクタ 47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77" name="テキスト ボックス 476"/>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478" name="直線コネクタ 477"/>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30</xdr:row>
      <xdr:rowOff>111777</xdr:rowOff>
    </xdr:from>
    <xdr:ext cx="595419" cy="259045"/>
    <xdr:sp macro="" textlink="">
      <xdr:nvSpPr>
        <xdr:cNvPr id="479" name="テキスト ボックス 478"/>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0" name="直線コネクタ 47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1" name="テキスト ボックス 48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131036</xdr:rowOff>
    </xdr:from>
    <xdr:to>
      <xdr:col>23</xdr:col>
      <xdr:colOff>516889</xdr:colOff>
      <xdr:row>38</xdr:row>
      <xdr:rowOff>25400</xdr:rowOff>
    </xdr:to>
    <xdr:cxnSp macro="">
      <xdr:nvCxnSpPr>
        <xdr:cNvPr id="483" name="直線コネクタ 482"/>
        <xdr:cNvCxnSpPr/>
      </xdr:nvCxnSpPr>
      <xdr:spPr>
        <a:xfrm flipV="1">
          <a:off x="16317595" y="5274536"/>
          <a:ext cx="1269" cy="1265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63345</xdr:rowOff>
    </xdr:from>
    <xdr:ext cx="249299" cy="259045"/>
    <xdr:sp macro="" textlink="">
      <xdr:nvSpPr>
        <xdr:cNvPr id="484" name="災害復旧事業費最小値テキスト"/>
        <xdr:cNvSpPr txBox="1"/>
      </xdr:nvSpPr>
      <xdr:spPr>
        <a:xfrm>
          <a:off x="16370300" y="65784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25400</xdr:rowOff>
    </xdr:from>
    <xdr:to>
      <xdr:col>23</xdr:col>
      <xdr:colOff>606425</xdr:colOff>
      <xdr:row>38</xdr:row>
      <xdr:rowOff>25400</xdr:rowOff>
    </xdr:to>
    <xdr:cxnSp macro="">
      <xdr:nvCxnSpPr>
        <xdr:cNvPr id="485" name="直線コネクタ 484"/>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77713</xdr:rowOff>
    </xdr:from>
    <xdr:ext cx="599010" cy="259045"/>
    <xdr:sp macro="" textlink="">
      <xdr:nvSpPr>
        <xdr:cNvPr id="486" name="災害復旧事業費最大値テキスト"/>
        <xdr:cNvSpPr txBox="1"/>
      </xdr:nvSpPr>
      <xdr:spPr>
        <a:xfrm>
          <a:off x="16370300" y="5049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221,516</a:t>
          </a:r>
          <a:endParaRPr kumimoji="1" lang="ja-JP" altLang="en-US" sz="1000" b="1">
            <a:latin typeface="ＭＳ Ｐゴシック"/>
          </a:endParaRPr>
        </a:p>
      </xdr:txBody>
    </xdr:sp>
    <xdr:clientData/>
  </xdr:oneCellAnchor>
  <xdr:twoCellAnchor>
    <xdr:from>
      <xdr:col>23</xdr:col>
      <xdr:colOff>428625</xdr:colOff>
      <xdr:row>30</xdr:row>
      <xdr:rowOff>131036</xdr:rowOff>
    </xdr:from>
    <xdr:to>
      <xdr:col>23</xdr:col>
      <xdr:colOff>606425</xdr:colOff>
      <xdr:row>30</xdr:row>
      <xdr:rowOff>131036</xdr:rowOff>
    </xdr:to>
    <xdr:cxnSp macro="">
      <xdr:nvCxnSpPr>
        <xdr:cNvPr id="487" name="直線コネクタ 486"/>
        <xdr:cNvCxnSpPr/>
      </xdr:nvCxnSpPr>
      <xdr:spPr>
        <a:xfrm>
          <a:off x="16230600" y="5274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12724</xdr:rowOff>
    </xdr:from>
    <xdr:to>
      <xdr:col>23</xdr:col>
      <xdr:colOff>517525</xdr:colOff>
      <xdr:row>38</xdr:row>
      <xdr:rowOff>23457</xdr:rowOff>
    </xdr:to>
    <xdr:cxnSp macro="">
      <xdr:nvCxnSpPr>
        <xdr:cNvPr id="488" name="直線コネクタ 487"/>
        <xdr:cNvCxnSpPr/>
      </xdr:nvCxnSpPr>
      <xdr:spPr>
        <a:xfrm>
          <a:off x="15481300" y="6527824"/>
          <a:ext cx="838200" cy="10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152245</xdr:rowOff>
    </xdr:from>
    <xdr:ext cx="469744" cy="259045"/>
    <xdr:sp macro="" textlink="">
      <xdr:nvSpPr>
        <xdr:cNvPr id="489" name="災害復旧事業費平均値テキスト"/>
        <xdr:cNvSpPr txBox="1"/>
      </xdr:nvSpPr>
      <xdr:spPr>
        <a:xfrm>
          <a:off x="16370300" y="63244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2,919</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129368</xdr:rowOff>
    </xdr:from>
    <xdr:to>
      <xdr:col>23</xdr:col>
      <xdr:colOff>568325</xdr:colOff>
      <xdr:row>38</xdr:row>
      <xdr:rowOff>59518</xdr:rowOff>
    </xdr:to>
    <xdr:sp macro="" textlink="">
      <xdr:nvSpPr>
        <xdr:cNvPr id="490" name="フローチャート : 判断 489"/>
        <xdr:cNvSpPr/>
      </xdr:nvSpPr>
      <xdr:spPr>
        <a:xfrm>
          <a:off x="16268700" y="6473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12724</xdr:rowOff>
    </xdr:from>
    <xdr:to>
      <xdr:col>22</xdr:col>
      <xdr:colOff>365125</xdr:colOff>
      <xdr:row>38</xdr:row>
      <xdr:rowOff>21611</xdr:rowOff>
    </xdr:to>
    <xdr:cxnSp macro="">
      <xdr:nvCxnSpPr>
        <xdr:cNvPr id="491" name="直線コネクタ 490"/>
        <xdr:cNvCxnSpPr/>
      </xdr:nvCxnSpPr>
      <xdr:spPr>
        <a:xfrm flipV="1">
          <a:off x="14592300" y="6527824"/>
          <a:ext cx="889000" cy="8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139158</xdr:rowOff>
    </xdr:from>
    <xdr:to>
      <xdr:col>22</xdr:col>
      <xdr:colOff>415925</xdr:colOff>
      <xdr:row>38</xdr:row>
      <xdr:rowOff>69307</xdr:rowOff>
    </xdr:to>
    <xdr:sp macro="" textlink="">
      <xdr:nvSpPr>
        <xdr:cNvPr id="492" name="フローチャート : 判断 491"/>
        <xdr:cNvSpPr/>
      </xdr:nvSpPr>
      <xdr:spPr>
        <a:xfrm>
          <a:off x="15430500" y="64828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60434</xdr:rowOff>
    </xdr:from>
    <xdr:ext cx="469744" cy="259045"/>
    <xdr:sp macro="" textlink="">
      <xdr:nvSpPr>
        <xdr:cNvPr id="493" name="テキスト ボックス 492"/>
        <xdr:cNvSpPr txBox="1"/>
      </xdr:nvSpPr>
      <xdr:spPr>
        <a:xfrm>
          <a:off x="15246427" y="6575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20296</xdr:rowOff>
    </xdr:from>
    <xdr:to>
      <xdr:col>21</xdr:col>
      <xdr:colOff>161925</xdr:colOff>
      <xdr:row>38</xdr:row>
      <xdr:rowOff>21611</xdr:rowOff>
    </xdr:to>
    <xdr:cxnSp macro="">
      <xdr:nvCxnSpPr>
        <xdr:cNvPr id="494" name="直線コネクタ 493"/>
        <xdr:cNvCxnSpPr/>
      </xdr:nvCxnSpPr>
      <xdr:spPr>
        <a:xfrm>
          <a:off x="13703300" y="6535396"/>
          <a:ext cx="889000" cy="1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143775</xdr:rowOff>
    </xdr:from>
    <xdr:to>
      <xdr:col>21</xdr:col>
      <xdr:colOff>212725</xdr:colOff>
      <xdr:row>38</xdr:row>
      <xdr:rowOff>73926</xdr:rowOff>
    </xdr:to>
    <xdr:sp macro="" textlink="">
      <xdr:nvSpPr>
        <xdr:cNvPr id="495" name="フローチャート : 判断 494"/>
        <xdr:cNvSpPr/>
      </xdr:nvSpPr>
      <xdr:spPr>
        <a:xfrm>
          <a:off x="14541500" y="648742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38</xdr:row>
      <xdr:rowOff>65053</xdr:rowOff>
    </xdr:from>
    <xdr:ext cx="378565" cy="259045"/>
    <xdr:sp macro="" textlink="">
      <xdr:nvSpPr>
        <xdr:cNvPr id="496" name="テキスト ボックス 495"/>
        <xdr:cNvSpPr txBox="1"/>
      </xdr:nvSpPr>
      <xdr:spPr>
        <a:xfrm>
          <a:off x="14403017" y="65801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398</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20296</xdr:rowOff>
    </xdr:from>
    <xdr:to>
      <xdr:col>19</xdr:col>
      <xdr:colOff>644525</xdr:colOff>
      <xdr:row>38</xdr:row>
      <xdr:rowOff>23794</xdr:rowOff>
    </xdr:to>
    <xdr:cxnSp macro="">
      <xdr:nvCxnSpPr>
        <xdr:cNvPr id="497" name="直線コネクタ 496"/>
        <xdr:cNvCxnSpPr/>
      </xdr:nvCxnSpPr>
      <xdr:spPr>
        <a:xfrm flipV="1">
          <a:off x="12814300" y="6535396"/>
          <a:ext cx="889000" cy="3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139489</xdr:rowOff>
    </xdr:from>
    <xdr:to>
      <xdr:col>20</xdr:col>
      <xdr:colOff>9525</xdr:colOff>
      <xdr:row>38</xdr:row>
      <xdr:rowOff>69639</xdr:rowOff>
    </xdr:to>
    <xdr:sp macro="" textlink="">
      <xdr:nvSpPr>
        <xdr:cNvPr id="498" name="フローチャート : 判断 497"/>
        <xdr:cNvSpPr/>
      </xdr:nvSpPr>
      <xdr:spPr>
        <a:xfrm>
          <a:off x="13652500" y="6483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86166</xdr:rowOff>
    </xdr:from>
    <xdr:ext cx="469744" cy="259045"/>
    <xdr:sp macro="" textlink="">
      <xdr:nvSpPr>
        <xdr:cNvPr id="499" name="テキスト ボックス 498"/>
        <xdr:cNvSpPr txBox="1"/>
      </xdr:nvSpPr>
      <xdr:spPr>
        <a:xfrm>
          <a:off x="13468427" y="6258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1,148</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139747</xdr:rowOff>
    </xdr:from>
    <xdr:to>
      <xdr:col>18</xdr:col>
      <xdr:colOff>492125</xdr:colOff>
      <xdr:row>38</xdr:row>
      <xdr:rowOff>69897</xdr:rowOff>
    </xdr:to>
    <xdr:sp macro="" textlink="">
      <xdr:nvSpPr>
        <xdr:cNvPr id="500" name="フローチャート : 判断 499"/>
        <xdr:cNvSpPr/>
      </xdr:nvSpPr>
      <xdr:spPr>
        <a:xfrm>
          <a:off x="12763500" y="6483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86424</xdr:rowOff>
    </xdr:from>
    <xdr:ext cx="469744" cy="259045"/>
    <xdr:sp macro="" textlink="">
      <xdr:nvSpPr>
        <xdr:cNvPr id="501" name="テキスト ボックス 500"/>
        <xdr:cNvSpPr txBox="1"/>
      </xdr:nvSpPr>
      <xdr:spPr>
        <a:xfrm>
          <a:off x="12579427" y="6258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2" name="テキスト ボックス 50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3" name="テキスト ボックス 50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4" name="テキスト ボックス 50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5" name="テキスト ボックス 50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6" name="テキスト ボックス 50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144107</xdr:rowOff>
    </xdr:from>
    <xdr:to>
      <xdr:col>23</xdr:col>
      <xdr:colOff>568325</xdr:colOff>
      <xdr:row>38</xdr:row>
      <xdr:rowOff>74257</xdr:rowOff>
    </xdr:to>
    <xdr:sp macro="" textlink="">
      <xdr:nvSpPr>
        <xdr:cNvPr id="507" name="円/楕円 506"/>
        <xdr:cNvSpPr/>
      </xdr:nvSpPr>
      <xdr:spPr>
        <a:xfrm>
          <a:off x="16268700" y="648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107795</xdr:rowOff>
    </xdr:from>
    <xdr:ext cx="378565" cy="259045"/>
    <xdr:sp macro="" textlink="">
      <xdr:nvSpPr>
        <xdr:cNvPr id="508" name="災害復旧事業費該当値テキスト"/>
        <xdr:cNvSpPr txBox="1"/>
      </xdr:nvSpPr>
      <xdr:spPr>
        <a:xfrm>
          <a:off x="16370300" y="6451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340</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133374</xdr:rowOff>
    </xdr:from>
    <xdr:to>
      <xdr:col>22</xdr:col>
      <xdr:colOff>415925</xdr:colOff>
      <xdr:row>38</xdr:row>
      <xdr:rowOff>63524</xdr:rowOff>
    </xdr:to>
    <xdr:sp macro="" textlink="">
      <xdr:nvSpPr>
        <xdr:cNvPr id="509" name="円/楕円 508"/>
        <xdr:cNvSpPr/>
      </xdr:nvSpPr>
      <xdr:spPr>
        <a:xfrm>
          <a:off x="15430500" y="647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80051</xdr:rowOff>
    </xdr:from>
    <xdr:ext cx="469744" cy="259045"/>
    <xdr:sp macro="" textlink="">
      <xdr:nvSpPr>
        <xdr:cNvPr id="510" name="テキスト ボックス 509"/>
        <xdr:cNvSpPr txBox="1"/>
      </xdr:nvSpPr>
      <xdr:spPr>
        <a:xfrm>
          <a:off x="15246427" y="6252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2,218</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142261</xdr:rowOff>
    </xdr:from>
    <xdr:to>
      <xdr:col>21</xdr:col>
      <xdr:colOff>212725</xdr:colOff>
      <xdr:row>38</xdr:row>
      <xdr:rowOff>72411</xdr:rowOff>
    </xdr:to>
    <xdr:sp macro="" textlink="">
      <xdr:nvSpPr>
        <xdr:cNvPr id="511" name="円/楕円 510"/>
        <xdr:cNvSpPr/>
      </xdr:nvSpPr>
      <xdr:spPr>
        <a:xfrm>
          <a:off x="14541500" y="6485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36</xdr:row>
      <xdr:rowOff>88938</xdr:rowOff>
    </xdr:from>
    <xdr:ext cx="378565" cy="259045"/>
    <xdr:sp macro="" textlink="">
      <xdr:nvSpPr>
        <xdr:cNvPr id="512" name="テキスト ボックス 511"/>
        <xdr:cNvSpPr txBox="1"/>
      </xdr:nvSpPr>
      <xdr:spPr>
        <a:xfrm>
          <a:off x="14403017" y="62611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663</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140946</xdr:rowOff>
    </xdr:from>
    <xdr:to>
      <xdr:col>20</xdr:col>
      <xdr:colOff>9525</xdr:colOff>
      <xdr:row>38</xdr:row>
      <xdr:rowOff>71096</xdr:rowOff>
    </xdr:to>
    <xdr:sp macro="" textlink="">
      <xdr:nvSpPr>
        <xdr:cNvPr id="513" name="円/楕円 512"/>
        <xdr:cNvSpPr/>
      </xdr:nvSpPr>
      <xdr:spPr>
        <a:xfrm>
          <a:off x="13652500" y="6484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38</xdr:row>
      <xdr:rowOff>62223</xdr:rowOff>
    </xdr:from>
    <xdr:ext cx="378565" cy="259045"/>
    <xdr:sp macro="" textlink="">
      <xdr:nvSpPr>
        <xdr:cNvPr id="514" name="テキスト ボックス 513"/>
        <xdr:cNvSpPr txBox="1"/>
      </xdr:nvSpPr>
      <xdr:spPr>
        <a:xfrm>
          <a:off x="13514017" y="65773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893</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144444</xdr:rowOff>
    </xdr:from>
    <xdr:to>
      <xdr:col>18</xdr:col>
      <xdr:colOff>492125</xdr:colOff>
      <xdr:row>38</xdr:row>
      <xdr:rowOff>74594</xdr:rowOff>
    </xdr:to>
    <xdr:sp macro="" textlink="">
      <xdr:nvSpPr>
        <xdr:cNvPr id="515" name="円/楕円 514"/>
        <xdr:cNvSpPr/>
      </xdr:nvSpPr>
      <xdr:spPr>
        <a:xfrm>
          <a:off x="12763500" y="6488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38</xdr:row>
      <xdr:rowOff>65721</xdr:rowOff>
    </xdr:from>
    <xdr:ext cx="378565" cy="259045"/>
    <xdr:sp macro="" textlink="">
      <xdr:nvSpPr>
        <xdr:cNvPr id="516" name="テキスト ボックス 515"/>
        <xdr:cNvSpPr txBox="1"/>
      </xdr:nvSpPr>
      <xdr:spPr>
        <a:xfrm>
          <a:off x="12625017" y="65808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7" name="正方形/長方形 51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8" name="正方形/長方形 51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9" name="正方形/長方形 51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0" name="正方形/長方形 51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1" name="正方形/長方形 52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2" name="正方形/長方形 52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3" name="正方形/長方形 52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4" name="正方形/長方形 52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5" name="テキスト ボックス 52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6" name="直線コネクタ 52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7" name="直線コネクタ 52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8" name="テキスト ボックス 52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9" name="直線コネクタ 52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0" name="テキスト ボックス 52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2" name="直線コネクタ 53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4" name="直線コネクタ 53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6" name="直線コネクタ 53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7" name="直線コネクタ 53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9" name="フローチャート : 判断 53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0" name="直線コネクタ 53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1" name="フローチャート : 判断 54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2" name="テキスト ボックス 541"/>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3" name="直線コネクタ 54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4" name="フローチャート : 判断 54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5" name="テキスト ボックス 544"/>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6" name="直線コネクタ 54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7" name="フローチャート : 判断 54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8" name="テキスト ボックス 547"/>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9" name="フローチャート : 判断 54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0" name="テキスト ボックス 549"/>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1" name="テキスト ボックス 55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2" name="テキスト ボックス 55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3" name="テキスト ボックス 55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4" name="テキスト ボックス 55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5" name="テキスト ボックス 55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6" name="円/楕円 55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8" name="円/楕円 55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9" name="テキスト ボックス 558"/>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0" name="円/楕円 55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1" name="テキスト ボックス 560"/>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2" name="円/楕円 56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3" name="テキスト ボックス 562"/>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4" name="円/楕円 56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5" name="テキスト ボックス 564"/>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6" name="正方形/長方形 56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7" name="正方形/長方形 56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8" name="正方形/長方形 56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9" name="正方形/長方形 56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0" name="正方形/長方形 56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1" name="正方形/長方形 57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2" name="正方形/長方形 57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58,782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3" name="正方形/長方形 57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4" name="テキスト ボックス 57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5" name="直線コネクタ 57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139700</xdr:rowOff>
    </xdr:from>
    <xdr:to>
      <xdr:col>24</xdr:col>
      <xdr:colOff>644525</xdr:colOff>
      <xdr:row>79</xdr:row>
      <xdr:rowOff>139700</xdr:rowOff>
    </xdr:to>
    <xdr:cxnSp macro="">
      <xdr:nvCxnSpPr>
        <xdr:cNvPr id="576" name="直線コネクタ 575"/>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168927</xdr:rowOff>
    </xdr:from>
    <xdr:ext cx="248786" cy="259045"/>
    <xdr:sp macro="" textlink="">
      <xdr:nvSpPr>
        <xdr:cNvPr id="577" name="テキスト ボックス 576"/>
        <xdr:cNvSpPr txBox="1"/>
      </xdr:nvSpPr>
      <xdr:spPr>
        <a:xfrm>
          <a:off x="12197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78</xdr:row>
      <xdr:rowOff>25400</xdr:rowOff>
    </xdr:from>
    <xdr:to>
      <xdr:col>24</xdr:col>
      <xdr:colOff>644525</xdr:colOff>
      <xdr:row>78</xdr:row>
      <xdr:rowOff>25400</xdr:rowOff>
    </xdr:to>
    <xdr:cxnSp macro="">
      <xdr:nvCxnSpPr>
        <xdr:cNvPr id="578" name="直線コネクタ 577"/>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77</xdr:row>
      <xdr:rowOff>54627</xdr:rowOff>
    </xdr:from>
    <xdr:ext cx="531299" cy="259045"/>
    <xdr:sp macro="" textlink="">
      <xdr:nvSpPr>
        <xdr:cNvPr id="579" name="テキスト ボックス 578"/>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76</xdr:row>
      <xdr:rowOff>82550</xdr:rowOff>
    </xdr:from>
    <xdr:to>
      <xdr:col>24</xdr:col>
      <xdr:colOff>644525</xdr:colOff>
      <xdr:row>76</xdr:row>
      <xdr:rowOff>82550</xdr:rowOff>
    </xdr:to>
    <xdr:cxnSp macro="">
      <xdr:nvCxnSpPr>
        <xdr:cNvPr id="580" name="直線コネクタ 579"/>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111777</xdr:rowOff>
    </xdr:from>
    <xdr:ext cx="531299" cy="259045"/>
    <xdr:sp macro="" textlink="">
      <xdr:nvSpPr>
        <xdr:cNvPr id="581" name="テキスト ボックス 580"/>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2" name="直線コネクタ 58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83" name="テキスト ボックス 58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73</xdr:row>
      <xdr:rowOff>25400</xdr:rowOff>
    </xdr:from>
    <xdr:to>
      <xdr:col>24</xdr:col>
      <xdr:colOff>644525</xdr:colOff>
      <xdr:row>73</xdr:row>
      <xdr:rowOff>25400</xdr:rowOff>
    </xdr:to>
    <xdr:cxnSp macro="">
      <xdr:nvCxnSpPr>
        <xdr:cNvPr id="584" name="直線コネクタ 583"/>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54627</xdr:rowOff>
    </xdr:from>
    <xdr:ext cx="595419" cy="259045"/>
    <xdr:sp macro="" textlink="">
      <xdr:nvSpPr>
        <xdr:cNvPr id="585" name="テキスト ボックス 584"/>
        <xdr:cNvSpPr txBox="1"/>
      </xdr:nvSpPr>
      <xdr:spPr>
        <a:xfrm>
          <a:off x="11850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86" name="直線コネクタ 585"/>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87" name="テキスト ボックス 586"/>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69</xdr:row>
      <xdr:rowOff>139700</xdr:rowOff>
    </xdr:from>
    <xdr:to>
      <xdr:col>24</xdr:col>
      <xdr:colOff>644525</xdr:colOff>
      <xdr:row>69</xdr:row>
      <xdr:rowOff>139700</xdr:rowOff>
    </xdr:to>
    <xdr:cxnSp macro="">
      <xdr:nvCxnSpPr>
        <xdr:cNvPr id="588" name="直線コネクタ 587"/>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68</xdr:row>
      <xdr:rowOff>168927</xdr:rowOff>
    </xdr:from>
    <xdr:ext cx="595419" cy="259045"/>
    <xdr:sp macro="" textlink="">
      <xdr:nvSpPr>
        <xdr:cNvPr id="589" name="テキスト ボックス 588"/>
        <xdr:cNvSpPr txBox="1"/>
      </xdr:nvSpPr>
      <xdr:spPr>
        <a:xfrm>
          <a:off x="11850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0" name="直線コネクタ 58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1" name="テキスト ボックス 59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76244</xdr:rowOff>
    </xdr:from>
    <xdr:to>
      <xdr:col>23</xdr:col>
      <xdr:colOff>516889</xdr:colOff>
      <xdr:row>78</xdr:row>
      <xdr:rowOff>125479</xdr:rowOff>
    </xdr:to>
    <xdr:cxnSp macro="">
      <xdr:nvCxnSpPr>
        <xdr:cNvPr id="593" name="直線コネクタ 592"/>
        <xdr:cNvCxnSpPr/>
      </xdr:nvCxnSpPr>
      <xdr:spPr>
        <a:xfrm flipV="1">
          <a:off x="16317595" y="12077744"/>
          <a:ext cx="1269" cy="1420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129306</xdr:rowOff>
    </xdr:from>
    <xdr:ext cx="534377" cy="259045"/>
    <xdr:sp macro="" textlink="">
      <xdr:nvSpPr>
        <xdr:cNvPr id="594" name="公債費最小値テキスト"/>
        <xdr:cNvSpPr txBox="1"/>
      </xdr:nvSpPr>
      <xdr:spPr>
        <a:xfrm>
          <a:off x="16370300" y="13502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19,493</a:t>
          </a:r>
          <a:endParaRPr kumimoji="1" lang="ja-JP" altLang="en-US" sz="1000" b="1">
            <a:latin typeface="ＭＳ Ｐゴシック"/>
          </a:endParaRPr>
        </a:p>
      </xdr:txBody>
    </xdr:sp>
    <xdr:clientData/>
  </xdr:oneCellAnchor>
  <xdr:twoCellAnchor>
    <xdr:from>
      <xdr:col>23</xdr:col>
      <xdr:colOff>428625</xdr:colOff>
      <xdr:row>78</xdr:row>
      <xdr:rowOff>125479</xdr:rowOff>
    </xdr:from>
    <xdr:to>
      <xdr:col>23</xdr:col>
      <xdr:colOff>606425</xdr:colOff>
      <xdr:row>78</xdr:row>
      <xdr:rowOff>125479</xdr:rowOff>
    </xdr:to>
    <xdr:cxnSp macro="">
      <xdr:nvCxnSpPr>
        <xdr:cNvPr id="595" name="直線コネクタ 594"/>
        <xdr:cNvCxnSpPr/>
      </xdr:nvCxnSpPr>
      <xdr:spPr>
        <a:xfrm>
          <a:off x="16230600" y="13498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22921</xdr:rowOff>
    </xdr:from>
    <xdr:ext cx="599010" cy="259045"/>
    <xdr:sp macro="" textlink="">
      <xdr:nvSpPr>
        <xdr:cNvPr id="596" name="公債費最大値テキスト"/>
        <xdr:cNvSpPr txBox="1"/>
      </xdr:nvSpPr>
      <xdr:spPr>
        <a:xfrm>
          <a:off x="16370300" y="11852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168,662</a:t>
          </a:r>
          <a:endParaRPr kumimoji="1" lang="ja-JP" altLang="en-US" sz="1000" b="1">
            <a:latin typeface="ＭＳ Ｐゴシック"/>
          </a:endParaRPr>
        </a:p>
      </xdr:txBody>
    </xdr:sp>
    <xdr:clientData/>
  </xdr:oneCellAnchor>
  <xdr:twoCellAnchor>
    <xdr:from>
      <xdr:col>23</xdr:col>
      <xdr:colOff>428625</xdr:colOff>
      <xdr:row>70</xdr:row>
      <xdr:rowOff>76244</xdr:rowOff>
    </xdr:from>
    <xdr:to>
      <xdr:col>23</xdr:col>
      <xdr:colOff>606425</xdr:colOff>
      <xdr:row>70</xdr:row>
      <xdr:rowOff>76244</xdr:rowOff>
    </xdr:to>
    <xdr:cxnSp macro="">
      <xdr:nvCxnSpPr>
        <xdr:cNvPr id="597" name="直線コネクタ 596"/>
        <xdr:cNvCxnSpPr/>
      </xdr:nvCxnSpPr>
      <xdr:spPr>
        <a:xfrm>
          <a:off x="16230600" y="12077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79302</xdr:rowOff>
    </xdr:from>
    <xdr:to>
      <xdr:col>23</xdr:col>
      <xdr:colOff>517525</xdr:colOff>
      <xdr:row>76</xdr:row>
      <xdr:rowOff>81435</xdr:rowOff>
    </xdr:to>
    <xdr:cxnSp macro="">
      <xdr:nvCxnSpPr>
        <xdr:cNvPr id="598" name="直線コネクタ 597"/>
        <xdr:cNvCxnSpPr/>
      </xdr:nvCxnSpPr>
      <xdr:spPr>
        <a:xfrm>
          <a:off x="15481300" y="13109502"/>
          <a:ext cx="838200" cy="2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56745</xdr:rowOff>
    </xdr:from>
    <xdr:ext cx="534377" cy="259045"/>
    <xdr:sp macro="" textlink="">
      <xdr:nvSpPr>
        <xdr:cNvPr id="599" name="公債費平均値テキスト"/>
        <xdr:cNvSpPr txBox="1"/>
      </xdr:nvSpPr>
      <xdr:spPr>
        <a:xfrm>
          <a:off x="16370300" y="130869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55,111</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78318</xdr:rowOff>
    </xdr:from>
    <xdr:to>
      <xdr:col>23</xdr:col>
      <xdr:colOff>568325</xdr:colOff>
      <xdr:row>77</xdr:row>
      <xdr:rowOff>8468</xdr:rowOff>
    </xdr:to>
    <xdr:sp macro="" textlink="">
      <xdr:nvSpPr>
        <xdr:cNvPr id="600" name="フローチャート : 判断 599"/>
        <xdr:cNvSpPr/>
      </xdr:nvSpPr>
      <xdr:spPr>
        <a:xfrm>
          <a:off x="16268700" y="13108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79302</xdr:rowOff>
    </xdr:from>
    <xdr:to>
      <xdr:col>22</xdr:col>
      <xdr:colOff>365125</xdr:colOff>
      <xdr:row>76</xdr:row>
      <xdr:rowOff>100581</xdr:rowOff>
    </xdr:to>
    <xdr:cxnSp macro="">
      <xdr:nvCxnSpPr>
        <xdr:cNvPr id="601" name="直線コネクタ 600"/>
        <xdr:cNvCxnSpPr/>
      </xdr:nvCxnSpPr>
      <xdr:spPr>
        <a:xfrm flipV="1">
          <a:off x="14592300" y="13109502"/>
          <a:ext cx="889000" cy="21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103739</xdr:rowOff>
    </xdr:from>
    <xdr:to>
      <xdr:col>22</xdr:col>
      <xdr:colOff>415925</xdr:colOff>
      <xdr:row>77</xdr:row>
      <xdr:rowOff>33889</xdr:rowOff>
    </xdr:to>
    <xdr:sp macro="" textlink="">
      <xdr:nvSpPr>
        <xdr:cNvPr id="602" name="フローチャート : 判断 601"/>
        <xdr:cNvSpPr/>
      </xdr:nvSpPr>
      <xdr:spPr>
        <a:xfrm>
          <a:off x="15430500" y="1313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25016</xdr:rowOff>
    </xdr:from>
    <xdr:ext cx="534377" cy="259045"/>
    <xdr:sp macro="" textlink="">
      <xdr:nvSpPr>
        <xdr:cNvPr id="603" name="テキスト ボックス 602"/>
        <xdr:cNvSpPr txBox="1"/>
      </xdr:nvSpPr>
      <xdr:spPr>
        <a:xfrm>
          <a:off x="15214111" y="13226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52,442</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100581</xdr:rowOff>
    </xdr:from>
    <xdr:to>
      <xdr:col>21</xdr:col>
      <xdr:colOff>161925</xdr:colOff>
      <xdr:row>76</xdr:row>
      <xdr:rowOff>139461</xdr:rowOff>
    </xdr:to>
    <xdr:cxnSp macro="">
      <xdr:nvCxnSpPr>
        <xdr:cNvPr id="604" name="直線コネクタ 603"/>
        <xdr:cNvCxnSpPr/>
      </xdr:nvCxnSpPr>
      <xdr:spPr>
        <a:xfrm flipV="1">
          <a:off x="13703300" y="13130781"/>
          <a:ext cx="889000" cy="38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103188</xdr:rowOff>
    </xdr:from>
    <xdr:to>
      <xdr:col>21</xdr:col>
      <xdr:colOff>212725</xdr:colOff>
      <xdr:row>77</xdr:row>
      <xdr:rowOff>33338</xdr:rowOff>
    </xdr:to>
    <xdr:sp macro="" textlink="">
      <xdr:nvSpPr>
        <xdr:cNvPr id="605" name="フローチャート : 判断 604"/>
        <xdr:cNvSpPr/>
      </xdr:nvSpPr>
      <xdr:spPr>
        <a:xfrm>
          <a:off x="14541500" y="1313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24465</xdr:rowOff>
    </xdr:from>
    <xdr:ext cx="534377" cy="259045"/>
    <xdr:sp macro="" textlink="">
      <xdr:nvSpPr>
        <xdr:cNvPr id="606" name="テキスト ボックス 605"/>
        <xdr:cNvSpPr txBox="1"/>
      </xdr:nvSpPr>
      <xdr:spPr>
        <a:xfrm>
          <a:off x="14325111" y="13226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52,500</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95504</xdr:rowOff>
    </xdr:from>
    <xdr:to>
      <xdr:col>19</xdr:col>
      <xdr:colOff>644525</xdr:colOff>
      <xdr:row>76</xdr:row>
      <xdr:rowOff>139461</xdr:rowOff>
    </xdr:to>
    <xdr:cxnSp macro="">
      <xdr:nvCxnSpPr>
        <xdr:cNvPr id="607" name="直線コネクタ 606"/>
        <xdr:cNvCxnSpPr/>
      </xdr:nvCxnSpPr>
      <xdr:spPr>
        <a:xfrm>
          <a:off x="12814300" y="13125704"/>
          <a:ext cx="889000" cy="43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113655</xdr:rowOff>
    </xdr:from>
    <xdr:to>
      <xdr:col>20</xdr:col>
      <xdr:colOff>9525</xdr:colOff>
      <xdr:row>77</xdr:row>
      <xdr:rowOff>43805</xdr:rowOff>
    </xdr:to>
    <xdr:sp macro="" textlink="">
      <xdr:nvSpPr>
        <xdr:cNvPr id="608" name="フローチャート : 判断 607"/>
        <xdr:cNvSpPr/>
      </xdr:nvSpPr>
      <xdr:spPr>
        <a:xfrm>
          <a:off x="13652500" y="1314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34932</xdr:rowOff>
    </xdr:from>
    <xdr:ext cx="534377" cy="259045"/>
    <xdr:sp macro="" textlink="">
      <xdr:nvSpPr>
        <xdr:cNvPr id="609" name="テキスト ボックス 608"/>
        <xdr:cNvSpPr txBox="1"/>
      </xdr:nvSpPr>
      <xdr:spPr>
        <a:xfrm>
          <a:off x="13436111" y="13236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51,401</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105063</xdr:rowOff>
    </xdr:from>
    <xdr:to>
      <xdr:col>18</xdr:col>
      <xdr:colOff>492125</xdr:colOff>
      <xdr:row>77</xdr:row>
      <xdr:rowOff>35213</xdr:rowOff>
    </xdr:to>
    <xdr:sp macro="" textlink="">
      <xdr:nvSpPr>
        <xdr:cNvPr id="610" name="フローチャート : 判断 609"/>
        <xdr:cNvSpPr/>
      </xdr:nvSpPr>
      <xdr:spPr>
        <a:xfrm>
          <a:off x="12763500" y="13135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26340</xdr:rowOff>
    </xdr:from>
    <xdr:ext cx="534377" cy="259045"/>
    <xdr:sp macro="" textlink="">
      <xdr:nvSpPr>
        <xdr:cNvPr id="611" name="テキスト ボックス 610"/>
        <xdr:cNvSpPr txBox="1"/>
      </xdr:nvSpPr>
      <xdr:spPr>
        <a:xfrm>
          <a:off x="12547111" y="13227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52,303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2" name="テキスト ボックス 61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3" name="テキスト ボックス 61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4" name="テキスト ボックス 61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5" name="テキスト ボックス 61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6" name="テキスト ボックス 61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30635</xdr:rowOff>
    </xdr:from>
    <xdr:to>
      <xdr:col>23</xdr:col>
      <xdr:colOff>568325</xdr:colOff>
      <xdr:row>76</xdr:row>
      <xdr:rowOff>132235</xdr:rowOff>
    </xdr:to>
    <xdr:sp macro="" textlink="">
      <xdr:nvSpPr>
        <xdr:cNvPr id="617" name="円/楕円 616"/>
        <xdr:cNvSpPr/>
      </xdr:nvSpPr>
      <xdr:spPr>
        <a:xfrm>
          <a:off x="16268700" y="1306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53512</xdr:rowOff>
    </xdr:from>
    <xdr:ext cx="534377" cy="259045"/>
    <xdr:sp macro="" textlink="">
      <xdr:nvSpPr>
        <xdr:cNvPr id="618" name="公債費該当値テキスト"/>
        <xdr:cNvSpPr txBox="1"/>
      </xdr:nvSpPr>
      <xdr:spPr>
        <a:xfrm>
          <a:off x="16370300" y="12912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60,117</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28502</xdr:rowOff>
    </xdr:from>
    <xdr:to>
      <xdr:col>22</xdr:col>
      <xdr:colOff>415925</xdr:colOff>
      <xdr:row>76</xdr:row>
      <xdr:rowOff>130102</xdr:rowOff>
    </xdr:to>
    <xdr:sp macro="" textlink="">
      <xdr:nvSpPr>
        <xdr:cNvPr id="619" name="円/楕円 618"/>
        <xdr:cNvSpPr/>
      </xdr:nvSpPr>
      <xdr:spPr>
        <a:xfrm>
          <a:off x="15430500" y="13058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146629</xdr:rowOff>
    </xdr:from>
    <xdr:ext cx="534377" cy="259045"/>
    <xdr:sp macro="" textlink="">
      <xdr:nvSpPr>
        <xdr:cNvPr id="620" name="テキスト ボックス 619"/>
        <xdr:cNvSpPr txBox="1"/>
      </xdr:nvSpPr>
      <xdr:spPr>
        <a:xfrm>
          <a:off x="15214111" y="12833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60,341</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49781</xdr:rowOff>
    </xdr:from>
    <xdr:to>
      <xdr:col>21</xdr:col>
      <xdr:colOff>212725</xdr:colOff>
      <xdr:row>76</xdr:row>
      <xdr:rowOff>151381</xdr:rowOff>
    </xdr:to>
    <xdr:sp macro="" textlink="">
      <xdr:nvSpPr>
        <xdr:cNvPr id="621" name="円/楕円 620"/>
        <xdr:cNvSpPr/>
      </xdr:nvSpPr>
      <xdr:spPr>
        <a:xfrm>
          <a:off x="14541500" y="13079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167908</xdr:rowOff>
    </xdr:from>
    <xdr:ext cx="534377" cy="259045"/>
    <xdr:sp macro="" textlink="">
      <xdr:nvSpPr>
        <xdr:cNvPr id="622" name="テキスト ボックス 621"/>
        <xdr:cNvSpPr txBox="1"/>
      </xdr:nvSpPr>
      <xdr:spPr>
        <a:xfrm>
          <a:off x="14325111" y="12855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58,107</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88661</xdr:rowOff>
    </xdr:from>
    <xdr:to>
      <xdr:col>20</xdr:col>
      <xdr:colOff>9525</xdr:colOff>
      <xdr:row>77</xdr:row>
      <xdr:rowOff>18811</xdr:rowOff>
    </xdr:to>
    <xdr:sp macro="" textlink="">
      <xdr:nvSpPr>
        <xdr:cNvPr id="623" name="円/楕円 622"/>
        <xdr:cNvSpPr/>
      </xdr:nvSpPr>
      <xdr:spPr>
        <a:xfrm>
          <a:off x="13652500" y="13118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35339</xdr:rowOff>
    </xdr:from>
    <xdr:ext cx="534377" cy="259045"/>
    <xdr:sp macro="" textlink="">
      <xdr:nvSpPr>
        <xdr:cNvPr id="624" name="テキスト ボックス 623"/>
        <xdr:cNvSpPr txBox="1"/>
      </xdr:nvSpPr>
      <xdr:spPr>
        <a:xfrm>
          <a:off x="13436111" y="12894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54,025</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44704</xdr:rowOff>
    </xdr:from>
    <xdr:to>
      <xdr:col>18</xdr:col>
      <xdr:colOff>492125</xdr:colOff>
      <xdr:row>76</xdr:row>
      <xdr:rowOff>146304</xdr:rowOff>
    </xdr:to>
    <xdr:sp macro="" textlink="">
      <xdr:nvSpPr>
        <xdr:cNvPr id="625" name="円/楕円 624"/>
        <xdr:cNvSpPr/>
      </xdr:nvSpPr>
      <xdr:spPr>
        <a:xfrm>
          <a:off x="12763500" y="13074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162831</xdr:rowOff>
    </xdr:from>
    <xdr:ext cx="534377" cy="259045"/>
    <xdr:sp macro="" textlink="">
      <xdr:nvSpPr>
        <xdr:cNvPr id="626" name="テキスト ボックス 625"/>
        <xdr:cNvSpPr txBox="1"/>
      </xdr:nvSpPr>
      <xdr:spPr>
        <a:xfrm>
          <a:off x="12547111" y="12850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58,640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7" name="正方形/長方形 62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8" name="正方形/長方形 62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9" name="正方形/長方形 62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0" name="正方形/長方形 62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1" name="正方形/長方形 63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2" name="正方形/長方形 63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3" name="正方形/長方形 63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8,426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4" name="正方形/長方形 63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5" name="テキスト ボックス 63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6" name="直線コネクタ 63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37" name="直線コネクタ 63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38" name="テキスト ボックス 63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39" name="直線コネクタ 63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40" name="テキスト ボックス 63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1" name="直線コネクタ 64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42" name="テキスト ボックス 641"/>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43" name="直線コネクタ 64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44" name="テキスト ボックス 643"/>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5" name="直線コネクタ 64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6" name="テキスト ボックス 64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160054</xdr:rowOff>
    </xdr:from>
    <xdr:to>
      <xdr:col>23</xdr:col>
      <xdr:colOff>516889</xdr:colOff>
      <xdr:row>98</xdr:row>
      <xdr:rowOff>137678</xdr:rowOff>
    </xdr:to>
    <xdr:cxnSp macro="">
      <xdr:nvCxnSpPr>
        <xdr:cNvPr id="648" name="直線コネクタ 647"/>
        <xdr:cNvCxnSpPr/>
      </xdr:nvCxnSpPr>
      <xdr:spPr>
        <a:xfrm flipV="1">
          <a:off x="16317595" y="15590554"/>
          <a:ext cx="1269" cy="1349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141505</xdr:rowOff>
    </xdr:from>
    <xdr:ext cx="378565" cy="259045"/>
    <xdr:sp macro="" textlink="">
      <xdr:nvSpPr>
        <xdr:cNvPr id="649" name="積立金最小値テキスト"/>
        <xdr:cNvSpPr txBox="1"/>
      </xdr:nvSpPr>
      <xdr:spPr>
        <a:xfrm>
          <a:off x="16370300" y="169436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442</a:t>
          </a:r>
          <a:endParaRPr kumimoji="1" lang="ja-JP" altLang="en-US" sz="1000" b="1">
            <a:latin typeface="ＭＳ Ｐゴシック"/>
          </a:endParaRPr>
        </a:p>
      </xdr:txBody>
    </xdr:sp>
    <xdr:clientData/>
  </xdr:oneCellAnchor>
  <xdr:twoCellAnchor>
    <xdr:from>
      <xdr:col>23</xdr:col>
      <xdr:colOff>428625</xdr:colOff>
      <xdr:row>98</xdr:row>
      <xdr:rowOff>137678</xdr:rowOff>
    </xdr:from>
    <xdr:to>
      <xdr:col>23</xdr:col>
      <xdr:colOff>606425</xdr:colOff>
      <xdr:row>98</xdr:row>
      <xdr:rowOff>137678</xdr:rowOff>
    </xdr:to>
    <xdr:cxnSp macro="">
      <xdr:nvCxnSpPr>
        <xdr:cNvPr id="650" name="直線コネクタ 649"/>
        <xdr:cNvCxnSpPr/>
      </xdr:nvCxnSpPr>
      <xdr:spPr>
        <a:xfrm>
          <a:off x="16230600" y="16939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106731</xdr:rowOff>
    </xdr:from>
    <xdr:ext cx="599010" cy="259045"/>
    <xdr:sp macro="" textlink="">
      <xdr:nvSpPr>
        <xdr:cNvPr id="651" name="積立金最大値テキスト"/>
        <xdr:cNvSpPr txBox="1"/>
      </xdr:nvSpPr>
      <xdr:spPr>
        <a:xfrm>
          <a:off x="16370300" y="15365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295,548</a:t>
          </a:r>
          <a:endParaRPr kumimoji="1" lang="ja-JP" altLang="en-US" sz="1000" b="1">
            <a:latin typeface="ＭＳ Ｐゴシック"/>
          </a:endParaRPr>
        </a:p>
      </xdr:txBody>
    </xdr:sp>
    <xdr:clientData/>
  </xdr:oneCellAnchor>
  <xdr:twoCellAnchor>
    <xdr:from>
      <xdr:col>23</xdr:col>
      <xdr:colOff>428625</xdr:colOff>
      <xdr:row>90</xdr:row>
      <xdr:rowOff>160054</xdr:rowOff>
    </xdr:from>
    <xdr:to>
      <xdr:col>23</xdr:col>
      <xdr:colOff>606425</xdr:colOff>
      <xdr:row>90</xdr:row>
      <xdr:rowOff>160054</xdr:rowOff>
    </xdr:to>
    <xdr:cxnSp macro="">
      <xdr:nvCxnSpPr>
        <xdr:cNvPr id="652" name="直線コネクタ 651"/>
        <xdr:cNvCxnSpPr/>
      </xdr:nvCxnSpPr>
      <xdr:spPr>
        <a:xfrm>
          <a:off x="16230600" y="15590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61807</xdr:rowOff>
    </xdr:from>
    <xdr:to>
      <xdr:col>23</xdr:col>
      <xdr:colOff>517525</xdr:colOff>
      <xdr:row>98</xdr:row>
      <xdr:rowOff>112209</xdr:rowOff>
    </xdr:to>
    <xdr:cxnSp macro="">
      <xdr:nvCxnSpPr>
        <xdr:cNvPr id="653" name="直線コネクタ 652"/>
        <xdr:cNvCxnSpPr/>
      </xdr:nvCxnSpPr>
      <xdr:spPr>
        <a:xfrm>
          <a:off x="15481300" y="16863907"/>
          <a:ext cx="838200" cy="50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47503</xdr:rowOff>
    </xdr:from>
    <xdr:ext cx="534377" cy="259045"/>
    <xdr:sp macro="" textlink="">
      <xdr:nvSpPr>
        <xdr:cNvPr id="654" name="積立金平均値テキスト"/>
        <xdr:cNvSpPr txBox="1"/>
      </xdr:nvSpPr>
      <xdr:spPr>
        <a:xfrm>
          <a:off x="16370300" y="166781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14,058</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24626</xdr:rowOff>
    </xdr:from>
    <xdr:to>
      <xdr:col>23</xdr:col>
      <xdr:colOff>568325</xdr:colOff>
      <xdr:row>98</xdr:row>
      <xdr:rowOff>126226</xdr:rowOff>
    </xdr:to>
    <xdr:sp macro="" textlink="">
      <xdr:nvSpPr>
        <xdr:cNvPr id="655" name="フローチャート : 判断 654"/>
        <xdr:cNvSpPr/>
      </xdr:nvSpPr>
      <xdr:spPr>
        <a:xfrm>
          <a:off x="16268700" y="1682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14070</xdr:rowOff>
    </xdr:from>
    <xdr:to>
      <xdr:col>22</xdr:col>
      <xdr:colOff>365125</xdr:colOff>
      <xdr:row>98</xdr:row>
      <xdr:rowOff>61807</xdr:rowOff>
    </xdr:to>
    <xdr:cxnSp macro="">
      <xdr:nvCxnSpPr>
        <xdr:cNvPr id="656" name="直線コネクタ 655"/>
        <xdr:cNvCxnSpPr/>
      </xdr:nvCxnSpPr>
      <xdr:spPr>
        <a:xfrm>
          <a:off x="14592300" y="16816170"/>
          <a:ext cx="889000" cy="47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24430</xdr:rowOff>
    </xdr:from>
    <xdr:to>
      <xdr:col>22</xdr:col>
      <xdr:colOff>415925</xdr:colOff>
      <xdr:row>98</xdr:row>
      <xdr:rowOff>126030</xdr:rowOff>
    </xdr:to>
    <xdr:sp macro="" textlink="">
      <xdr:nvSpPr>
        <xdr:cNvPr id="657" name="フローチャート : 判断 656"/>
        <xdr:cNvSpPr/>
      </xdr:nvSpPr>
      <xdr:spPr>
        <a:xfrm>
          <a:off x="15430500" y="1682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117157</xdr:rowOff>
    </xdr:from>
    <xdr:ext cx="534377" cy="259045"/>
    <xdr:sp macro="" textlink="">
      <xdr:nvSpPr>
        <xdr:cNvPr id="658" name="テキスト ボックス 657"/>
        <xdr:cNvSpPr txBox="1"/>
      </xdr:nvSpPr>
      <xdr:spPr>
        <a:xfrm>
          <a:off x="15214111" y="16919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14,101</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10303</xdr:rowOff>
    </xdr:from>
    <xdr:to>
      <xdr:col>21</xdr:col>
      <xdr:colOff>161925</xdr:colOff>
      <xdr:row>98</xdr:row>
      <xdr:rowOff>14070</xdr:rowOff>
    </xdr:to>
    <xdr:cxnSp macro="">
      <xdr:nvCxnSpPr>
        <xdr:cNvPr id="659" name="直線コネクタ 658"/>
        <xdr:cNvCxnSpPr/>
      </xdr:nvCxnSpPr>
      <xdr:spPr>
        <a:xfrm>
          <a:off x="13703300" y="16812403"/>
          <a:ext cx="889000" cy="3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171104</xdr:rowOff>
    </xdr:from>
    <xdr:to>
      <xdr:col>21</xdr:col>
      <xdr:colOff>212725</xdr:colOff>
      <xdr:row>98</xdr:row>
      <xdr:rowOff>101254</xdr:rowOff>
    </xdr:to>
    <xdr:sp macro="" textlink="">
      <xdr:nvSpPr>
        <xdr:cNvPr id="660" name="フローチャート : 判断 659"/>
        <xdr:cNvSpPr/>
      </xdr:nvSpPr>
      <xdr:spPr>
        <a:xfrm>
          <a:off x="14541500" y="16801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92381</xdr:rowOff>
    </xdr:from>
    <xdr:ext cx="534377" cy="259045"/>
    <xdr:sp macro="" textlink="">
      <xdr:nvSpPr>
        <xdr:cNvPr id="661" name="テキスト ボックス 660"/>
        <xdr:cNvSpPr txBox="1"/>
      </xdr:nvSpPr>
      <xdr:spPr>
        <a:xfrm>
          <a:off x="14325111" y="16894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19,520</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10303</xdr:rowOff>
    </xdr:from>
    <xdr:to>
      <xdr:col>19</xdr:col>
      <xdr:colOff>644525</xdr:colOff>
      <xdr:row>98</xdr:row>
      <xdr:rowOff>93889</xdr:rowOff>
    </xdr:to>
    <xdr:cxnSp macro="">
      <xdr:nvCxnSpPr>
        <xdr:cNvPr id="662" name="直線コネクタ 661"/>
        <xdr:cNvCxnSpPr/>
      </xdr:nvCxnSpPr>
      <xdr:spPr>
        <a:xfrm flipV="1">
          <a:off x="12814300" y="16812403"/>
          <a:ext cx="889000" cy="83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10920</xdr:rowOff>
    </xdr:from>
    <xdr:to>
      <xdr:col>20</xdr:col>
      <xdr:colOff>9525</xdr:colOff>
      <xdr:row>98</xdr:row>
      <xdr:rowOff>112520</xdr:rowOff>
    </xdr:to>
    <xdr:sp macro="" textlink="">
      <xdr:nvSpPr>
        <xdr:cNvPr id="663" name="フローチャート : 判断 662"/>
        <xdr:cNvSpPr/>
      </xdr:nvSpPr>
      <xdr:spPr>
        <a:xfrm>
          <a:off x="13652500" y="16813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103647</xdr:rowOff>
    </xdr:from>
    <xdr:ext cx="534377" cy="259045"/>
    <xdr:sp macro="" textlink="">
      <xdr:nvSpPr>
        <xdr:cNvPr id="664" name="テキスト ボックス 663"/>
        <xdr:cNvSpPr txBox="1"/>
      </xdr:nvSpPr>
      <xdr:spPr>
        <a:xfrm>
          <a:off x="13436111" y="16905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17,056</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21650</xdr:rowOff>
    </xdr:from>
    <xdr:to>
      <xdr:col>18</xdr:col>
      <xdr:colOff>492125</xdr:colOff>
      <xdr:row>98</xdr:row>
      <xdr:rowOff>123250</xdr:rowOff>
    </xdr:to>
    <xdr:sp macro="" textlink="">
      <xdr:nvSpPr>
        <xdr:cNvPr id="665" name="フローチャート : 判断 664"/>
        <xdr:cNvSpPr/>
      </xdr:nvSpPr>
      <xdr:spPr>
        <a:xfrm>
          <a:off x="12763500" y="1682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139777</xdr:rowOff>
    </xdr:from>
    <xdr:ext cx="534377" cy="259045"/>
    <xdr:sp macro="" textlink="">
      <xdr:nvSpPr>
        <xdr:cNvPr id="666" name="テキスト ボックス 665"/>
        <xdr:cNvSpPr txBox="1"/>
      </xdr:nvSpPr>
      <xdr:spPr>
        <a:xfrm>
          <a:off x="12547111" y="16598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14,709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7" name="テキスト ボックス 66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8" name="テキスト ボックス 66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9" name="テキスト ボックス 66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0" name="テキスト ボックス 66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1" name="テキスト ボックス 67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61409</xdr:rowOff>
    </xdr:from>
    <xdr:to>
      <xdr:col>23</xdr:col>
      <xdr:colOff>568325</xdr:colOff>
      <xdr:row>98</xdr:row>
      <xdr:rowOff>163009</xdr:rowOff>
    </xdr:to>
    <xdr:sp macro="" textlink="">
      <xdr:nvSpPr>
        <xdr:cNvPr id="672" name="円/楕円 671"/>
        <xdr:cNvSpPr/>
      </xdr:nvSpPr>
      <xdr:spPr>
        <a:xfrm>
          <a:off x="16268700" y="16863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3054</xdr:rowOff>
    </xdr:from>
    <xdr:ext cx="469744" cy="259045"/>
    <xdr:sp macro="" textlink="">
      <xdr:nvSpPr>
        <xdr:cNvPr id="673" name="積立金該当値テキスト"/>
        <xdr:cNvSpPr txBox="1"/>
      </xdr:nvSpPr>
      <xdr:spPr>
        <a:xfrm>
          <a:off x="16370300" y="16805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6,013</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11007</xdr:rowOff>
    </xdr:from>
    <xdr:to>
      <xdr:col>22</xdr:col>
      <xdr:colOff>415925</xdr:colOff>
      <xdr:row>98</xdr:row>
      <xdr:rowOff>112607</xdr:rowOff>
    </xdr:to>
    <xdr:sp macro="" textlink="">
      <xdr:nvSpPr>
        <xdr:cNvPr id="674" name="円/楕円 673"/>
        <xdr:cNvSpPr/>
      </xdr:nvSpPr>
      <xdr:spPr>
        <a:xfrm>
          <a:off x="15430500" y="16813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129134</xdr:rowOff>
    </xdr:from>
    <xdr:ext cx="534377" cy="259045"/>
    <xdr:sp macro="" textlink="">
      <xdr:nvSpPr>
        <xdr:cNvPr id="675" name="テキスト ボックス 674"/>
        <xdr:cNvSpPr txBox="1"/>
      </xdr:nvSpPr>
      <xdr:spPr>
        <a:xfrm>
          <a:off x="15214111" y="16588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17,037</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134720</xdr:rowOff>
    </xdr:from>
    <xdr:to>
      <xdr:col>21</xdr:col>
      <xdr:colOff>212725</xdr:colOff>
      <xdr:row>98</xdr:row>
      <xdr:rowOff>64870</xdr:rowOff>
    </xdr:to>
    <xdr:sp macro="" textlink="">
      <xdr:nvSpPr>
        <xdr:cNvPr id="676" name="円/楕円 675"/>
        <xdr:cNvSpPr/>
      </xdr:nvSpPr>
      <xdr:spPr>
        <a:xfrm>
          <a:off x="14541500" y="16765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81397</xdr:rowOff>
    </xdr:from>
    <xdr:ext cx="534377" cy="259045"/>
    <xdr:sp macro="" textlink="">
      <xdr:nvSpPr>
        <xdr:cNvPr id="677" name="テキスト ボックス 676"/>
        <xdr:cNvSpPr txBox="1"/>
      </xdr:nvSpPr>
      <xdr:spPr>
        <a:xfrm>
          <a:off x="14325111" y="16540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27,478</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130953</xdr:rowOff>
    </xdr:from>
    <xdr:to>
      <xdr:col>20</xdr:col>
      <xdr:colOff>9525</xdr:colOff>
      <xdr:row>98</xdr:row>
      <xdr:rowOff>61103</xdr:rowOff>
    </xdr:to>
    <xdr:sp macro="" textlink="">
      <xdr:nvSpPr>
        <xdr:cNvPr id="678" name="円/楕円 677"/>
        <xdr:cNvSpPr/>
      </xdr:nvSpPr>
      <xdr:spPr>
        <a:xfrm>
          <a:off x="13652500" y="16761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77630</xdr:rowOff>
    </xdr:from>
    <xdr:ext cx="534377" cy="259045"/>
    <xdr:sp macro="" textlink="">
      <xdr:nvSpPr>
        <xdr:cNvPr id="679" name="テキスト ボックス 678"/>
        <xdr:cNvSpPr txBox="1"/>
      </xdr:nvSpPr>
      <xdr:spPr>
        <a:xfrm>
          <a:off x="13436111" y="16536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28,302</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43089</xdr:rowOff>
    </xdr:from>
    <xdr:to>
      <xdr:col>18</xdr:col>
      <xdr:colOff>492125</xdr:colOff>
      <xdr:row>98</xdr:row>
      <xdr:rowOff>144689</xdr:rowOff>
    </xdr:to>
    <xdr:sp macro="" textlink="">
      <xdr:nvSpPr>
        <xdr:cNvPr id="680" name="円/楕円 679"/>
        <xdr:cNvSpPr/>
      </xdr:nvSpPr>
      <xdr:spPr>
        <a:xfrm>
          <a:off x="12763500" y="16845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135816</xdr:rowOff>
    </xdr:from>
    <xdr:ext cx="534377" cy="259045"/>
    <xdr:sp macro="" textlink="">
      <xdr:nvSpPr>
        <xdr:cNvPr id="681" name="テキスト ボックス 680"/>
        <xdr:cNvSpPr txBox="1"/>
      </xdr:nvSpPr>
      <xdr:spPr>
        <a:xfrm>
          <a:off x="12547111" y="16937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10,020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2" name="正方形/長方形 68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3" name="正方形/長方形 68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4" name="正方形/長方形 68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5" name="正方形/長方形 68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6" name="正方形/長方形 68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7" name="正方形/長方形 68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8" name="正方形/長方形 68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4,723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9" name="正方形/長方形 68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0" name="テキスト ボックス 68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1" name="直線コネクタ 69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92" name="直線コネクタ 69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693" name="テキスト ボックス 69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694" name="直線コネクタ 69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695" name="テキスト ボックス 694"/>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696" name="直線コネクタ 69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697" name="テキスト ボックス 69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698" name="直線コネクタ 69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699" name="テキスト ボックス 69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0" name="直線コネクタ 69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1" name="テキスト ボックス 70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54478</xdr:rowOff>
    </xdr:from>
    <xdr:to>
      <xdr:col>32</xdr:col>
      <xdr:colOff>186689</xdr:colOff>
      <xdr:row>38</xdr:row>
      <xdr:rowOff>139700</xdr:rowOff>
    </xdr:to>
    <xdr:cxnSp macro="">
      <xdr:nvCxnSpPr>
        <xdr:cNvPr id="703" name="直線コネクタ 702"/>
        <xdr:cNvCxnSpPr/>
      </xdr:nvCxnSpPr>
      <xdr:spPr>
        <a:xfrm flipV="1">
          <a:off x="22159595" y="5540878"/>
          <a:ext cx="1269" cy="11139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04"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05" name="直線コネクタ 70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1155</xdr:rowOff>
    </xdr:from>
    <xdr:ext cx="534377" cy="259045"/>
    <xdr:sp macro="" textlink="">
      <xdr:nvSpPr>
        <xdr:cNvPr id="706" name="投資及び出資金最大値テキスト"/>
        <xdr:cNvSpPr txBox="1"/>
      </xdr:nvSpPr>
      <xdr:spPr>
        <a:xfrm>
          <a:off x="22212300" y="5316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24,364</a:t>
          </a:r>
          <a:endParaRPr kumimoji="1" lang="ja-JP" altLang="en-US" sz="1000" b="1">
            <a:latin typeface="ＭＳ Ｐゴシック"/>
          </a:endParaRPr>
        </a:p>
      </xdr:txBody>
    </xdr:sp>
    <xdr:clientData/>
  </xdr:oneCellAnchor>
  <xdr:twoCellAnchor>
    <xdr:from>
      <xdr:col>32</xdr:col>
      <xdr:colOff>98425</xdr:colOff>
      <xdr:row>32</xdr:row>
      <xdr:rowOff>54478</xdr:rowOff>
    </xdr:from>
    <xdr:to>
      <xdr:col>32</xdr:col>
      <xdr:colOff>276225</xdr:colOff>
      <xdr:row>32</xdr:row>
      <xdr:rowOff>54478</xdr:rowOff>
    </xdr:to>
    <xdr:cxnSp macro="">
      <xdr:nvCxnSpPr>
        <xdr:cNvPr id="707" name="直線コネクタ 706"/>
        <xdr:cNvCxnSpPr/>
      </xdr:nvCxnSpPr>
      <xdr:spPr>
        <a:xfrm>
          <a:off x="22072600" y="5540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35</xdr:row>
      <xdr:rowOff>144592</xdr:rowOff>
    </xdr:from>
    <xdr:to>
      <xdr:col>32</xdr:col>
      <xdr:colOff>187325</xdr:colOff>
      <xdr:row>36</xdr:row>
      <xdr:rowOff>12278</xdr:rowOff>
    </xdr:to>
    <xdr:cxnSp macro="">
      <xdr:nvCxnSpPr>
        <xdr:cNvPr id="708" name="直線コネクタ 707"/>
        <xdr:cNvCxnSpPr/>
      </xdr:nvCxnSpPr>
      <xdr:spPr>
        <a:xfrm flipV="1">
          <a:off x="21323300" y="6145342"/>
          <a:ext cx="838200" cy="39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140250</xdr:rowOff>
    </xdr:from>
    <xdr:ext cx="469744" cy="259045"/>
    <xdr:sp macro="" textlink="">
      <xdr:nvSpPr>
        <xdr:cNvPr id="709" name="投資及び出資金平均値テキスト"/>
        <xdr:cNvSpPr txBox="1"/>
      </xdr:nvSpPr>
      <xdr:spPr>
        <a:xfrm>
          <a:off x="22212300" y="64839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2,155</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161823</xdr:rowOff>
    </xdr:from>
    <xdr:to>
      <xdr:col>32</xdr:col>
      <xdr:colOff>238125</xdr:colOff>
      <xdr:row>38</xdr:row>
      <xdr:rowOff>91973</xdr:rowOff>
    </xdr:to>
    <xdr:sp macro="" textlink="">
      <xdr:nvSpPr>
        <xdr:cNvPr id="710" name="フローチャート : 判断 709"/>
        <xdr:cNvSpPr/>
      </xdr:nvSpPr>
      <xdr:spPr>
        <a:xfrm>
          <a:off x="22110700" y="650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36</xdr:row>
      <xdr:rowOff>12278</xdr:rowOff>
    </xdr:from>
    <xdr:to>
      <xdr:col>31</xdr:col>
      <xdr:colOff>34925</xdr:colOff>
      <xdr:row>36</xdr:row>
      <xdr:rowOff>79807</xdr:rowOff>
    </xdr:to>
    <xdr:cxnSp macro="">
      <xdr:nvCxnSpPr>
        <xdr:cNvPr id="711" name="直線コネクタ 710"/>
        <xdr:cNvCxnSpPr/>
      </xdr:nvCxnSpPr>
      <xdr:spPr>
        <a:xfrm flipV="1">
          <a:off x="20434300" y="6184478"/>
          <a:ext cx="889000" cy="67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3129</xdr:rowOff>
    </xdr:from>
    <xdr:to>
      <xdr:col>31</xdr:col>
      <xdr:colOff>85725</xdr:colOff>
      <xdr:row>38</xdr:row>
      <xdr:rowOff>104729</xdr:rowOff>
    </xdr:to>
    <xdr:sp macro="" textlink="">
      <xdr:nvSpPr>
        <xdr:cNvPr id="712" name="フローチャート : 判断 711"/>
        <xdr:cNvSpPr/>
      </xdr:nvSpPr>
      <xdr:spPr>
        <a:xfrm>
          <a:off x="21272500" y="651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38</xdr:row>
      <xdr:rowOff>95856</xdr:rowOff>
    </xdr:from>
    <xdr:ext cx="469744" cy="259045"/>
    <xdr:sp macro="" textlink="">
      <xdr:nvSpPr>
        <xdr:cNvPr id="713" name="テキスト ボックス 712"/>
        <xdr:cNvSpPr txBox="1"/>
      </xdr:nvSpPr>
      <xdr:spPr>
        <a:xfrm>
          <a:off x="21088427" y="6610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1,876</a:t>
          </a:r>
          <a:endParaRPr kumimoji="1" lang="ja-JP" altLang="en-US" sz="1000" b="1">
            <a:solidFill>
              <a:srgbClr val="000080"/>
            </a:solidFill>
            <a:latin typeface="ＭＳ Ｐゴシック"/>
          </a:endParaRPr>
        </a:p>
      </xdr:txBody>
    </xdr:sp>
    <xdr:clientData/>
  </xdr:oneCellAnchor>
  <xdr:twoCellAnchor>
    <xdr:from>
      <xdr:col>28</xdr:col>
      <xdr:colOff>314325</xdr:colOff>
      <xdr:row>36</xdr:row>
      <xdr:rowOff>67142</xdr:rowOff>
    </xdr:from>
    <xdr:to>
      <xdr:col>29</xdr:col>
      <xdr:colOff>517525</xdr:colOff>
      <xdr:row>36</xdr:row>
      <xdr:rowOff>79807</xdr:rowOff>
    </xdr:to>
    <xdr:cxnSp macro="">
      <xdr:nvCxnSpPr>
        <xdr:cNvPr id="714" name="直線コネクタ 713"/>
        <xdr:cNvCxnSpPr/>
      </xdr:nvCxnSpPr>
      <xdr:spPr>
        <a:xfrm>
          <a:off x="19545300" y="6239342"/>
          <a:ext cx="889000" cy="12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32482</xdr:rowOff>
    </xdr:from>
    <xdr:to>
      <xdr:col>29</xdr:col>
      <xdr:colOff>568325</xdr:colOff>
      <xdr:row>38</xdr:row>
      <xdr:rowOff>134082</xdr:rowOff>
    </xdr:to>
    <xdr:sp macro="" textlink="">
      <xdr:nvSpPr>
        <xdr:cNvPr id="715" name="フローチャート : 判断 714"/>
        <xdr:cNvSpPr/>
      </xdr:nvSpPr>
      <xdr:spPr>
        <a:xfrm>
          <a:off x="20383500" y="6547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38</xdr:row>
      <xdr:rowOff>125209</xdr:rowOff>
    </xdr:from>
    <xdr:ext cx="469744" cy="259045"/>
    <xdr:sp macro="" textlink="">
      <xdr:nvSpPr>
        <xdr:cNvPr id="716" name="テキスト ボックス 715"/>
        <xdr:cNvSpPr txBox="1"/>
      </xdr:nvSpPr>
      <xdr:spPr>
        <a:xfrm>
          <a:off x="20199427" y="6640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1,234</a:t>
          </a:r>
          <a:endParaRPr kumimoji="1" lang="ja-JP" altLang="en-US" sz="1000" b="1">
            <a:solidFill>
              <a:srgbClr val="000080"/>
            </a:solidFill>
            <a:latin typeface="ＭＳ Ｐゴシック"/>
          </a:endParaRPr>
        </a:p>
      </xdr:txBody>
    </xdr:sp>
    <xdr:clientData/>
  </xdr:oneCellAnchor>
  <xdr:twoCellAnchor>
    <xdr:from>
      <xdr:col>27</xdr:col>
      <xdr:colOff>111125</xdr:colOff>
      <xdr:row>36</xdr:row>
      <xdr:rowOff>67142</xdr:rowOff>
    </xdr:from>
    <xdr:to>
      <xdr:col>28</xdr:col>
      <xdr:colOff>314325</xdr:colOff>
      <xdr:row>37</xdr:row>
      <xdr:rowOff>30658</xdr:rowOff>
    </xdr:to>
    <xdr:cxnSp macro="">
      <xdr:nvCxnSpPr>
        <xdr:cNvPr id="717" name="直線コネクタ 716"/>
        <xdr:cNvCxnSpPr/>
      </xdr:nvCxnSpPr>
      <xdr:spPr>
        <a:xfrm flipV="1">
          <a:off x="18656300" y="6239342"/>
          <a:ext cx="889000" cy="134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110663</xdr:rowOff>
    </xdr:from>
    <xdr:to>
      <xdr:col>28</xdr:col>
      <xdr:colOff>365125</xdr:colOff>
      <xdr:row>38</xdr:row>
      <xdr:rowOff>40813</xdr:rowOff>
    </xdr:to>
    <xdr:sp macro="" textlink="">
      <xdr:nvSpPr>
        <xdr:cNvPr id="718" name="フローチャート : 判断 717"/>
        <xdr:cNvSpPr/>
      </xdr:nvSpPr>
      <xdr:spPr>
        <a:xfrm>
          <a:off x="19494500" y="6454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31940</xdr:rowOff>
    </xdr:from>
    <xdr:ext cx="469744" cy="259045"/>
    <xdr:sp macro="" textlink="">
      <xdr:nvSpPr>
        <xdr:cNvPr id="719" name="テキスト ボックス 718"/>
        <xdr:cNvSpPr txBox="1"/>
      </xdr:nvSpPr>
      <xdr:spPr>
        <a:xfrm>
          <a:off x="19310427" y="6547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3,274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45146</xdr:rowOff>
    </xdr:from>
    <xdr:to>
      <xdr:col>27</xdr:col>
      <xdr:colOff>161925</xdr:colOff>
      <xdr:row>38</xdr:row>
      <xdr:rowOff>146746</xdr:rowOff>
    </xdr:to>
    <xdr:sp macro="" textlink="">
      <xdr:nvSpPr>
        <xdr:cNvPr id="720" name="フローチャート : 判断 719"/>
        <xdr:cNvSpPr/>
      </xdr:nvSpPr>
      <xdr:spPr>
        <a:xfrm>
          <a:off x="18605500" y="6560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38</xdr:row>
      <xdr:rowOff>137873</xdr:rowOff>
    </xdr:from>
    <xdr:ext cx="378565" cy="259045"/>
    <xdr:sp macro="" textlink="">
      <xdr:nvSpPr>
        <xdr:cNvPr id="721" name="テキスト ボックス 720"/>
        <xdr:cNvSpPr txBox="1"/>
      </xdr:nvSpPr>
      <xdr:spPr>
        <a:xfrm>
          <a:off x="18467017" y="66529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2" name="テキスト ボックス 72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3" name="テキスト ボックス 72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4" name="テキスト ボックス 72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5" name="テキスト ボックス 72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6" name="テキスト ボックス 72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35</xdr:row>
      <xdr:rowOff>93792</xdr:rowOff>
    </xdr:from>
    <xdr:to>
      <xdr:col>32</xdr:col>
      <xdr:colOff>238125</xdr:colOff>
      <xdr:row>36</xdr:row>
      <xdr:rowOff>23942</xdr:rowOff>
    </xdr:to>
    <xdr:sp macro="" textlink="">
      <xdr:nvSpPr>
        <xdr:cNvPr id="727" name="円/楕円 726"/>
        <xdr:cNvSpPr/>
      </xdr:nvSpPr>
      <xdr:spPr>
        <a:xfrm>
          <a:off x="22110700" y="6094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34</xdr:row>
      <xdr:rowOff>116669</xdr:rowOff>
    </xdr:from>
    <xdr:ext cx="534377" cy="259045"/>
    <xdr:sp macro="" textlink="">
      <xdr:nvSpPr>
        <xdr:cNvPr id="728" name="投資及び出資金該当値テキスト"/>
        <xdr:cNvSpPr txBox="1"/>
      </xdr:nvSpPr>
      <xdr:spPr>
        <a:xfrm>
          <a:off x="22212300" y="5945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11,143</a:t>
          </a:r>
          <a:endParaRPr kumimoji="1" lang="ja-JP" altLang="en-US" sz="1000" b="1">
            <a:solidFill>
              <a:srgbClr val="FF0000"/>
            </a:solidFill>
            <a:latin typeface="ＭＳ Ｐゴシック"/>
          </a:endParaRPr>
        </a:p>
      </xdr:txBody>
    </xdr:sp>
    <xdr:clientData/>
  </xdr:oneCellAnchor>
  <xdr:twoCellAnchor>
    <xdr:from>
      <xdr:col>30</xdr:col>
      <xdr:colOff>669925</xdr:colOff>
      <xdr:row>35</xdr:row>
      <xdr:rowOff>132928</xdr:rowOff>
    </xdr:from>
    <xdr:to>
      <xdr:col>31</xdr:col>
      <xdr:colOff>85725</xdr:colOff>
      <xdr:row>36</xdr:row>
      <xdr:rowOff>63078</xdr:rowOff>
    </xdr:to>
    <xdr:sp macro="" textlink="">
      <xdr:nvSpPr>
        <xdr:cNvPr id="729" name="円/楕円 728"/>
        <xdr:cNvSpPr/>
      </xdr:nvSpPr>
      <xdr:spPr>
        <a:xfrm>
          <a:off x="21272500" y="6133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34</xdr:row>
      <xdr:rowOff>79605</xdr:rowOff>
    </xdr:from>
    <xdr:ext cx="534377" cy="259045"/>
    <xdr:sp macro="" textlink="">
      <xdr:nvSpPr>
        <xdr:cNvPr id="730" name="テキスト ボックス 729"/>
        <xdr:cNvSpPr txBox="1"/>
      </xdr:nvSpPr>
      <xdr:spPr>
        <a:xfrm>
          <a:off x="21056111" y="5908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10,287</a:t>
          </a:r>
          <a:endParaRPr kumimoji="1" lang="ja-JP" altLang="en-US" sz="1000" b="1">
            <a:solidFill>
              <a:srgbClr val="FF0000"/>
            </a:solidFill>
            <a:latin typeface="ＭＳ Ｐゴシック"/>
          </a:endParaRPr>
        </a:p>
      </xdr:txBody>
    </xdr:sp>
    <xdr:clientData/>
  </xdr:oneCellAnchor>
  <xdr:twoCellAnchor>
    <xdr:from>
      <xdr:col>29</xdr:col>
      <xdr:colOff>466725</xdr:colOff>
      <xdr:row>36</xdr:row>
      <xdr:rowOff>29007</xdr:rowOff>
    </xdr:from>
    <xdr:to>
      <xdr:col>29</xdr:col>
      <xdr:colOff>568325</xdr:colOff>
      <xdr:row>36</xdr:row>
      <xdr:rowOff>130607</xdr:rowOff>
    </xdr:to>
    <xdr:sp macro="" textlink="">
      <xdr:nvSpPr>
        <xdr:cNvPr id="731" name="円/楕円 730"/>
        <xdr:cNvSpPr/>
      </xdr:nvSpPr>
      <xdr:spPr>
        <a:xfrm>
          <a:off x="20383500" y="6201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34</xdr:row>
      <xdr:rowOff>147134</xdr:rowOff>
    </xdr:from>
    <xdr:ext cx="469744" cy="259045"/>
    <xdr:sp macro="" textlink="">
      <xdr:nvSpPr>
        <xdr:cNvPr id="732" name="テキスト ボックス 731"/>
        <xdr:cNvSpPr txBox="1"/>
      </xdr:nvSpPr>
      <xdr:spPr>
        <a:xfrm>
          <a:off x="20199427" y="5976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8,810</a:t>
          </a:r>
          <a:endParaRPr kumimoji="1" lang="ja-JP" altLang="en-US" sz="1000" b="1">
            <a:solidFill>
              <a:srgbClr val="FF0000"/>
            </a:solidFill>
            <a:latin typeface="ＭＳ Ｐゴシック"/>
          </a:endParaRPr>
        </a:p>
      </xdr:txBody>
    </xdr:sp>
    <xdr:clientData/>
  </xdr:oneCellAnchor>
  <xdr:twoCellAnchor>
    <xdr:from>
      <xdr:col>28</xdr:col>
      <xdr:colOff>263525</xdr:colOff>
      <xdr:row>36</xdr:row>
      <xdr:rowOff>16342</xdr:rowOff>
    </xdr:from>
    <xdr:to>
      <xdr:col>28</xdr:col>
      <xdr:colOff>365125</xdr:colOff>
      <xdr:row>36</xdr:row>
      <xdr:rowOff>117942</xdr:rowOff>
    </xdr:to>
    <xdr:sp macro="" textlink="">
      <xdr:nvSpPr>
        <xdr:cNvPr id="733" name="円/楕円 732"/>
        <xdr:cNvSpPr/>
      </xdr:nvSpPr>
      <xdr:spPr>
        <a:xfrm>
          <a:off x="19494500" y="6188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34</xdr:row>
      <xdr:rowOff>134469</xdr:rowOff>
    </xdr:from>
    <xdr:ext cx="469744" cy="259045"/>
    <xdr:sp macro="" textlink="">
      <xdr:nvSpPr>
        <xdr:cNvPr id="734" name="テキスト ボックス 733"/>
        <xdr:cNvSpPr txBox="1"/>
      </xdr:nvSpPr>
      <xdr:spPr>
        <a:xfrm>
          <a:off x="19310427" y="5963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9,087</a:t>
          </a:r>
          <a:endParaRPr kumimoji="1" lang="ja-JP" altLang="en-US" sz="1000" b="1">
            <a:solidFill>
              <a:srgbClr val="FF0000"/>
            </a:solidFill>
            <a:latin typeface="ＭＳ Ｐゴシック"/>
          </a:endParaRPr>
        </a:p>
      </xdr:txBody>
    </xdr:sp>
    <xdr:clientData/>
  </xdr:oneCellAnchor>
  <xdr:twoCellAnchor>
    <xdr:from>
      <xdr:col>27</xdr:col>
      <xdr:colOff>60325</xdr:colOff>
      <xdr:row>36</xdr:row>
      <xdr:rowOff>151308</xdr:rowOff>
    </xdr:from>
    <xdr:to>
      <xdr:col>27</xdr:col>
      <xdr:colOff>161925</xdr:colOff>
      <xdr:row>37</xdr:row>
      <xdr:rowOff>81458</xdr:rowOff>
    </xdr:to>
    <xdr:sp macro="" textlink="">
      <xdr:nvSpPr>
        <xdr:cNvPr id="735" name="円/楕円 734"/>
        <xdr:cNvSpPr/>
      </xdr:nvSpPr>
      <xdr:spPr>
        <a:xfrm>
          <a:off x="18605500" y="6323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35</xdr:row>
      <xdr:rowOff>97985</xdr:rowOff>
    </xdr:from>
    <xdr:ext cx="469744" cy="259045"/>
    <xdr:sp macro="" textlink="">
      <xdr:nvSpPr>
        <xdr:cNvPr id="736" name="テキスト ボックス 735"/>
        <xdr:cNvSpPr txBox="1"/>
      </xdr:nvSpPr>
      <xdr:spPr>
        <a:xfrm>
          <a:off x="18421427" y="6098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6,135</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7" name="正方形/長方形 73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8" name="正方形/長方形 73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39" name="正方形/長方形 73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0" name="正方形/長方形 73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1" name="正方形/長方形 74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2" name="正方形/長方形 74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3" name="正方形/長方形 74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9,841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4" name="正方形/長方形 74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5" name="テキスト ボックス 74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6" name="直線コネクタ 74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47" name="直線コネクタ 74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48" name="テキスト ボックス 74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49" name="直線コネクタ 74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0" name="テキスト ボックス 749"/>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1" name="直線コネクタ 75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52" name="テキスト ボックス 751"/>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3" name="直線コネクタ 75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54" name="テキスト ボックス 753"/>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55" name="直線コネクタ 75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56" name="テキスト ボックス 755"/>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7" name="直線コネクタ 75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58" name="テキスト ボックス 75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109182</xdr:rowOff>
    </xdr:from>
    <xdr:to>
      <xdr:col>32</xdr:col>
      <xdr:colOff>186689</xdr:colOff>
      <xdr:row>59</xdr:row>
      <xdr:rowOff>44450</xdr:rowOff>
    </xdr:to>
    <xdr:cxnSp macro="">
      <xdr:nvCxnSpPr>
        <xdr:cNvPr id="760" name="直線コネクタ 759"/>
        <xdr:cNvCxnSpPr/>
      </xdr:nvCxnSpPr>
      <xdr:spPr>
        <a:xfrm flipV="1">
          <a:off x="22159595" y="8853132"/>
          <a:ext cx="1269" cy="1306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1"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2" name="直線コネクタ 76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55859</xdr:rowOff>
    </xdr:from>
    <xdr:ext cx="534377" cy="259045"/>
    <xdr:sp macro="" textlink="">
      <xdr:nvSpPr>
        <xdr:cNvPr id="763" name="貸付金最大値テキスト"/>
        <xdr:cNvSpPr txBox="1"/>
      </xdr:nvSpPr>
      <xdr:spPr>
        <a:xfrm>
          <a:off x="22212300" y="8628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34,301</a:t>
          </a:r>
          <a:endParaRPr kumimoji="1" lang="ja-JP" altLang="en-US" sz="1000" b="1">
            <a:latin typeface="ＭＳ Ｐゴシック"/>
          </a:endParaRPr>
        </a:p>
      </xdr:txBody>
    </xdr:sp>
    <xdr:clientData/>
  </xdr:oneCellAnchor>
  <xdr:twoCellAnchor>
    <xdr:from>
      <xdr:col>32</xdr:col>
      <xdr:colOff>98425</xdr:colOff>
      <xdr:row>51</xdr:row>
      <xdr:rowOff>109182</xdr:rowOff>
    </xdr:from>
    <xdr:to>
      <xdr:col>32</xdr:col>
      <xdr:colOff>276225</xdr:colOff>
      <xdr:row>51</xdr:row>
      <xdr:rowOff>109182</xdr:rowOff>
    </xdr:to>
    <xdr:cxnSp macro="">
      <xdr:nvCxnSpPr>
        <xdr:cNvPr id="764" name="直線コネクタ 763"/>
        <xdr:cNvCxnSpPr/>
      </xdr:nvCxnSpPr>
      <xdr:spPr>
        <a:xfrm>
          <a:off x="22072600" y="8853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57</xdr:row>
      <xdr:rowOff>46965</xdr:rowOff>
    </xdr:from>
    <xdr:to>
      <xdr:col>32</xdr:col>
      <xdr:colOff>187325</xdr:colOff>
      <xdr:row>57</xdr:row>
      <xdr:rowOff>47803</xdr:rowOff>
    </xdr:to>
    <xdr:cxnSp macro="">
      <xdr:nvCxnSpPr>
        <xdr:cNvPr id="765" name="直線コネクタ 764"/>
        <xdr:cNvCxnSpPr/>
      </xdr:nvCxnSpPr>
      <xdr:spPr>
        <a:xfrm>
          <a:off x="21323300" y="9819615"/>
          <a:ext cx="838200" cy="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50372</xdr:rowOff>
    </xdr:from>
    <xdr:ext cx="469744" cy="259045"/>
    <xdr:sp macro="" textlink="">
      <xdr:nvSpPr>
        <xdr:cNvPr id="766" name="貸付金平均値テキスト"/>
        <xdr:cNvSpPr txBox="1"/>
      </xdr:nvSpPr>
      <xdr:spPr>
        <a:xfrm>
          <a:off x="22212300" y="98230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6,945</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71945</xdr:rowOff>
    </xdr:from>
    <xdr:to>
      <xdr:col>32</xdr:col>
      <xdr:colOff>238125</xdr:colOff>
      <xdr:row>58</xdr:row>
      <xdr:rowOff>2095</xdr:rowOff>
    </xdr:to>
    <xdr:sp macro="" textlink="">
      <xdr:nvSpPr>
        <xdr:cNvPr id="767" name="フローチャート : 判断 766"/>
        <xdr:cNvSpPr/>
      </xdr:nvSpPr>
      <xdr:spPr>
        <a:xfrm>
          <a:off x="22110700" y="9844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56</xdr:row>
      <xdr:rowOff>87503</xdr:rowOff>
    </xdr:from>
    <xdr:to>
      <xdr:col>31</xdr:col>
      <xdr:colOff>34925</xdr:colOff>
      <xdr:row>57</xdr:row>
      <xdr:rowOff>46965</xdr:rowOff>
    </xdr:to>
    <xdr:cxnSp macro="">
      <xdr:nvCxnSpPr>
        <xdr:cNvPr id="768" name="直線コネクタ 767"/>
        <xdr:cNvCxnSpPr/>
      </xdr:nvCxnSpPr>
      <xdr:spPr>
        <a:xfrm>
          <a:off x="20434300" y="9688703"/>
          <a:ext cx="889000" cy="130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16243</xdr:rowOff>
    </xdr:from>
    <xdr:to>
      <xdr:col>31</xdr:col>
      <xdr:colOff>85725</xdr:colOff>
      <xdr:row>58</xdr:row>
      <xdr:rowOff>117843</xdr:rowOff>
    </xdr:to>
    <xdr:sp macro="" textlink="">
      <xdr:nvSpPr>
        <xdr:cNvPr id="769" name="フローチャート : 判断 768"/>
        <xdr:cNvSpPr/>
      </xdr:nvSpPr>
      <xdr:spPr>
        <a:xfrm>
          <a:off x="21272500" y="9960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108970</xdr:rowOff>
    </xdr:from>
    <xdr:ext cx="469744" cy="259045"/>
    <xdr:sp macro="" textlink="">
      <xdr:nvSpPr>
        <xdr:cNvPr id="770" name="テキスト ボックス 769"/>
        <xdr:cNvSpPr txBox="1"/>
      </xdr:nvSpPr>
      <xdr:spPr>
        <a:xfrm>
          <a:off x="21088427" y="10053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3,907</a:t>
          </a:r>
          <a:endParaRPr kumimoji="1" lang="ja-JP" altLang="en-US" sz="1000" b="1">
            <a:solidFill>
              <a:srgbClr val="000080"/>
            </a:solidFill>
            <a:latin typeface="ＭＳ Ｐゴシック"/>
          </a:endParaRPr>
        </a:p>
      </xdr:txBody>
    </xdr:sp>
    <xdr:clientData/>
  </xdr:oneCellAnchor>
  <xdr:twoCellAnchor>
    <xdr:from>
      <xdr:col>28</xdr:col>
      <xdr:colOff>314325</xdr:colOff>
      <xdr:row>56</xdr:row>
      <xdr:rowOff>32144</xdr:rowOff>
    </xdr:from>
    <xdr:to>
      <xdr:col>29</xdr:col>
      <xdr:colOff>517525</xdr:colOff>
      <xdr:row>56</xdr:row>
      <xdr:rowOff>87503</xdr:rowOff>
    </xdr:to>
    <xdr:cxnSp macro="">
      <xdr:nvCxnSpPr>
        <xdr:cNvPr id="771" name="直線コネクタ 770"/>
        <xdr:cNvCxnSpPr/>
      </xdr:nvCxnSpPr>
      <xdr:spPr>
        <a:xfrm>
          <a:off x="19545300" y="9633344"/>
          <a:ext cx="889000" cy="55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8395</xdr:rowOff>
    </xdr:from>
    <xdr:to>
      <xdr:col>29</xdr:col>
      <xdr:colOff>568325</xdr:colOff>
      <xdr:row>58</xdr:row>
      <xdr:rowOff>109995</xdr:rowOff>
    </xdr:to>
    <xdr:sp macro="" textlink="">
      <xdr:nvSpPr>
        <xdr:cNvPr id="772" name="フローチャート : 判断 771"/>
        <xdr:cNvSpPr/>
      </xdr:nvSpPr>
      <xdr:spPr>
        <a:xfrm>
          <a:off x="20383500" y="995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101122</xdr:rowOff>
    </xdr:from>
    <xdr:ext cx="469744" cy="259045"/>
    <xdr:sp macro="" textlink="">
      <xdr:nvSpPr>
        <xdr:cNvPr id="773" name="テキスト ボックス 772"/>
        <xdr:cNvSpPr txBox="1"/>
      </xdr:nvSpPr>
      <xdr:spPr>
        <a:xfrm>
          <a:off x="20199427" y="10045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4,113</a:t>
          </a:r>
          <a:endParaRPr kumimoji="1" lang="ja-JP" altLang="en-US" sz="1000" b="1">
            <a:solidFill>
              <a:srgbClr val="000080"/>
            </a:solidFill>
            <a:latin typeface="ＭＳ Ｐゴシック"/>
          </a:endParaRPr>
        </a:p>
      </xdr:txBody>
    </xdr:sp>
    <xdr:clientData/>
  </xdr:oneCellAnchor>
  <xdr:twoCellAnchor>
    <xdr:from>
      <xdr:col>27</xdr:col>
      <xdr:colOff>111125</xdr:colOff>
      <xdr:row>51</xdr:row>
      <xdr:rowOff>157645</xdr:rowOff>
    </xdr:from>
    <xdr:to>
      <xdr:col>28</xdr:col>
      <xdr:colOff>314325</xdr:colOff>
      <xdr:row>56</xdr:row>
      <xdr:rowOff>32144</xdr:rowOff>
    </xdr:to>
    <xdr:cxnSp macro="">
      <xdr:nvCxnSpPr>
        <xdr:cNvPr id="774" name="直線コネクタ 773"/>
        <xdr:cNvCxnSpPr/>
      </xdr:nvCxnSpPr>
      <xdr:spPr>
        <a:xfrm>
          <a:off x="18656300" y="8901595"/>
          <a:ext cx="889000" cy="731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51</xdr:rowOff>
    </xdr:from>
    <xdr:to>
      <xdr:col>28</xdr:col>
      <xdr:colOff>365125</xdr:colOff>
      <xdr:row>58</xdr:row>
      <xdr:rowOff>101651</xdr:rowOff>
    </xdr:to>
    <xdr:sp macro="" textlink="">
      <xdr:nvSpPr>
        <xdr:cNvPr id="775" name="フローチャート : 判断 774"/>
        <xdr:cNvSpPr/>
      </xdr:nvSpPr>
      <xdr:spPr>
        <a:xfrm>
          <a:off x="19494500" y="994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92778</xdr:rowOff>
    </xdr:from>
    <xdr:ext cx="469744" cy="259045"/>
    <xdr:sp macro="" textlink="">
      <xdr:nvSpPr>
        <xdr:cNvPr id="776" name="テキスト ボックス 775"/>
        <xdr:cNvSpPr txBox="1"/>
      </xdr:nvSpPr>
      <xdr:spPr>
        <a:xfrm>
          <a:off x="19310427" y="10036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4,332</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79984</xdr:rowOff>
    </xdr:from>
    <xdr:to>
      <xdr:col>27</xdr:col>
      <xdr:colOff>161925</xdr:colOff>
      <xdr:row>58</xdr:row>
      <xdr:rowOff>10134</xdr:rowOff>
    </xdr:to>
    <xdr:sp macro="" textlink="">
      <xdr:nvSpPr>
        <xdr:cNvPr id="777" name="フローチャート : 判断 776"/>
        <xdr:cNvSpPr/>
      </xdr:nvSpPr>
      <xdr:spPr>
        <a:xfrm>
          <a:off x="18605500" y="9852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1261</xdr:rowOff>
    </xdr:from>
    <xdr:ext cx="469744" cy="259045"/>
    <xdr:sp macro="" textlink="">
      <xdr:nvSpPr>
        <xdr:cNvPr id="778" name="テキスト ボックス 777"/>
        <xdr:cNvSpPr txBox="1"/>
      </xdr:nvSpPr>
      <xdr:spPr>
        <a:xfrm>
          <a:off x="18421427" y="9945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6,734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9" name="テキスト ボックス 77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0" name="テキスト ボックス 77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1" name="テキスト ボックス 78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2" name="テキスト ボックス 78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3" name="テキスト ボックス 78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56</xdr:row>
      <xdr:rowOff>168453</xdr:rowOff>
    </xdr:from>
    <xdr:to>
      <xdr:col>32</xdr:col>
      <xdr:colOff>238125</xdr:colOff>
      <xdr:row>57</xdr:row>
      <xdr:rowOff>98603</xdr:rowOff>
    </xdr:to>
    <xdr:sp macro="" textlink="">
      <xdr:nvSpPr>
        <xdr:cNvPr id="784" name="円/楕円 783"/>
        <xdr:cNvSpPr/>
      </xdr:nvSpPr>
      <xdr:spPr>
        <a:xfrm>
          <a:off x="22110700" y="9769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56</xdr:row>
      <xdr:rowOff>19880</xdr:rowOff>
    </xdr:from>
    <xdr:ext cx="469744" cy="259045"/>
    <xdr:sp macro="" textlink="">
      <xdr:nvSpPr>
        <xdr:cNvPr id="785" name="貸付金該当値テキスト"/>
        <xdr:cNvSpPr txBox="1"/>
      </xdr:nvSpPr>
      <xdr:spPr>
        <a:xfrm>
          <a:off x="22212300" y="9621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8,912</a:t>
          </a:r>
          <a:endParaRPr kumimoji="1" lang="ja-JP" altLang="en-US" sz="1000" b="1">
            <a:solidFill>
              <a:srgbClr val="FF0000"/>
            </a:solidFill>
            <a:latin typeface="ＭＳ Ｐゴシック"/>
          </a:endParaRPr>
        </a:p>
      </xdr:txBody>
    </xdr:sp>
    <xdr:clientData/>
  </xdr:oneCellAnchor>
  <xdr:twoCellAnchor>
    <xdr:from>
      <xdr:col>30</xdr:col>
      <xdr:colOff>669925</xdr:colOff>
      <xdr:row>56</xdr:row>
      <xdr:rowOff>167615</xdr:rowOff>
    </xdr:from>
    <xdr:to>
      <xdr:col>31</xdr:col>
      <xdr:colOff>85725</xdr:colOff>
      <xdr:row>57</xdr:row>
      <xdr:rowOff>97765</xdr:rowOff>
    </xdr:to>
    <xdr:sp macro="" textlink="">
      <xdr:nvSpPr>
        <xdr:cNvPr id="786" name="円/楕円 785"/>
        <xdr:cNvSpPr/>
      </xdr:nvSpPr>
      <xdr:spPr>
        <a:xfrm>
          <a:off x="21272500" y="9768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55</xdr:row>
      <xdr:rowOff>114292</xdr:rowOff>
    </xdr:from>
    <xdr:ext cx="469744" cy="259045"/>
    <xdr:sp macro="" textlink="">
      <xdr:nvSpPr>
        <xdr:cNvPr id="787" name="テキスト ボックス 786"/>
        <xdr:cNvSpPr txBox="1"/>
      </xdr:nvSpPr>
      <xdr:spPr>
        <a:xfrm>
          <a:off x="21088427" y="9544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8,934</a:t>
          </a:r>
          <a:endParaRPr kumimoji="1" lang="ja-JP" altLang="en-US" sz="1000" b="1">
            <a:solidFill>
              <a:srgbClr val="FF0000"/>
            </a:solidFill>
            <a:latin typeface="ＭＳ Ｐゴシック"/>
          </a:endParaRPr>
        </a:p>
      </xdr:txBody>
    </xdr:sp>
    <xdr:clientData/>
  </xdr:oneCellAnchor>
  <xdr:twoCellAnchor>
    <xdr:from>
      <xdr:col>29</xdr:col>
      <xdr:colOff>466725</xdr:colOff>
      <xdr:row>56</xdr:row>
      <xdr:rowOff>36703</xdr:rowOff>
    </xdr:from>
    <xdr:to>
      <xdr:col>29</xdr:col>
      <xdr:colOff>568325</xdr:colOff>
      <xdr:row>56</xdr:row>
      <xdr:rowOff>138303</xdr:rowOff>
    </xdr:to>
    <xdr:sp macro="" textlink="">
      <xdr:nvSpPr>
        <xdr:cNvPr id="788" name="円/楕円 787"/>
        <xdr:cNvSpPr/>
      </xdr:nvSpPr>
      <xdr:spPr>
        <a:xfrm>
          <a:off x="20383500" y="9637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54</xdr:row>
      <xdr:rowOff>154830</xdr:rowOff>
    </xdr:from>
    <xdr:ext cx="534377" cy="259045"/>
    <xdr:sp macro="" textlink="">
      <xdr:nvSpPr>
        <xdr:cNvPr id="789" name="テキスト ボックス 788"/>
        <xdr:cNvSpPr txBox="1"/>
      </xdr:nvSpPr>
      <xdr:spPr>
        <a:xfrm>
          <a:off x="20167111" y="9413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12,370</a:t>
          </a:r>
          <a:endParaRPr kumimoji="1" lang="ja-JP" altLang="en-US" sz="1000" b="1">
            <a:solidFill>
              <a:srgbClr val="FF0000"/>
            </a:solidFill>
            <a:latin typeface="ＭＳ Ｐゴシック"/>
          </a:endParaRPr>
        </a:p>
      </xdr:txBody>
    </xdr:sp>
    <xdr:clientData/>
  </xdr:oneCellAnchor>
  <xdr:twoCellAnchor>
    <xdr:from>
      <xdr:col>28</xdr:col>
      <xdr:colOff>263525</xdr:colOff>
      <xdr:row>55</xdr:row>
      <xdr:rowOff>152794</xdr:rowOff>
    </xdr:from>
    <xdr:to>
      <xdr:col>28</xdr:col>
      <xdr:colOff>365125</xdr:colOff>
      <xdr:row>56</xdr:row>
      <xdr:rowOff>82944</xdr:rowOff>
    </xdr:to>
    <xdr:sp macro="" textlink="">
      <xdr:nvSpPr>
        <xdr:cNvPr id="790" name="円/楕円 789"/>
        <xdr:cNvSpPr/>
      </xdr:nvSpPr>
      <xdr:spPr>
        <a:xfrm>
          <a:off x="19494500" y="958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54</xdr:row>
      <xdr:rowOff>99471</xdr:rowOff>
    </xdr:from>
    <xdr:ext cx="534377" cy="259045"/>
    <xdr:sp macro="" textlink="">
      <xdr:nvSpPr>
        <xdr:cNvPr id="791" name="テキスト ボックス 790"/>
        <xdr:cNvSpPr txBox="1"/>
      </xdr:nvSpPr>
      <xdr:spPr>
        <a:xfrm>
          <a:off x="19278111" y="9357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13,823</a:t>
          </a:r>
          <a:endParaRPr kumimoji="1" lang="ja-JP" altLang="en-US" sz="1000" b="1">
            <a:solidFill>
              <a:srgbClr val="FF0000"/>
            </a:solidFill>
            <a:latin typeface="ＭＳ Ｐゴシック"/>
          </a:endParaRPr>
        </a:p>
      </xdr:txBody>
    </xdr:sp>
    <xdr:clientData/>
  </xdr:oneCellAnchor>
  <xdr:twoCellAnchor>
    <xdr:from>
      <xdr:col>27</xdr:col>
      <xdr:colOff>60325</xdr:colOff>
      <xdr:row>51</xdr:row>
      <xdr:rowOff>106845</xdr:rowOff>
    </xdr:from>
    <xdr:to>
      <xdr:col>27</xdr:col>
      <xdr:colOff>161925</xdr:colOff>
      <xdr:row>52</xdr:row>
      <xdr:rowOff>36995</xdr:rowOff>
    </xdr:to>
    <xdr:sp macro="" textlink="">
      <xdr:nvSpPr>
        <xdr:cNvPr id="792" name="円/楕円 791"/>
        <xdr:cNvSpPr/>
      </xdr:nvSpPr>
      <xdr:spPr>
        <a:xfrm>
          <a:off x="18605500" y="885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50</xdr:row>
      <xdr:rowOff>53522</xdr:rowOff>
    </xdr:from>
    <xdr:ext cx="534377" cy="259045"/>
    <xdr:sp macro="" textlink="">
      <xdr:nvSpPr>
        <xdr:cNvPr id="793" name="テキスト ボックス 792"/>
        <xdr:cNvSpPr txBox="1"/>
      </xdr:nvSpPr>
      <xdr:spPr>
        <a:xfrm>
          <a:off x="18389111" y="8626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33,029</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4" name="正方形/長方形 79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5" name="正方形/長方形 79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6" name="正方形/長方形 79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7" name="正方形/長方形 79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8" name="正方形/長方形 79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9" name="正方形/長方形 79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0" name="正方形/長方形 79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42,961</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1" name="正方形/長方形 80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2" name="テキスト ボックス 80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3" name="直線コネクタ 80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98879</xdr:rowOff>
    </xdr:from>
    <xdr:to>
      <xdr:col>33</xdr:col>
      <xdr:colOff>314325</xdr:colOff>
      <xdr:row>79</xdr:row>
      <xdr:rowOff>98879</xdr:rowOff>
    </xdr:to>
    <xdr:cxnSp macro="">
      <xdr:nvCxnSpPr>
        <xdr:cNvPr id="804" name="直線コネクタ 803"/>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128106</xdr:rowOff>
    </xdr:from>
    <xdr:ext cx="248786" cy="259045"/>
    <xdr:sp macro="" textlink="">
      <xdr:nvSpPr>
        <xdr:cNvPr id="805" name="テキスト ボックス 804"/>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06" name="直線コネクタ 805"/>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07" name="テキスト ボックス 806"/>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08" name="直線コネクタ 807"/>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09" name="テキスト ボックス 808"/>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10" name="直線コネクタ 809"/>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11" name="テキスト ボックス 810"/>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12" name="直線コネクタ 811"/>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13" name="テキスト ボックス 812"/>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14" name="直線コネクタ 813"/>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15" name="テキスト ボックス 814"/>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6" name="直線コネクタ 81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7" name="テキスト ボックス 81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69</xdr:row>
      <xdr:rowOff>95493</xdr:rowOff>
    </xdr:from>
    <xdr:to>
      <xdr:col>32</xdr:col>
      <xdr:colOff>186689</xdr:colOff>
      <xdr:row>78</xdr:row>
      <xdr:rowOff>32193</xdr:rowOff>
    </xdr:to>
    <xdr:cxnSp macro="">
      <xdr:nvCxnSpPr>
        <xdr:cNvPr id="819" name="直線コネクタ 818"/>
        <xdr:cNvCxnSpPr/>
      </xdr:nvCxnSpPr>
      <xdr:spPr>
        <a:xfrm flipV="1">
          <a:off x="22159595" y="11925543"/>
          <a:ext cx="1269" cy="1479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36020</xdr:rowOff>
    </xdr:from>
    <xdr:ext cx="534377" cy="259045"/>
    <xdr:sp macro="" textlink="">
      <xdr:nvSpPr>
        <xdr:cNvPr id="820" name="繰出金最小値テキスト"/>
        <xdr:cNvSpPr txBox="1"/>
      </xdr:nvSpPr>
      <xdr:spPr>
        <a:xfrm>
          <a:off x="22212300" y="13409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21,876</a:t>
          </a:r>
          <a:endParaRPr kumimoji="1" lang="ja-JP" altLang="en-US" sz="1000" b="1">
            <a:latin typeface="ＭＳ Ｐゴシック"/>
          </a:endParaRPr>
        </a:p>
      </xdr:txBody>
    </xdr:sp>
    <xdr:clientData/>
  </xdr:oneCellAnchor>
  <xdr:twoCellAnchor>
    <xdr:from>
      <xdr:col>32</xdr:col>
      <xdr:colOff>98425</xdr:colOff>
      <xdr:row>78</xdr:row>
      <xdr:rowOff>32193</xdr:rowOff>
    </xdr:from>
    <xdr:to>
      <xdr:col>32</xdr:col>
      <xdr:colOff>276225</xdr:colOff>
      <xdr:row>78</xdr:row>
      <xdr:rowOff>32193</xdr:rowOff>
    </xdr:to>
    <xdr:cxnSp macro="">
      <xdr:nvCxnSpPr>
        <xdr:cNvPr id="821" name="直線コネクタ 820"/>
        <xdr:cNvCxnSpPr/>
      </xdr:nvCxnSpPr>
      <xdr:spPr>
        <a:xfrm>
          <a:off x="22072600" y="13405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42170</xdr:rowOff>
    </xdr:from>
    <xdr:ext cx="599010" cy="259045"/>
    <xdr:sp macro="" textlink="">
      <xdr:nvSpPr>
        <xdr:cNvPr id="822" name="繰出金最大値テキスト"/>
        <xdr:cNvSpPr txBox="1"/>
      </xdr:nvSpPr>
      <xdr:spPr>
        <a:xfrm>
          <a:off x="22212300" y="11700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157,811</a:t>
          </a:r>
          <a:endParaRPr kumimoji="1" lang="ja-JP" altLang="en-US" sz="1000" b="1">
            <a:latin typeface="ＭＳ Ｐゴシック"/>
          </a:endParaRPr>
        </a:p>
      </xdr:txBody>
    </xdr:sp>
    <xdr:clientData/>
  </xdr:oneCellAnchor>
  <xdr:twoCellAnchor>
    <xdr:from>
      <xdr:col>32</xdr:col>
      <xdr:colOff>98425</xdr:colOff>
      <xdr:row>69</xdr:row>
      <xdr:rowOff>95493</xdr:rowOff>
    </xdr:from>
    <xdr:to>
      <xdr:col>32</xdr:col>
      <xdr:colOff>276225</xdr:colOff>
      <xdr:row>69</xdr:row>
      <xdr:rowOff>95493</xdr:rowOff>
    </xdr:to>
    <xdr:cxnSp macro="">
      <xdr:nvCxnSpPr>
        <xdr:cNvPr id="823" name="直線コネクタ 822"/>
        <xdr:cNvCxnSpPr/>
      </xdr:nvCxnSpPr>
      <xdr:spPr>
        <a:xfrm>
          <a:off x="22072600" y="11925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94362</xdr:rowOff>
    </xdr:from>
    <xdr:to>
      <xdr:col>32</xdr:col>
      <xdr:colOff>187325</xdr:colOff>
      <xdr:row>77</xdr:row>
      <xdr:rowOff>95580</xdr:rowOff>
    </xdr:to>
    <xdr:cxnSp macro="">
      <xdr:nvCxnSpPr>
        <xdr:cNvPr id="824" name="直線コネクタ 823"/>
        <xdr:cNvCxnSpPr/>
      </xdr:nvCxnSpPr>
      <xdr:spPr>
        <a:xfrm flipV="1">
          <a:off x="21323300" y="13296012"/>
          <a:ext cx="838200" cy="1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5108</xdr:rowOff>
    </xdr:from>
    <xdr:ext cx="534377" cy="259045"/>
    <xdr:sp macro="" textlink="">
      <xdr:nvSpPr>
        <xdr:cNvPr id="825" name="繰出金平均値テキスト"/>
        <xdr:cNvSpPr txBox="1"/>
      </xdr:nvSpPr>
      <xdr:spPr>
        <a:xfrm>
          <a:off x="22212300" y="12863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53,299</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153681</xdr:rowOff>
    </xdr:from>
    <xdr:to>
      <xdr:col>32</xdr:col>
      <xdr:colOff>238125</xdr:colOff>
      <xdr:row>76</xdr:row>
      <xdr:rowOff>83831</xdr:rowOff>
    </xdr:to>
    <xdr:sp macro="" textlink="">
      <xdr:nvSpPr>
        <xdr:cNvPr id="826" name="フローチャート : 判断 825"/>
        <xdr:cNvSpPr/>
      </xdr:nvSpPr>
      <xdr:spPr>
        <a:xfrm>
          <a:off x="22110700" y="13012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95580</xdr:rowOff>
    </xdr:from>
    <xdr:to>
      <xdr:col>31</xdr:col>
      <xdr:colOff>34925</xdr:colOff>
      <xdr:row>77</xdr:row>
      <xdr:rowOff>122588</xdr:rowOff>
    </xdr:to>
    <xdr:cxnSp macro="">
      <xdr:nvCxnSpPr>
        <xdr:cNvPr id="827" name="直線コネクタ 826"/>
        <xdr:cNvCxnSpPr/>
      </xdr:nvCxnSpPr>
      <xdr:spPr>
        <a:xfrm flipV="1">
          <a:off x="20434300" y="13297230"/>
          <a:ext cx="889000" cy="27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70678</xdr:rowOff>
    </xdr:from>
    <xdr:to>
      <xdr:col>31</xdr:col>
      <xdr:colOff>85725</xdr:colOff>
      <xdr:row>77</xdr:row>
      <xdr:rowOff>828</xdr:rowOff>
    </xdr:to>
    <xdr:sp macro="" textlink="">
      <xdr:nvSpPr>
        <xdr:cNvPr id="828" name="フローチャート : 判断 827"/>
        <xdr:cNvSpPr/>
      </xdr:nvSpPr>
      <xdr:spPr>
        <a:xfrm>
          <a:off x="21272500" y="13100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17354</xdr:rowOff>
    </xdr:from>
    <xdr:ext cx="534377" cy="259045"/>
    <xdr:sp macro="" textlink="">
      <xdr:nvSpPr>
        <xdr:cNvPr id="829" name="テキスト ボックス 828"/>
        <xdr:cNvSpPr txBox="1"/>
      </xdr:nvSpPr>
      <xdr:spPr>
        <a:xfrm>
          <a:off x="21056111" y="1287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45,174</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122588</xdr:rowOff>
    </xdr:from>
    <xdr:to>
      <xdr:col>29</xdr:col>
      <xdr:colOff>517525</xdr:colOff>
      <xdr:row>77</xdr:row>
      <xdr:rowOff>143565</xdr:rowOff>
    </xdr:to>
    <xdr:cxnSp macro="">
      <xdr:nvCxnSpPr>
        <xdr:cNvPr id="830" name="直線コネクタ 829"/>
        <xdr:cNvCxnSpPr/>
      </xdr:nvCxnSpPr>
      <xdr:spPr>
        <a:xfrm flipV="1">
          <a:off x="19545300" y="13324238"/>
          <a:ext cx="889000" cy="20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98577</xdr:rowOff>
    </xdr:from>
    <xdr:to>
      <xdr:col>29</xdr:col>
      <xdr:colOff>568325</xdr:colOff>
      <xdr:row>77</xdr:row>
      <xdr:rowOff>28727</xdr:rowOff>
    </xdr:to>
    <xdr:sp macro="" textlink="">
      <xdr:nvSpPr>
        <xdr:cNvPr id="831" name="フローチャート : 判断 830"/>
        <xdr:cNvSpPr/>
      </xdr:nvSpPr>
      <xdr:spPr>
        <a:xfrm>
          <a:off x="20383500" y="13128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45255</xdr:rowOff>
    </xdr:from>
    <xdr:ext cx="534377" cy="259045"/>
    <xdr:sp macro="" textlink="">
      <xdr:nvSpPr>
        <xdr:cNvPr id="832" name="テキスト ボックス 831"/>
        <xdr:cNvSpPr txBox="1"/>
      </xdr:nvSpPr>
      <xdr:spPr>
        <a:xfrm>
          <a:off x="20167111" y="12904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42,611</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143565</xdr:rowOff>
    </xdr:from>
    <xdr:to>
      <xdr:col>28</xdr:col>
      <xdr:colOff>314325</xdr:colOff>
      <xdr:row>77</xdr:row>
      <xdr:rowOff>150009</xdr:rowOff>
    </xdr:to>
    <xdr:cxnSp macro="">
      <xdr:nvCxnSpPr>
        <xdr:cNvPr id="833" name="直線コネクタ 832"/>
        <xdr:cNvCxnSpPr/>
      </xdr:nvCxnSpPr>
      <xdr:spPr>
        <a:xfrm flipV="1">
          <a:off x="18656300" y="13345215"/>
          <a:ext cx="889000" cy="6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92895</xdr:rowOff>
    </xdr:from>
    <xdr:to>
      <xdr:col>28</xdr:col>
      <xdr:colOff>365125</xdr:colOff>
      <xdr:row>77</xdr:row>
      <xdr:rowOff>23045</xdr:rowOff>
    </xdr:to>
    <xdr:sp macro="" textlink="">
      <xdr:nvSpPr>
        <xdr:cNvPr id="834" name="フローチャート : 判断 833"/>
        <xdr:cNvSpPr/>
      </xdr:nvSpPr>
      <xdr:spPr>
        <a:xfrm>
          <a:off x="19494500" y="1312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39572</xdr:rowOff>
    </xdr:from>
    <xdr:ext cx="534377" cy="259045"/>
    <xdr:sp macro="" textlink="">
      <xdr:nvSpPr>
        <xdr:cNvPr id="835" name="テキスト ボックス 834"/>
        <xdr:cNvSpPr txBox="1"/>
      </xdr:nvSpPr>
      <xdr:spPr>
        <a:xfrm>
          <a:off x="19278111" y="12898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43,133</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98033</xdr:rowOff>
    </xdr:from>
    <xdr:to>
      <xdr:col>27</xdr:col>
      <xdr:colOff>161925</xdr:colOff>
      <xdr:row>77</xdr:row>
      <xdr:rowOff>28183</xdr:rowOff>
    </xdr:to>
    <xdr:sp macro="" textlink="">
      <xdr:nvSpPr>
        <xdr:cNvPr id="836" name="フローチャート : 判断 835"/>
        <xdr:cNvSpPr/>
      </xdr:nvSpPr>
      <xdr:spPr>
        <a:xfrm>
          <a:off x="18605500" y="1312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44710</xdr:rowOff>
    </xdr:from>
    <xdr:ext cx="534377" cy="259045"/>
    <xdr:sp macro="" textlink="">
      <xdr:nvSpPr>
        <xdr:cNvPr id="837" name="テキスト ボックス 836"/>
        <xdr:cNvSpPr txBox="1"/>
      </xdr:nvSpPr>
      <xdr:spPr>
        <a:xfrm>
          <a:off x="18389111" y="12903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42,661</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8" name="テキスト ボックス 83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9" name="テキスト ボックス 83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0" name="テキスト ボックス 83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1" name="テキスト ボックス 84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2" name="テキスト ボックス 84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77</xdr:row>
      <xdr:rowOff>43562</xdr:rowOff>
    </xdr:from>
    <xdr:to>
      <xdr:col>32</xdr:col>
      <xdr:colOff>238125</xdr:colOff>
      <xdr:row>77</xdr:row>
      <xdr:rowOff>145162</xdr:rowOff>
    </xdr:to>
    <xdr:sp macro="" textlink="">
      <xdr:nvSpPr>
        <xdr:cNvPr id="843" name="円/楕円 842"/>
        <xdr:cNvSpPr/>
      </xdr:nvSpPr>
      <xdr:spPr>
        <a:xfrm>
          <a:off x="22110700" y="13245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129939</xdr:rowOff>
    </xdr:from>
    <xdr:ext cx="534377" cy="259045"/>
    <xdr:sp macro="" textlink="">
      <xdr:nvSpPr>
        <xdr:cNvPr id="844" name="繰出金該当値テキスト"/>
        <xdr:cNvSpPr txBox="1"/>
      </xdr:nvSpPr>
      <xdr:spPr>
        <a:xfrm>
          <a:off x="22212300" y="1316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31,915</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44780</xdr:rowOff>
    </xdr:from>
    <xdr:to>
      <xdr:col>31</xdr:col>
      <xdr:colOff>85725</xdr:colOff>
      <xdr:row>77</xdr:row>
      <xdr:rowOff>146380</xdr:rowOff>
    </xdr:to>
    <xdr:sp macro="" textlink="">
      <xdr:nvSpPr>
        <xdr:cNvPr id="845" name="円/楕円 844"/>
        <xdr:cNvSpPr/>
      </xdr:nvSpPr>
      <xdr:spPr>
        <a:xfrm>
          <a:off x="21272500" y="1324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137507</xdr:rowOff>
    </xdr:from>
    <xdr:ext cx="534377" cy="259045"/>
    <xdr:sp macro="" textlink="">
      <xdr:nvSpPr>
        <xdr:cNvPr id="846" name="テキスト ボックス 845"/>
        <xdr:cNvSpPr txBox="1"/>
      </xdr:nvSpPr>
      <xdr:spPr>
        <a:xfrm>
          <a:off x="21056111" y="13339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31,803</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71788</xdr:rowOff>
    </xdr:from>
    <xdr:to>
      <xdr:col>29</xdr:col>
      <xdr:colOff>568325</xdr:colOff>
      <xdr:row>78</xdr:row>
      <xdr:rowOff>1938</xdr:rowOff>
    </xdr:to>
    <xdr:sp macro="" textlink="">
      <xdr:nvSpPr>
        <xdr:cNvPr id="847" name="円/楕円 846"/>
        <xdr:cNvSpPr/>
      </xdr:nvSpPr>
      <xdr:spPr>
        <a:xfrm>
          <a:off x="20383500" y="13273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164515</xdr:rowOff>
    </xdr:from>
    <xdr:ext cx="534377" cy="259045"/>
    <xdr:sp macro="" textlink="">
      <xdr:nvSpPr>
        <xdr:cNvPr id="848" name="テキスト ボックス 847"/>
        <xdr:cNvSpPr txBox="1"/>
      </xdr:nvSpPr>
      <xdr:spPr>
        <a:xfrm>
          <a:off x="20167111" y="13366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29,322</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92765</xdr:rowOff>
    </xdr:from>
    <xdr:to>
      <xdr:col>28</xdr:col>
      <xdr:colOff>365125</xdr:colOff>
      <xdr:row>78</xdr:row>
      <xdr:rowOff>22915</xdr:rowOff>
    </xdr:to>
    <xdr:sp macro="" textlink="">
      <xdr:nvSpPr>
        <xdr:cNvPr id="849" name="円/楕円 848"/>
        <xdr:cNvSpPr/>
      </xdr:nvSpPr>
      <xdr:spPr>
        <a:xfrm>
          <a:off x="19494500" y="1329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14042</xdr:rowOff>
    </xdr:from>
    <xdr:ext cx="534377" cy="259045"/>
    <xdr:sp macro="" textlink="">
      <xdr:nvSpPr>
        <xdr:cNvPr id="850" name="テキスト ボックス 849"/>
        <xdr:cNvSpPr txBox="1"/>
      </xdr:nvSpPr>
      <xdr:spPr>
        <a:xfrm>
          <a:off x="19278111" y="13387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27,395</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99209</xdr:rowOff>
    </xdr:from>
    <xdr:to>
      <xdr:col>27</xdr:col>
      <xdr:colOff>161925</xdr:colOff>
      <xdr:row>78</xdr:row>
      <xdr:rowOff>29359</xdr:rowOff>
    </xdr:to>
    <xdr:sp macro="" textlink="">
      <xdr:nvSpPr>
        <xdr:cNvPr id="851" name="円/楕円 850"/>
        <xdr:cNvSpPr/>
      </xdr:nvSpPr>
      <xdr:spPr>
        <a:xfrm>
          <a:off x="18605500" y="13300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20486</xdr:rowOff>
    </xdr:from>
    <xdr:ext cx="534377" cy="259045"/>
    <xdr:sp macro="" textlink="">
      <xdr:nvSpPr>
        <xdr:cNvPr id="852" name="テキスト ボックス 851"/>
        <xdr:cNvSpPr txBox="1"/>
      </xdr:nvSpPr>
      <xdr:spPr>
        <a:xfrm>
          <a:off x="18389111" y="13393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26,803</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3" name="正方形/長方形 85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4" name="正方形/長方形 85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5" name="正方形/長方形 85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6" name="正方形/長方形 85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7" name="正方形/長方形 85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8" name="正方形/長方形 85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9" name="正方形/長方形 85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0" name="正方形/長方形 85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1" name="テキスト ボックス 86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2" name="直線コネクタ 86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3" name="直線コネクタ 86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4" name="テキスト ボックス 86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5" name="直線コネクタ 86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66" name="テキスト ボックス 86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6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68" name="直線コネクタ 86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6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0" name="直線コネクタ 86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2" name="直線コネクタ 87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3" name="直線コネクタ 87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5" name="フローチャート : 判断 87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76" name="直線コネクタ 87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77" name="フローチャート : 判断 87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78" name="テキスト ボックス 877"/>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79" name="直線コネクタ 87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0" name="フローチャート : 判断 87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1" name="テキスト ボックス 880"/>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2" name="直線コネクタ 88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3" name="フローチャート : 判断 88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4" name="テキスト ボックス 883"/>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5" name="フローチャート : 判断 88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86" name="テキスト ボックス 885"/>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87" name="テキスト ボックス 88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88" name="テキスト ボックス 88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89" name="テキスト ボックス 88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0" name="テキスト ボックス 88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1" name="テキスト ボックス 89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2" name="円/楕円 89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4" name="円/楕円 89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5" name="テキスト ボックス 894"/>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96" name="円/楕円 89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97" name="テキスト ボックス 896"/>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98" name="円/楕円 89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99" name="テキスト ボックス 898"/>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0" name="円/楕円 89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1" name="テキスト ボックス 900"/>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2" name="正方形/長方形 90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3" name="正方形/長方形 90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4" name="テキスト ボックス 90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歳出決算総額は、住民一人当たり</a:t>
          </a:r>
          <a:r>
            <a:rPr kumimoji="1" lang="en-US" altLang="ja-JP" sz="1300">
              <a:latin typeface="ＭＳ Ｐゴシック"/>
            </a:rPr>
            <a:t>545</a:t>
          </a:r>
          <a:r>
            <a:rPr kumimoji="1" lang="ja-JP" altLang="en-US" sz="1300">
              <a:latin typeface="ＭＳ Ｐゴシック"/>
            </a:rPr>
            <a:t>千円となっている。性質別についても概ね類似団体の平均値近似値となっている。補助費等については、住民一人当たり</a:t>
          </a:r>
          <a:r>
            <a:rPr kumimoji="1" lang="en-US" altLang="ja-JP" sz="1300">
              <a:latin typeface="ＭＳ Ｐゴシック"/>
            </a:rPr>
            <a:t>82</a:t>
          </a:r>
          <a:r>
            <a:rPr kumimoji="1" lang="ja-JP" altLang="en-US" sz="1300">
              <a:latin typeface="ＭＳ Ｐゴシック"/>
            </a:rPr>
            <a:t>千円となっており、平成</a:t>
          </a:r>
          <a:r>
            <a:rPr kumimoji="1" lang="en-US" altLang="ja-JP" sz="1300">
              <a:latin typeface="ＭＳ Ｐゴシック"/>
            </a:rPr>
            <a:t>24</a:t>
          </a:r>
          <a:r>
            <a:rPr kumimoji="1" lang="ja-JP" altLang="en-US" sz="1300">
              <a:latin typeface="ＭＳ Ｐゴシック"/>
            </a:rPr>
            <a:t>年度からはほぼ横ばいで推移してきている。各種団体への補助金が多額になっていることが主な要因である。普通建設事業費（うち更新整備）については、住民一人当たり</a:t>
          </a:r>
          <a:r>
            <a:rPr kumimoji="1" lang="en-US" altLang="ja-JP" sz="1300">
              <a:latin typeface="ＭＳ Ｐゴシック"/>
            </a:rPr>
            <a:t>83</a:t>
          </a:r>
          <a:r>
            <a:rPr kumimoji="1" lang="ja-JP" altLang="en-US" sz="1300">
              <a:latin typeface="ＭＳ Ｐゴシック"/>
            </a:rPr>
            <a:t>千円となっており、平成</a:t>
          </a:r>
          <a:r>
            <a:rPr kumimoji="1" lang="en-US" altLang="ja-JP" sz="1300">
              <a:latin typeface="ＭＳ Ｐゴシック"/>
            </a:rPr>
            <a:t>26</a:t>
          </a:r>
          <a:r>
            <a:rPr kumimoji="1" lang="ja-JP" altLang="en-US" sz="1300">
              <a:latin typeface="ＭＳ Ｐゴシック"/>
            </a:rPr>
            <a:t>年度と比較して</a:t>
          </a:r>
          <a:r>
            <a:rPr kumimoji="1" lang="en-US" altLang="ja-JP" sz="1300">
              <a:latin typeface="ＭＳ Ｐゴシック"/>
            </a:rPr>
            <a:t>39</a:t>
          </a:r>
          <a:r>
            <a:rPr kumimoji="1" lang="ja-JP" altLang="en-US" sz="1300">
              <a:latin typeface="ＭＳ Ｐゴシック"/>
            </a:rPr>
            <a:t>％増加している。中学校大規模改造工事や公共施設の老朽化に伴う改修工事が主な要因である。投資及び出資金については、住民一人当たり</a:t>
          </a:r>
          <a:r>
            <a:rPr kumimoji="1" lang="en-US" altLang="ja-JP" sz="1300">
              <a:latin typeface="ＭＳ Ｐゴシック"/>
            </a:rPr>
            <a:t>11</a:t>
          </a:r>
          <a:r>
            <a:rPr kumimoji="1" lang="ja-JP" altLang="en-US" sz="1300">
              <a:latin typeface="ＭＳ Ｐゴシック"/>
            </a:rPr>
            <a:t>千円となっており、企業会計への出資金が類似団体の平均と比較して多いことが主な要因である。貸付金は一人当たり</a:t>
          </a:r>
          <a:r>
            <a:rPr kumimoji="1" lang="en-US" altLang="ja-JP" sz="1300">
              <a:latin typeface="ＭＳ Ｐゴシック"/>
            </a:rPr>
            <a:t>89</a:t>
          </a:r>
          <a:r>
            <a:rPr kumimoji="1" lang="ja-JP" altLang="en-US" sz="1300">
              <a:latin typeface="ＭＳ Ｐゴシック"/>
            </a:rPr>
            <a:t>千円となっており、平成</a:t>
          </a:r>
          <a:r>
            <a:rPr kumimoji="1" lang="en-US" altLang="ja-JP" sz="1300">
              <a:latin typeface="ＭＳ Ｐゴシック"/>
            </a:rPr>
            <a:t>23</a:t>
          </a:r>
          <a:r>
            <a:rPr kumimoji="1" lang="ja-JP" altLang="en-US" sz="1300">
              <a:latin typeface="ＭＳ Ｐゴシック"/>
            </a:rPr>
            <a:t>年度から年々減少傾向にあるものの類似団体平均と比べると高い水準にある。商工業融資や第３セクターへの貸付金が主な要因である。</a:t>
          </a: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富山県黒部市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41,944
41,651
426.31
23,497,080
22,865,977
551,042
12,456,589
30,628,745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14.8
122.1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3,527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55771</xdr:rowOff>
    </xdr:from>
    <xdr:to>
      <xdr:col>6</xdr:col>
      <xdr:colOff>510540</xdr:colOff>
      <xdr:row>38</xdr:row>
      <xdr:rowOff>83203</xdr:rowOff>
    </xdr:to>
    <xdr:cxnSp macro="">
      <xdr:nvCxnSpPr>
        <xdr:cNvPr id="58" name="直線コネクタ 57"/>
        <xdr:cNvCxnSpPr/>
      </xdr:nvCxnSpPr>
      <xdr:spPr>
        <a:xfrm flipV="1">
          <a:off x="4633595" y="5370721"/>
          <a:ext cx="1270" cy="1227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87030</xdr:rowOff>
    </xdr:from>
    <xdr:ext cx="469744" cy="259045"/>
    <xdr:sp macro="" textlink="">
      <xdr:nvSpPr>
        <xdr:cNvPr id="59" name="議会費最小値テキスト"/>
        <xdr:cNvSpPr txBox="1"/>
      </xdr:nvSpPr>
      <xdr:spPr>
        <a:xfrm>
          <a:off x="4686300" y="6602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3,573</a:t>
          </a:r>
          <a:endParaRPr kumimoji="1" lang="ja-JP" altLang="en-US" sz="1000" b="1">
            <a:latin typeface="ＭＳ Ｐゴシック"/>
          </a:endParaRPr>
        </a:p>
      </xdr:txBody>
    </xdr:sp>
    <xdr:clientData/>
  </xdr:oneCellAnchor>
  <xdr:twoCellAnchor>
    <xdr:from>
      <xdr:col>6</xdr:col>
      <xdr:colOff>422275</xdr:colOff>
      <xdr:row>38</xdr:row>
      <xdr:rowOff>83203</xdr:rowOff>
    </xdr:from>
    <xdr:to>
      <xdr:col>6</xdr:col>
      <xdr:colOff>600075</xdr:colOff>
      <xdr:row>38</xdr:row>
      <xdr:rowOff>83203</xdr:rowOff>
    </xdr:to>
    <xdr:cxnSp macro="">
      <xdr:nvCxnSpPr>
        <xdr:cNvPr id="60" name="直線コネクタ 59"/>
        <xdr:cNvCxnSpPr/>
      </xdr:nvCxnSpPr>
      <xdr:spPr>
        <a:xfrm>
          <a:off x="4546600" y="6598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2448</xdr:rowOff>
    </xdr:from>
    <xdr:ext cx="469744" cy="259045"/>
    <xdr:sp macro="" textlink="">
      <xdr:nvSpPr>
        <xdr:cNvPr id="61" name="議会費最大値テキスト"/>
        <xdr:cNvSpPr txBox="1"/>
      </xdr:nvSpPr>
      <xdr:spPr>
        <a:xfrm>
          <a:off x="4686300" y="5145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7,332</a:t>
          </a:r>
          <a:endParaRPr kumimoji="1" lang="ja-JP" altLang="en-US" sz="1000" b="1">
            <a:latin typeface="ＭＳ Ｐゴシック"/>
          </a:endParaRPr>
        </a:p>
      </xdr:txBody>
    </xdr:sp>
    <xdr:clientData/>
  </xdr:oneCellAnchor>
  <xdr:twoCellAnchor>
    <xdr:from>
      <xdr:col>6</xdr:col>
      <xdr:colOff>422275</xdr:colOff>
      <xdr:row>31</xdr:row>
      <xdr:rowOff>55771</xdr:rowOff>
    </xdr:from>
    <xdr:to>
      <xdr:col>6</xdr:col>
      <xdr:colOff>600075</xdr:colOff>
      <xdr:row>31</xdr:row>
      <xdr:rowOff>55771</xdr:rowOff>
    </xdr:to>
    <xdr:cxnSp macro="">
      <xdr:nvCxnSpPr>
        <xdr:cNvPr id="62" name="直線コネクタ 61"/>
        <xdr:cNvCxnSpPr/>
      </xdr:nvCxnSpPr>
      <xdr:spPr>
        <a:xfrm>
          <a:off x="4546600" y="5370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12664</xdr:rowOff>
    </xdr:from>
    <xdr:to>
      <xdr:col>6</xdr:col>
      <xdr:colOff>511175</xdr:colOff>
      <xdr:row>35</xdr:row>
      <xdr:rowOff>13643</xdr:rowOff>
    </xdr:to>
    <xdr:cxnSp macro="">
      <xdr:nvCxnSpPr>
        <xdr:cNvPr id="63" name="直線コネクタ 62"/>
        <xdr:cNvCxnSpPr/>
      </xdr:nvCxnSpPr>
      <xdr:spPr>
        <a:xfrm flipV="1">
          <a:off x="3797300" y="6013414"/>
          <a:ext cx="838200" cy="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32384</xdr:rowOff>
    </xdr:from>
    <xdr:ext cx="469744" cy="259045"/>
    <xdr:sp macro="" textlink="">
      <xdr:nvSpPr>
        <xdr:cNvPr id="64" name="議会費平均値テキスト"/>
        <xdr:cNvSpPr txBox="1"/>
      </xdr:nvSpPr>
      <xdr:spPr>
        <a:xfrm>
          <a:off x="4686300" y="60331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5,082</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53957</xdr:rowOff>
    </xdr:from>
    <xdr:to>
      <xdr:col>6</xdr:col>
      <xdr:colOff>561975</xdr:colOff>
      <xdr:row>35</xdr:row>
      <xdr:rowOff>155557</xdr:rowOff>
    </xdr:to>
    <xdr:sp macro="" textlink="">
      <xdr:nvSpPr>
        <xdr:cNvPr id="65" name="フローチャート : 判断 64"/>
        <xdr:cNvSpPr/>
      </xdr:nvSpPr>
      <xdr:spPr>
        <a:xfrm>
          <a:off x="4584700" y="605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13643</xdr:rowOff>
    </xdr:from>
    <xdr:to>
      <xdr:col>5</xdr:col>
      <xdr:colOff>358775</xdr:colOff>
      <xdr:row>35</xdr:row>
      <xdr:rowOff>17562</xdr:rowOff>
    </xdr:to>
    <xdr:cxnSp macro="">
      <xdr:nvCxnSpPr>
        <xdr:cNvPr id="66" name="直線コネクタ 65"/>
        <xdr:cNvCxnSpPr/>
      </xdr:nvCxnSpPr>
      <xdr:spPr>
        <a:xfrm flipV="1">
          <a:off x="2908300" y="6014393"/>
          <a:ext cx="889000" cy="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7257</xdr:rowOff>
    </xdr:from>
    <xdr:to>
      <xdr:col>5</xdr:col>
      <xdr:colOff>409575</xdr:colOff>
      <xdr:row>35</xdr:row>
      <xdr:rowOff>108857</xdr:rowOff>
    </xdr:to>
    <xdr:sp macro="" textlink="">
      <xdr:nvSpPr>
        <xdr:cNvPr id="67" name="フローチャート : 判断 66"/>
        <xdr:cNvSpPr/>
      </xdr:nvSpPr>
      <xdr:spPr>
        <a:xfrm>
          <a:off x="3746500" y="6008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99984</xdr:rowOff>
    </xdr:from>
    <xdr:ext cx="469744" cy="259045"/>
    <xdr:sp macro="" textlink="">
      <xdr:nvSpPr>
        <xdr:cNvPr id="68" name="テキスト ボックス 67"/>
        <xdr:cNvSpPr txBox="1"/>
      </xdr:nvSpPr>
      <xdr:spPr>
        <a:xfrm>
          <a:off x="3562427" y="6100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5,225</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144599</xdr:rowOff>
    </xdr:from>
    <xdr:to>
      <xdr:col>4</xdr:col>
      <xdr:colOff>155575</xdr:colOff>
      <xdr:row>35</xdr:row>
      <xdr:rowOff>17562</xdr:rowOff>
    </xdr:to>
    <xdr:cxnSp macro="">
      <xdr:nvCxnSpPr>
        <xdr:cNvPr id="69" name="直線コネクタ 68"/>
        <xdr:cNvCxnSpPr/>
      </xdr:nvCxnSpPr>
      <xdr:spPr>
        <a:xfrm>
          <a:off x="2019300" y="5973899"/>
          <a:ext cx="889000" cy="44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48078</xdr:rowOff>
    </xdr:from>
    <xdr:to>
      <xdr:col>4</xdr:col>
      <xdr:colOff>206375</xdr:colOff>
      <xdr:row>35</xdr:row>
      <xdr:rowOff>149678</xdr:rowOff>
    </xdr:to>
    <xdr:sp macro="" textlink="">
      <xdr:nvSpPr>
        <xdr:cNvPr id="70" name="フローチャート : 判断 69"/>
        <xdr:cNvSpPr/>
      </xdr:nvSpPr>
      <xdr:spPr>
        <a:xfrm>
          <a:off x="2857500" y="6048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140805</xdr:rowOff>
    </xdr:from>
    <xdr:ext cx="469744" cy="259045"/>
    <xdr:sp macro="" textlink="">
      <xdr:nvSpPr>
        <xdr:cNvPr id="71" name="テキスト ボックス 70"/>
        <xdr:cNvSpPr txBox="1"/>
      </xdr:nvSpPr>
      <xdr:spPr>
        <a:xfrm>
          <a:off x="2673427" y="6141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5,100</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104104</xdr:rowOff>
    </xdr:from>
    <xdr:to>
      <xdr:col>2</xdr:col>
      <xdr:colOff>638175</xdr:colOff>
      <xdr:row>34</xdr:row>
      <xdr:rowOff>144599</xdr:rowOff>
    </xdr:to>
    <xdr:cxnSp macro="">
      <xdr:nvCxnSpPr>
        <xdr:cNvPr id="72" name="直線コネクタ 71"/>
        <xdr:cNvCxnSpPr/>
      </xdr:nvCxnSpPr>
      <xdr:spPr>
        <a:xfrm>
          <a:off x="1130300" y="5761954"/>
          <a:ext cx="889000" cy="211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26525</xdr:rowOff>
    </xdr:from>
    <xdr:to>
      <xdr:col>3</xdr:col>
      <xdr:colOff>3175</xdr:colOff>
      <xdr:row>35</xdr:row>
      <xdr:rowOff>128125</xdr:rowOff>
    </xdr:to>
    <xdr:sp macro="" textlink="">
      <xdr:nvSpPr>
        <xdr:cNvPr id="73" name="フローチャート : 判断 72"/>
        <xdr:cNvSpPr/>
      </xdr:nvSpPr>
      <xdr:spPr>
        <a:xfrm>
          <a:off x="1968500" y="602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119252</xdr:rowOff>
    </xdr:from>
    <xdr:ext cx="469744" cy="259045"/>
    <xdr:sp macro="" textlink="">
      <xdr:nvSpPr>
        <xdr:cNvPr id="74" name="テキスト ボックス 73"/>
        <xdr:cNvSpPr txBox="1"/>
      </xdr:nvSpPr>
      <xdr:spPr>
        <a:xfrm>
          <a:off x="1784427" y="6120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5,166</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153888</xdr:rowOff>
    </xdr:from>
    <xdr:to>
      <xdr:col>1</xdr:col>
      <xdr:colOff>485775</xdr:colOff>
      <xdr:row>34</xdr:row>
      <xdr:rowOff>84038</xdr:rowOff>
    </xdr:to>
    <xdr:sp macro="" textlink="">
      <xdr:nvSpPr>
        <xdr:cNvPr id="75" name="フローチャート : 判断 74"/>
        <xdr:cNvSpPr/>
      </xdr:nvSpPr>
      <xdr:spPr>
        <a:xfrm>
          <a:off x="1079500" y="581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75165</xdr:rowOff>
    </xdr:from>
    <xdr:ext cx="469744" cy="259045"/>
    <xdr:sp macro="" textlink="">
      <xdr:nvSpPr>
        <xdr:cNvPr id="76" name="テキスト ボックス 75"/>
        <xdr:cNvSpPr txBox="1"/>
      </xdr:nvSpPr>
      <xdr:spPr>
        <a:xfrm>
          <a:off x="895427" y="5904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133314</xdr:rowOff>
    </xdr:from>
    <xdr:to>
      <xdr:col>6</xdr:col>
      <xdr:colOff>561975</xdr:colOff>
      <xdr:row>35</xdr:row>
      <xdr:rowOff>63464</xdr:rowOff>
    </xdr:to>
    <xdr:sp macro="" textlink="">
      <xdr:nvSpPr>
        <xdr:cNvPr id="82" name="円/楕円 81"/>
        <xdr:cNvSpPr/>
      </xdr:nvSpPr>
      <xdr:spPr>
        <a:xfrm>
          <a:off x="4584700" y="5962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156191</xdr:rowOff>
    </xdr:from>
    <xdr:ext cx="469744" cy="259045"/>
    <xdr:sp macro="" textlink="">
      <xdr:nvSpPr>
        <xdr:cNvPr id="83" name="議会費該当値テキスト"/>
        <xdr:cNvSpPr txBox="1"/>
      </xdr:nvSpPr>
      <xdr:spPr>
        <a:xfrm>
          <a:off x="4686300" y="5814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5,364</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134293</xdr:rowOff>
    </xdr:from>
    <xdr:to>
      <xdr:col>5</xdr:col>
      <xdr:colOff>409575</xdr:colOff>
      <xdr:row>35</xdr:row>
      <xdr:rowOff>64443</xdr:rowOff>
    </xdr:to>
    <xdr:sp macro="" textlink="">
      <xdr:nvSpPr>
        <xdr:cNvPr id="84" name="円/楕円 83"/>
        <xdr:cNvSpPr/>
      </xdr:nvSpPr>
      <xdr:spPr>
        <a:xfrm>
          <a:off x="3746500" y="596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80970</xdr:rowOff>
    </xdr:from>
    <xdr:ext cx="469744" cy="259045"/>
    <xdr:sp macro="" textlink="">
      <xdr:nvSpPr>
        <xdr:cNvPr id="85" name="テキスト ボックス 84"/>
        <xdr:cNvSpPr txBox="1"/>
      </xdr:nvSpPr>
      <xdr:spPr>
        <a:xfrm>
          <a:off x="3562427" y="5738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5,361</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138212</xdr:rowOff>
    </xdr:from>
    <xdr:to>
      <xdr:col>4</xdr:col>
      <xdr:colOff>206375</xdr:colOff>
      <xdr:row>35</xdr:row>
      <xdr:rowOff>68362</xdr:rowOff>
    </xdr:to>
    <xdr:sp macro="" textlink="">
      <xdr:nvSpPr>
        <xdr:cNvPr id="86" name="円/楕円 85"/>
        <xdr:cNvSpPr/>
      </xdr:nvSpPr>
      <xdr:spPr>
        <a:xfrm>
          <a:off x="2857500" y="5967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84889</xdr:rowOff>
    </xdr:from>
    <xdr:ext cx="469744" cy="259045"/>
    <xdr:sp macro="" textlink="">
      <xdr:nvSpPr>
        <xdr:cNvPr id="87" name="テキスト ボックス 86"/>
        <xdr:cNvSpPr txBox="1"/>
      </xdr:nvSpPr>
      <xdr:spPr>
        <a:xfrm>
          <a:off x="2673427" y="5742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5,349</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93799</xdr:rowOff>
    </xdr:from>
    <xdr:to>
      <xdr:col>3</xdr:col>
      <xdr:colOff>3175</xdr:colOff>
      <xdr:row>35</xdr:row>
      <xdr:rowOff>23949</xdr:rowOff>
    </xdr:to>
    <xdr:sp macro="" textlink="">
      <xdr:nvSpPr>
        <xdr:cNvPr id="88" name="円/楕円 87"/>
        <xdr:cNvSpPr/>
      </xdr:nvSpPr>
      <xdr:spPr>
        <a:xfrm>
          <a:off x="1968500" y="5923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40476</xdr:rowOff>
    </xdr:from>
    <xdr:ext cx="469744" cy="259045"/>
    <xdr:sp macro="" textlink="">
      <xdr:nvSpPr>
        <xdr:cNvPr id="89" name="テキスト ボックス 88"/>
        <xdr:cNvSpPr txBox="1"/>
      </xdr:nvSpPr>
      <xdr:spPr>
        <a:xfrm>
          <a:off x="1784427" y="5698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5,485</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53304</xdr:rowOff>
    </xdr:from>
    <xdr:to>
      <xdr:col>1</xdr:col>
      <xdr:colOff>485775</xdr:colOff>
      <xdr:row>33</xdr:row>
      <xdr:rowOff>154904</xdr:rowOff>
    </xdr:to>
    <xdr:sp macro="" textlink="">
      <xdr:nvSpPr>
        <xdr:cNvPr id="90" name="円/楕円 89"/>
        <xdr:cNvSpPr/>
      </xdr:nvSpPr>
      <xdr:spPr>
        <a:xfrm>
          <a:off x="1079500" y="571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171431</xdr:rowOff>
    </xdr:from>
    <xdr:ext cx="469744" cy="259045"/>
    <xdr:sp macro="" textlink="">
      <xdr:nvSpPr>
        <xdr:cNvPr id="91" name="テキスト ボックス 90"/>
        <xdr:cNvSpPr txBox="1"/>
      </xdr:nvSpPr>
      <xdr:spPr>
        <a:xfrm>
          <a:off x="895427" y="5486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6,134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57,202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46465</xdr:rowOff>
    </xdr:from>
    <xdr:to>
      <xdr:col>6</xdr:col>
      <xdr:colOff>510540</xdr:colOff>
      <xdr:row>58</xdr:row>
      <xdr:rowOff>73954</xdr:rowOff>
    </xdr:to>
    <xdr:cxnSp macro="">
      <xdr:nvCxnSpPr>
        <xdr:cNvPr id="115" name="直線コネクタ 114"/>
        <xdr:cNvCxnSpPr/>
      </xdr:nvCxnSpPr>
      <xdr:spPr>
        <a:xfrm flipV="1">
          <a:off x="4633595" y="8618965"/>
          <a:ext cx="1270" cy="1399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77781</xdr:rowOff>
    </xdr:from>
    <xdr:ext cx="534377" cy="259045"/>
    <xdr:sp macro="" textlink="">
      <xdr:nvSpPr>
        <xdr:cNvPr id="116" name="総務費最小値テキスト"/>
        <xdr:cNvSpPr txBox="1"/>
      </xdr:nvSpPr>
      <xdr:spPr>
        <a:xfrm>
          <a:off x="4686300" y="10021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37,256</a:t>
          </a:r>
          <a:endParaRPr kumimoji="1" lang="ja-JP" altLang="en-US" sz="1000" b="1">
            <a:latin typeface="ＭＳ Ｐゴシック"/>
          </a:endParaRPr>
        </a:p>
      </xdr:txBody>
    </xdr:sp>
    <xdr:clientData/>
  </xdr:oneCellAnchor>
  <xdr:twoCellAnchor>
    <xdr:from>
      <xdr:col>6</xdr:col>
      <xdr:colOff>422275</xdr:colOff>
      <xdr:row>58</xdr:row>
      <xdr:rowOff>73954</xdr:rowOff>
    </xdr:from>
    <xdr:to>
      <xdr:col>6</xdr:col>
      <xdr:colOff>600075</xdr:colOff>
      <xdr:row>58</xdr:row>
      <xdr:rowOff>73954</xdr:rowOff>
    </xdr:to>
    <xdr:cxnSp macro="">
      <xdr:nvCxnSpPr>
        <xdr:cNvPr id="117" name="直線コネクタ 116"/>
        <xdr:cNvCxnSpPr/>
      </xdr:nvCxnSpPr>
      <xdr:spPr>
        <a:xfrm>
          <a:off x="4546600" y="1001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164592</xdr:rowOff>
    </xdr:from>
    <xdr:ext cx="599010" cy="259045"/>
    <xdr:sp macro="" textlink="">
      <xdr:nvSpPr>
        <xdr:cNvPr id="118" name="総務費最大値テキスト"/>
        <xdr:cNvSpPr txBox="1"/>
      </xdr:nvSpPr>
      <xdr:spPr>
        <a:xfrm>
          <a:off x="4686300" y="8394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404,471</a:t>
          </a:r>
          <a:endParaRPr kumimoji="1" lang="ja-JP" altLang="en-US" sz="1000" b="1">
            <a:latin typeface="ＭＳ Ｐゴシック"/>
          </a:endParaRPr>
        </a:p>
      </xdr:txBody>
    </xdr:sp>
    <xdr:clientData/>
  </xdr:oneCellAnchor>
  <xdr:twoCellAnchor>
    <xdr:from>
      <xdr:col>6</xdr:col>
      <xdr:colOff>422275</xdr:colOff>
      <xdr:row>50</xdr:row>
      <xdr:rowOff>46465</xdr:rowOff>
    </xdr:from>
    <xdr:to>
      <xdr:col>6</xdr:col>
      <xdr:colOff>600075</xdr:colOff>
      <xdr:row>50</xdr:row>
      <xdr:rowOff>46465</xdr:rowOff>
    </xdr:to>
    <xdr:cxnSp macro="">
      <xdr:nvCxnSpPr>
        <xdr:cNvPr id="119" name="直線コネクタ 118"/>
        <xdr:cNvCxnSpPr/>
      </xdr:nvCxnSpPr>
      <xdr:spPr>
        <a:xfrm>
          <a:off x="4546600" y="8618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147080</xdr:rowOff>
    </xdr:from>
    <xdr:to>
      <xdr:col>6</xdr:col>
      <xdr:colOff>511175</xdr:colOff>
      <xdr:row>57</xdr:row>
      <xdr:rowOff>12229</xdr:rowOff>
    </xdr:to>
    <xdr:cxnSp macro="">
      <xdr:nvCxnSpPr>
        <xdr:cNvPr id="120" name="直線コネクタ 119"/>
        <xdr:cNvCxnSpPr/>
      </xdr:nvCxnSpPr>
      <xdr:spPr>
        <a:xfrm flipV="1">
          <a:off x="3797300" y="9748280"/>
          <a:ext cx="838200" cy="36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60161</xdr:rowOff>
    </xdr:from>
    <xdr:ext cx="534377" cy="259045"/>
    <xdr:sp macro="" textlink="">
      <xdr:nvSpPr>
        <xdr:cNvPr id="121" name="総務費平均値テキスト"/>
        <xdr:cNvSpPr txBox="1"/>
      </xdr:nvSpPr>
      <xdr:spPr>
        <a:xfrm>
          <a:off x="4686300" y="98328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66,881</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81734</xdr:rowOff>
    </xdr:from>
    <xdr:to>
      <xdr:col>6</xdr:col>
      <xdr:colOff>561975</xdr:colOff>
      <xdr:row>58</xdr:row>
      <xdr:rowOff>11884</xdr:rowOff>
    </xdr:to>
    <xdr:sp macro="" textlink="">
      <xdr:nvSpPr>
        <xdr:cNvPr id="122" name="フローチャート : 判断 121"/>
        <xdr:cNvSpPr/>
      </xdr:nvSpPr>
      <xdr:spPr>
        <a:xfrm>
          <a:off x="4584700" y="985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12229</xdr:rowOff>
    </xdr:from>
    <xdr:to>
      <xdr:col>5</xdr:col>
      <xdr:colOff>358775</xdr:colOff>
      <xdr:row>57</xdr:row>
      <xdr:rowOff>109315</xdr:rowOff>
    </xdr:to>
    <xdr:cxnSp macro="">
      <xdr:nvCxnSpPr>
        <xdr:cNvPr id="123" name="直線コネクタ 122"/>
        <xdr:cNvCxnSpPr/>
      </xdr:nvCxnSpPr>
      <xdr:spPr>
        <a:xfrm flipV="1">
          <a:off x="2908300" y="9784879"/>
          <a:ext cx="889000" cy="9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102304</xdr:rowOff>
    </xdr:from>
    <xdr:to>
      <xdr:col>5</xdr:col>
      <xdr:colOff>409575</xdr:colOff>
      <xdr:row>58</xdr:row>
      <xdr:rowOff>32454</xdr:rowOff>
    </xdr:to>
    <xdr:sp macro="" textlink="">
      <xdr:nvSpPr>
        <xdr:cNvPr id="124" name="フローチャート : 判断 123"/>
        <xdr:cNvSpPr/>
      </xdr:nvSpPr>
      <xdr:spPr>
        <a:xfrm>
          <a:off x="3746500" y="9874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23581</xdr:rowOff>
    </xdr:from>
    <xdr:ext cx="534377" cy="259045"/>
    <xdr:sp macro="" textlink="">
      <xdr:nvSpPr>
        <xdr:cNvPr id="125" name="テキスト ボックス 124"/>
        <xdr:cNvSpPr txBox="1"/>
      </xdr:nvSpPr>
      <xdr:spPr>
        <a:xfrm>
          <a:off x="3530111" y="9967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61,482</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109315</xdr:rowOff>
    </xdr:from>
    <xdr:to>
      <xdr:col>4</xdr:col>
      <xdr:colOff>155575</xdr:colOff>
      <xdr:row>57</xdr:row>
      <xdr:rowOff>115819</xdr:rowOff>
    </xdr:to>
    <xdr:cxnSp macro="">
      <xdr:nvCxnSpPr>
        <xdr:cNvPr id="126" name="直線コネクタ 125"/>
        <xdr:cNvCxnSpPr/>
      </xdr:nvCxnSpPr>
      <xdr:spPr>
        <a:xfrm flipV="1">
          <a:off x="2019300" y="9881965"/>
          <a:ext cx="889000" cy="6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7503</xdr:rowOff>
    </xdr:from>
    <xdr:to>
      <xdr:col>4</xdr:col>
      <xdr:colOff>206375</xdr:colOff>
      <xdr:row>57</xdr:row>
      <xdr:rowOff>109103</xdr:rowOff>
    </xdr:to>
    <xdr:sp macro="" textlink="">
      <xdr:nvSpPr>
        <xdr:cNvPr id="127" name="フローチャート : 判断 126"/>
        <xdr:cNvSpPr/>
      </xdr:nvSpPr>
      <xdr:spPr>
        <a:xfrm>
          <a:off x="2857500" y="9780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125630</xdr:rowOff>
    </xdr:from>
    <xdr:ext cx="534377" cy="259045"/>
    <xdr:sp macro="" textlink="">
      <xdr:nvSpPr>
        <xdr:cNvPr id="128" name="テキスト ボックス 127"/>
        <xdr:cNvSpPr txBox="1"/>
      </xdr:nvSpPr>
      <xdr:spPr>
        <a:xfrm>
          <a:off x="2641111" y="9555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86,364</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25911</xdr:rowOff>
    </xdr:from>
    <xdr:to>
      <xdr:col>2</xdr:col>
      <xdr:colOff>638175</xdr:colOff>
      <xdr:row>57</xdr:row>
      <xdr:rowOff>115819</xdr:rowOff>
    </xdr:to>
    <xdr:cxnSp macro="">
      <xdr:nvCxnSpPr>
        <xdr:cNvPr id="129" name="直線コネクタ 128"/>
        <xdr:cNvCxnSpPr/>
      </xdr:nvCxnSpPr>
      <xdr:spPr>
        <a:xfrm>
          <a:off x="1130300" y="9798561"/>
          <a:ext cx="889000" cy="89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104170</xdr:rowOff>
    </xdr:from>
    <xdr:to>
      <xdr:col>3</xdr:col>
      <xdr:colOff>3175</xdr:colOff>
      <xdr:row>58</xdr:row>
      <xdr:rowOff>34320</xdr:rowOff>
    </xdr:to>
    <xdr:sp macro="" textlink="">
      <xdr:nvSpPr>
        <xdr:cNvPr id="130" name="フローチャート : 判断 129"/>
        <xdr:cNvSpPr/>
      </xdr:nvSpPr>
      <xdr:spPr>
        <a:xfrm>
          <a:off x="1968500" y="987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25447</xdr:rowOff>
    </xdr:from>
    <xdr:ext cx="534377" cy="259045"/>
    <xdr:sp macro="" textlink="">
      <xdr:nvSpPr>
        <xdr:cNvPr id="131" name="テキスト ボックス 130"/>
        <xdr:cNvSpPr txBox="1"/>
      </xdr:nvSpPr>
      <xdr:spPr>
        <a:xfrm>
          <a:off x="1752111" y="9969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60,992</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94920</xdr:rowOff>
    </xdr:from>
    <xdr:to>
      <xdr:col>1</xdr:col>
      <xdr:colOff>485775</xdr:colOff>
      <xdr:row>58</xdr:row>
      <xdr:rowOff>25070</xdr:rowOff>
    </xdr:to>
    <xdr:sp macro="" textlink="">
      <xdr:nvSpPr>
        <xdr:cNvPr id="132" name="フローチャート : 判断 131"/>
        <xdr:cNvSpPr/>
      </xdr:nvSpPr>
      <xdr:spPr>
        <a:xfrm>
          <a:off x="1079500" y="9867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16197</xdr:rowOff>
    </xdr:from>
    <xdr:ext cx="534377" cy="259045"/>
    <xdr:sp macro="" textlink="">
      <xdr:nvSpPr>
        <xdr:cNvPr id="133" name="テキスト ボックス 132"/>
        <xdr:cNvSpPr txBox="1"/>
      </xdr:nvSpPr>
      <xdr:spPr>
        <a:xfrm>
          <a:off x="863111" y="9960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63,420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96280</xdr:rowOff>
    </xdr:from>
    <xdr:to>
      <xdr:col>6</xdr:col>
      <xdr:colOff>561975</xdr:colOff>
      <xdr:row>57</xdr:row>
      <xdr:rowOff>26430</xdr:rowOff>
    </xdr:to>
    <xdr:sp macro="" textlink="">
      <xdr:nvSpPr>
        <xdr:cNvPr id="139" name="円/楕円 138"/>
        <xdr:cNvSpPr/>
      </xdr:nvSpPr>
      <xdr:spPr>
        <a:xfrm>
          <a:off x="4584700" y="969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119157</xdr:rowOff>
    </xdr:from>
    <xdr:ext cx="599010" cy="259045"/>
    <xdr:sp macro="" textlink="">
      <xdr:nvSpPr>
        <xdr:cNvPr id="140" name="総務費該当値テキスト"/>
        <xdr:cNvSpPr txBox="1"/>
      </xdr:nvSpPr>
      <xdr:spPr>
        <a:xfrm>
          <a:off x="4686300" y="9548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108,063</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132879</xdr:rowOff>
    </xdr:from>
    <xdr:to>
      <xdr:col>5</xdr:col>
      <xdr:colOff>409575</xdr:colOff>
      <xdr:row>57</xdr:row>
      <xdr:rowOff>63029</xdr:rowOff>
    </xdr:to>
    <xdr:sp macro="" textlink="">
      <xdr:nvSpPr>
        <xdr:cNvPr id="141" name="円/楕円 140"/>
        <xdr:cNvSpPr/>
      </xdr:nvSpPr>
      <xdr:spPr>
        <a:xfrm>
          <a:off x="3746500" y="9734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79556</xdr:rowOff>
    </xdr:from>
    <xdr:ext cx="534377" cy="259045"/>
    <xdr:sp macro="" textlink="">
      <xdr:nvSpPr>
        <xdr:cNvPr id="142" name="テキスト ボックス 141"/>
        <xdr:cNvSpPr txBox="1"/>
      </xdr:nvSpPr>
      <xdr:spPr>
        <a:xfrm>
          <a:off x="3530111" y="9509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98,457</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58515</xdr:rowOff>
    </xdr:from>
    <xdr:to>
      <xdr:col>4</xdr:col>
      <xdr:colOff>206375</xdr:colOff>
      <xdr:row>57</xdr:row>
      <xdr:rowOff>160115</xdr:rowOff>
    </xdr:to>
    <xdr:sp macro="" textlink="">
      <xdr:nvSpPr>
        <xdr:cNvPr id="143" name="円/楕円 142"/>
        <xdr:cNvSpPr/>
      </xdr:nvSpPr>
      <xdr:spPr>
        <a:xfrm>
          <a:off x="2857500" y="9831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151242</xdr:rowOff>
    </xdr:from>
    <xdr:ext cx="534377" cy="259045"/>
    <xdr:sp macro="" textlink="">
      <xdr:nvSpPr>
        <xdr:cNvPr id="144" name="テキスト ボックス 143"/>
        <xdr:cNvSpPr txBox="1"/>
      </xdr:nvSpPr>
      <xdr:spPr>
        <a:xfrm>
          <a:off x="2641111" y="9923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72,975</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65019</xdr:rowOff>
    </xdr:from>
    <xdr:to>
      <xdr:col>3</xdr:col>
      <xdr:colOff>3175</xdr:colOff>
      <xdr:row>57</xdr:row>
      <xdr:rowOff>166619</xdr:rowOff>
    </xdr:to>
    <xdr:sp macro="" textlink="">
      <xdr:nvSpPr>
        <xdr:cNvPr id="145" name="円/楕円 144"/>
        <xdr:cNvSpPr/>
      </xdr:nvSpPr>
      <xdr:spPr>
        <a:xfrm>
          <a:off x="1968500" y="9837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11696</xdr:rowOff>
    </xdr:from>
    <xdr:ext cx="534377" cy="259045"/>
    <xdr:sp macro="" textlink="">
      <xdr:nvSpPr>
        <xdr:cNvPr id="146" name="テキスト ボックス 145"/>
        <xdr:cNvSpPr txBox="1"/>
      </xdr:nvSpPr>
      <xdr:spPr>
        <a:xfrm>
          <a:off x="1752111" y="9612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71,268</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146561</xdr:rowOff>
    </xdr:from>
    <xdr:to>
      <xdr:col>1</xdr:col>
      <xdr:colOff>485775</xdr:colOff>
      <xdr:row>57</xdr:row>
      <xdr:rowOff>76711</xdr:rowOff>
    </xdr:to>
    <xdr:sp macro="" textlink="">
      <xdr:nvSpPr>
        <xdr:cNvPr id="147" name="円/楕円 146"/>
        <xdr:cNvSpPr/>
      </xdr:nvSpPr>
      <xdr:spPr>
        <a:xfrm>
          <a:off x="1079500" y="9747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93238</xdr:rowOff>
    </xdr:from>
    <xdr:ext cx="534377" cy="259045"/>
    <xdr:sp macro="" textlink="">
      <xdr:nvSpPr>
        <xdr:cNvPr id="148" name="テキスト ボックス 147"/>
        <xdr:cNvSpPr txBox="1"/>
      </xdr:nvSpPr>
      <xdr:spPr>
        <a:xfrm>
          <a:off x="863111" y="9522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94,866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129,278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32967</xdr:rowOff>
    </xdr:from>
    <xdr:to>
      <xdr:col>6</xdr:col>
      <xdr:colOff>510540</xdr:colOff>
      <xdr:row>79</xdr:row>
      <xdr:rowOff>2011</xdr:rowOff>
    </xdr:to>
    <xdr:cxnSp macro="">
      <xdr:nvCxnSpPr>
        <xdr:cNvPr id="173" name="直線コネクタ 172"/>
        <xdr:cNvCxnSpPr/>
      </xdr:nvCxnSpPr>
      <xdr:spPr>
        <a:xfrm flipV="1">
          <a:off x="4633595" y="12034467"/>
          <a:ext cx="1270" cy="1512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5838</xdr:rowOff>
    </xdr:from>
    <xdr:ext cx="599010" cy="259045"/>
    <xdr:sp macro="" textlink="">
      <xdr:nvSpPr>
        <xdr:cNvPr id="174" name="民生費最小値テキスト"/>
        <xdr:cNvSpPr txBox="1"/>
      </xdr:nvSpPr>
      <xdr:spPr>
        <a:xfrm>
          <a:off x="4686300" y="13550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111,139</a:t>
          </a:r>
          <a:endParaRPr kumimoji="1" lang="ja-JP" altLang="en-US" sz="1000" b="1">
            <a:latin typeface="ＭＳ Ｐゴシック"/>
          </a:endParaRPr>
        </a:p>
      </xdr:txBody>
    </xdr:sp>
    <xdr:clientData/>
  </xdr:oneCellAnchor>
  <xdr:twoCellAnchor>
    <xdr:from>
      <xdr:col>6</xdr:col>
      <xdr:colOff>422275</xdr:colOff>
      <xdr:row>79</xdr:row>
      <xdr:rowOff>2011</xdr:rowOff>
    </xdr:from>
    <xdr:to>
      <xdr:col>6</xdr:col>
      <xdr:colOff>600075</xdr:colOff>
      <xdr:row>79</xdr:row>
      <xdr:rowOff>2011</xdr:rowOff>
    </xdr:to>
    <xdr:cxnSp macro="">
      <xdr:nvCxnSpPr>
        <xdr:cNvPr id="175" name="直線コネクタ 174"/>
        <xdr:cNvCxnSpPr/>
      </xdr:nvCxnSpPr>
      <xdr:spPr>
        <a:xfrm>
          <a:off x="4546600" y="13546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151094</xdr:rowOff>
    </xdr:from>
    <xdr:ext cx="599010" cy="259045"/>
    <xdr:sp macro="" textlink="">
      <xdr:nvSpPr>
        <xdr:cNvPr id="176" name="民生費最大値テキスト"/>
        <xdr:cNvSpPr txBox="1"/>
      </xdr:nvSpPr>
      <xdr:spPr>
        <a:xfrm>
          <a:off x="4686300" y="11809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508,014</a:t>
          </a:r>
          <a:endParaRPr kumimoji="1" lang="ja-JP" altLang="en-US" sz="1000" b="1">
            <a:latin typeface="ＭＳ Ｐゴシック"/>
          </a:endParaRPr>
        </a:p>
      </xdr:txBody>
    </xdr:sp>
    <xdr:clientData/>
  </xdr:oneCellAnchor>
  <xdr:twoCellAnchor>
    <xdr:from>
      <xdr:col>6</xdr:col>
      <xdr:colOff>422275</xdr:colOff>
      <xdr:row>70</xdr:row>
      <xdr:rowOff>32967</xdr:rowOff>
    </xdr:from>
    <xdr:to>
      <xdr:col>6</xdr:col>
      <xdr:colOff>600075</xdr:colOff>
      <xdr:row>70</xdr:row>
      <xdr:rowOff>32967</xdr:rowOff>
    </xdr:to>
    <xdr:cxnSp macro="">
      <xdr:nvCxnSpPr>
        <xdr:cNvPr id="177" name="直線コネクタ 176"/>
        <xdr:cNvCxnSpPr/>
      </xdr:nvCxnSpPr>
      <xdr:spPr>
        <a:xfrm>
          <a:off x="4546600" y="12034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113731</xdr:rowOff>
    </xdr:from>
    <xdr:to>
      <xdr:col>6</xdr:col>
      <xdr:colOff>511175</xdr:colOff>
      <xdr:row>78</xdr:row>
      <xdr:rowOff>118638</xdr:rowOff>
    </xdr:to>
    <xdr:cxnSp macro="">
      <xdr:nvCxnSpPr>
        <xdr:cNvPr id="178" name="直線コネクタ 177"/>
        <xdr:cNvCxnSpPr/>
      </xdr:nvCxnSpPr>
      <xdr:spPr>
        <a:xfrm>
          <a:off x="3797300" y="13486831"/>
          <a:ext cx="838200" cy="4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16942</xdr:rowOff>
    </xdr:from>
    <xdr:ext cx="599010" cy="259045"/>
    <xdr:sp macro="" textlink="">
      <xdr:nvSpPr>
        <xdr:cNvPr id="179" name="民生費平均値テキスト"/>
        <xdr:cNvSpPr txBox="1"/>
      </xdr:nvSpPr>
      <xdr:spPr>
        <a:xfrm>
          <a:off x="4686300" y="132185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144,891</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165515</xdr:rowOff>
    </xdr:from>
    <xdr:to>
      <xdr:col>6</xdr:col>
      <xdr:colOff>561975</xdr:colOff>
      <xdr:row>78</xdr:row>
      <xdr:rowOff>95665</xdr:rowOff>
    </xdr:to>
    <xdr:sp macro="" textlink="">
      <xdr:nvSpPr>
        <xdr:cNvPr id="180" name="フローチャート : 判断 179"/>
        <xdr:cNvSpPr/>
      </xdr:nvSpPr>
      <xdr:spPr>
        <a:xfrm>
          <a:off x="4584700" y="1336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113731</xdr:rowOff>
    </xdr:from>
    <xdr:to>
      <xdr:col>5</xdr:col>
      <xdr:colOff>358775</xdr:colOff>
      <xdr:row>78</xdr:row>
      <xdr:rowOff>144980</xdr:rowOff>
    </xdr:to>
    <xdr:cxnSp macro="">
      <xdr:nvCxnSpPr>
        <xdr:cNvPr id="181" name="直線コネクタ 180"/>
        <xdr:cNvCxnSpPr/>
      </xdr:nvCxnSpPr>
      <xdr:spPr>
        <a:xfrm flipV="1">
          <a:off x="2908300" y="13486831"/>
          <a:ext cx="889000" cy="31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43748</xdr:rowOff>
    </xdr:from>
    <xdr:to>
      <xdr:col>5</xdr:col>
      <xdr:colOff>409575</xdr:colOff>
      <xdr:row>78</xdr:row>
      <xdr:rowOff>145348</xdr:rowOff>
    </xdr:to>
    <xdr:sp macro="" textlink="">
      <xdr:nvSpPr>
        <xdr:cNvPr id="182" name="フローチャート : 判断 181"/>
        <xdr:cNvSpPr/>
      </xdr:nvSpPr>
      <xdr:spPr>
        <a:xfrm>
          <a:off x="3746500" y="13416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161875</xdr:rowOff>
    </xdr:from>
    <xdr:ext cx="599010" cy="259045"/>
    <xdr:sp macro="" textlink="">
      <xdr:nvSpPr>
        <xdr:cNvPr id="183" name="テキスト ボックス 182"/>
        <xdr:cNvSpPr txBox="1"/>
      </xdr:nvSpPr>
      <xdr:spPr>
        <a:xfrm>
          <a:off x="3497794" y="13192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131,851</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144980</xdr:rowOff>
    </xdr:from>
    <xdr:to>
      <xdr:col>4</xdr:col>
      <xdr:colOff>155575</xdr:colOff>
      <xdr:row>78</xdr:row>
      <xdr:rowOff>150893</xdr:rowOff>
    </xdr:to>
    <xdr:cxnSp macro="">
      <xdr:nvCxnSpPr>
        <xdr:cNvPr id="184" name="直線コネクタ 183"/>
        <xdr:cNvCxnSpPr/>
      </xdr:nvCxnSpPr>
      <xdr:spPr>
        <a:xfrm flipV="1">
          <a:off x="2019300" y="13518080"/>
          <a:ext cx="889000" cy="5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82465</xdr:rowOff>
    </xdr:from>
    <xdr:to>
      <xdr:col>4</xdr:col>
      <xdr:colOff>206375</xdr:colOff>
      <xdr:row>79</xdr:row>
      <xdr:rowOff>12615</xdr:rowOff>
    </xdr:to>
    <xdr:sp macro="" textlink="">
      <xdr:nvSpPr>
        <xdr:cNvPr id="185" name="フローチャート : 判断 184"/>
        <xdr:cNvSpPr/>
      </xdr:nvSpPr>
      <xdr:spPr>
        <a:xfrm>
          <a:off x="2857500" y="1345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29142</xdr:rowOff>
    </xdr:from>
    <xdr:ext cx="599010" cy="259045"/>
    <xdr:sp macro="" textlink="">
      <xdr:nvSpPr>
        <xdr:cNvPr id="186" name="テキスト ボックス 185"/>
        <xdr:cNvSpPr txBox="1"/>
      </xdr:nvSpPr>
      <xdr:spPr>
        <a:xfrm>
          <a:off x="2608794" y="13230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121,689</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148219</xdr:rowOff>
    </xdr:from>
    <xdr:to>
      <xdr:col>2</xdr:col>
      <xdr:colOff>638175</xdr:colOff>
      <xdr:row>78</xdr:row>
      <xdr:rowOff>150893</xdr:rowOff>
    </xdr:to>
    <xdr:cxnSp macro="">
      <xdr:nvCxnSpPr>
        <xdr:cNvPr id="187" name="直線コネクタ 186"/>
        <xdr:cNvCxnSpPr/>
      </xdr:nvCxnSpPr>
      <xdr:spPr>
        <a:xfrm>
          <a:off x="1130300" y="13521319"/>
          <a:ext cx="889000" cy="2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95808</xdr:rowOff>
    </xdr:from>
    <xdr:to>
      <xdr:col>3</xdr:col>
      <xdr:colOff>3175</xdr:colOff>
      <xdr:row>79</xdr:row>
      <xdr:rowOff>25958</xdr:rowOff>
    </xdr:to>
    <xdr:sp macro="" textlink="">
      <xdr:nvSpPr>
        <xdr:cNvPr id="188" name="フローチャート : 判断 187"/>
        <xdr:cNvSpPr/>
      </xdr:nvSpPr>
      <xdr:spPr>
        <a:xfrm>
          <a:off x="1968500" y="13468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42485</xdr:rowOff>
    </xdr:from>
    <xdr:ext cx="599010" cy="259045"/>
    <xdr:sp macro="" textlink="">
      <xdr:nvSpPr>
        <xdr:cNvPr id="189" name="テキスト ボックス 188"/>
        <xdr:cNvSpPr txBox="1"/>
      </xdr:nvSpPr>
      <xdr:spPr>
        <a:xfrm>
          <a:off x="1719794" y="13244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118,187</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96802</xdr:rowOff>
    </xdr:from>
    <xdr:to>
      <xdr:col>1</xdr:col>
      <xdr:colOff>485775</xdr:colOff>
      <xdr:row>79</xdr:row>
      <xdr:rowOff>26952</xdr:rowOff>
    </xdr:to>
    <xdr:sp macro="" textlink="">
      <xdr:nvSpPr>
        <xdr:cNvPr id="190" name="フローチャート : 判断 189"/>
        <xdr:cNvSpPr/>
      </xdr:nvSpPr>
      <xdr:spPr>
        <a:xfrm>
          <a:off x="1079500" y="13469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43479</xdr:rowOff>
    </xdr:from>
    <xdr:ext cx="599010" cy="259045"/>
    <xdr:sp macro="" textlink="">
      <xdr:nvSpPr>
        <xdr:cNvPr id="191" name="テキスト ボックス 190"/>
        <xdr:cNvSpPr txBox="1"/>
      </xdr:nvSpPr>
      <xdr:spPr>
        <a:xfrm>
          <a:off x="830794" y="13245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117,926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67838</xdr:rowOff>
    </xdr:from>
    <xdr:to>
      <xdr:col>6</xdr:col>
      <xdr:colOff>561975</xdr:colOff>
      <xdr:row>78</xdr:row>
      <xdr:rowOff>169438</xdr:rowOff>
    </xdr:to>
    <xdr:sp macro="" textlink="">
      <xdr:nvSpPr>
        <xdr:cNvPr id="197" name="円/楕円 196"/>
        <xdr:cNvSpPr/>
      </xdr:nvSpPr>
      <xdr:spPr>
        <a:xfrm>
          <a:off x="4584700" y="13440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154215</xdr:rowOff>
    </xdr:from>
    <xdr:ext cx="599010" cy="259045"/>
    <xdr:sp macro="" textlink="">
      <xdr:nvSpPr>
        <xdr:cNvPr id="198" name="民生費該当値テキスト"/>
        <xdr:cNvSpPr txBox="1"/>
      </xdr:nvSpPr>
      <xdr:spPr>
        <a:xfrm>
          <a:off x="4686300" y="13355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125,528</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62931</xdr:rowOff>
    </xdr:from>
    <xdr:to>
      <xdr:col>5</xdr:col>
      <xdr:colOff>409575</xdr:colOff>
      <xdr:row>78</xdr:row>
      <xdr:rowOff>164531</xdr:rowOff>
    </xdr:to>
    <xdr:sp macro="" textlink="">
      <xdr:nvSpPr>
        <xdr:cNvPr id="199" name="円/楕円 198"/>
        <xdr:cNvSpPr/>
      </xdr:nvSpPr>
      <xdr:spPr>
        <a:xfrm>
          <a:off x="3746500" y="13436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155658</xdr:rowOff>
    </xdr:from>
    <xdr:ext cx="599010" cy="259045"/>
    <xdr:sp macro="" textlink="">
      <xdr:nvSpPr>
        <xdr:cNvPr id="200" name="テキスト ボックス 199"/>
        <xdr:cNvSpPr txBox="1"/>
      </xdr:nvSpPr>
      <xdr:spPr>
        <a:xfrm>
          <a:off x="3497794" y="13528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126,816</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94180</xdr:rowOff>
    </xdr:from>
    <xdr:to>
      <xdr:col>4</xdr:col>
      <xdr:colOff>206375</xdr:colOff>
      <xdr:row>79</xdr:row>
      <xdr:rowOff>24330</xdr:rowOff>
    </xdr:to>
    <xdr:sp macro="" textlink="">
      <xdr:nvSpPr>
        <xdr:cNvPr id="201" name="円/楕円 200"/>
        <xdr:cNvSpPr/>
      </xdr:nvSpPr>
      <xdr:spPr>
        <a:xfrm>
          <a:off x="2857500" y="1346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79</xdr:row>
      <xdr:rowOff>15457</xdr:rowOff>
    </xdr:from>
    <xdr:ext cx="599010" cy="259045"/>
    <xdr:sp macro="" textlink="">
      <xdr:nvSpPr>
        <xdr:cNvPr id="202" name="テキスト ボックス 201"/>
        <xdr:cNvSpPr txBox="1"/>
      </xdr:nvSpPr>
      <xdr:spPr>
        <a:xfrm>
          <a:off x="2608794" y="13560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118,614</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100093</xdr:rowOff>
    </xdr:from>
    <xdr:to>
      <xdr:col>3</xdr:col>
      <xdr:colOff>3175</xdr:colOff>
      <xdr:row>79</xdr:row>
      <xdr:rowOff>30243</xdr:rowOff>
    </xdr:to>
    <xdr:sp macro="" textlink="">
      <xdr:nvSpPr>
        <xdr:cNvPr id="203" name="円/楕円 202"/>
        <xdr:cNvSpPr/>
      </xdr:nvSpPr>
      <xdr:spPr>
        <a:xfrm>
          <a:off x="1968500" y="13473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79</xdr:row>
      <xdr:rowOff>21370</xdr:rowOff>
    </xdr:from>
    <xdr:ext cx="599010" cy="259045"/>
    <xdr:sp macro="" textlink="">
      <xdr:nvSpPr>
        <xdr:cNvPr id="204" name="テキスト ボックス 203"/>
        <xdr:cNvSpPr txBox="1"/>
      </xdr:nvSpPr>
      <xdr:spPr>
        <a:xfrm>
          <a:off x="1719794" y="13565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117,062</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97419</xdr:rowOff>
    </xdr:from>
    <xdr:to>
      <xdr:col>1</xdr:col>
      <xdr:colOff>485775</xdr:colOff>
      <xdr:row>79</xdr:row>
      <xdr:rowOff>27569</xdr:rowOff>
    </xdr:to>
    <xdr:sp macro="" textlink="">
      <xdr:nvSpPr>
        <xdr:cNvPr id="205" name="円/楕円 204"/>
        <xdr:cNvSpPr/>
      </xdr:nvSpPr>
      <xdr:spPr>
        <a:xfrm>
          <a:off x="1079500" y="13470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79</xdr:row>
      <xdr:rowOff>18696</xdr:rowOff>
    </xdr:from>
    <xdr:ext cx="599010" cy="259045"/>
    <xdr:sp macro="" textlink="">
      <xdr:nvSpPr>
        <xdr:cNvPr id="206" name="テキスト ボックス 205"/>
        <xdr:cNvSpPr txBox="1"/>
      </xdr:nvSpPr>
      <xdr:spPr>
        <a:xfrm>
          <a:off x="830794" y="13563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117,764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30,926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5" name="テキスト ボックス 22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104643</xdr:rowOff>
    </xdr:from>
    <xdr:to>
      <xdr:col>6</xdr:col>
      <xdr:colOff>510540</xdr:colOff>
      <xdr:row>99</xdr:row>
      <xdr:rowOff>109198</xdr:rowOff>
    </xdr:to>
    <xdr:cxnSp macro="">
      <xdr:nvCxnSpPr>
        <xdr:cNvPr id="233" name="直線コネクタ 232"/>
        <xdr:cNvCxnSpPr/>
      </xdr:nvCxnSpPr>
      <xdr:spPr>
        <a:xfrm flipV="1">
          <a:off x="4633595" y="15535143"/>
          <a:ext cx="1270" cy="1547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113025</xdr:rowOff>
    </xdr:from>
    <xdr:ext cx="534377" cy="259045"/>
    <xdr:sp macro="" textlink="">
      <xdr:nvSpPr>
        <xdr:cNvPr id="234" name="衛生費最小値テキスト"/>
        <xdr:cNvSpPr txBox="1"/>
      </xdr:nvSpPr>
      <xdr:spPr>
        <a:xfrm>
          <a:off x="4686300" y="1708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19,368</a:t>
          </a:r>
          <a:endParaRPr kumimoji="1" lang="ja-JP" altLang="en-US" sz="1000" b="1">
            <a:latin typeface="ＭＳ Ｐゴシック"/>
          </a:endParaRPr>
        </a:p>
      </xdr:txBody>
    </xdr:sp>
    <xdr:clientData/>
  </xdr:oneCellAnchor>
  <xdr:twoCellAnchor>
    <xdr:from>
      <xdr:col>6</xdr:col>
      <xdr:colOff>422275</xdr:colOff>
      <xdr:row>99</xdr:row>
      <xdr:rowOff>109198</xdr:rowOff>
    </xdr:from>
    <xdr:to>
      <xdr:col>6</xdr:col>
      <xdr:colOff>600075</xdr:colOff>
      <xdr:row>99</xdr:row>
      <xdr:rowOff>109198</xdr:rowOff>
    </xdr:to>
    <xdr:cxnSp macro="">
      <xdr:nvCxnSpPr>
        <xdr:cNvPr id="235" name="直線コネクタ 234"/>
        <xdr:cNvCxnSpPr/>
      </xdr:nvCxnSpPr>
      <xdr:spPr>
        <a:xfrm>
          <a:off x="4546600" y="17082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51320</xdr:rowOff>
    </xdr:from>
    <xdr:ext cx="599010" cy="259045"/>
    <xdr:sp macro="" textlink="">
      <xdr:nvSpPr>
        <xdr:cNvPr id="236" name="衛生費最大値テキスト"/>
        <xdr:cNvSpPr txBox="1"/>
      </xdr:nvSpPr>
      <xdr:spPr>
        <a:xfrm>
          <a:off x="4686300" y="15310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114,147</a:t>
          </a:r>
          <a:endParaRPr kumimoji="1" lang="ja-JP" altLang="en-US" sz="1000" b="1">
            <a:latin typeface="ＭＳ Ｐゴシック"/>
          </a:endParaRPr>
        </a:p>
      </xdr:txBody>
    </xdr:sp>
    <xdr:clientData/>
  </xdr:oneCellAnchor>
  <xdr:twoCellAnchor>
    <xdr:from>
      <xdr:col>6</xdr:col>
      <xdr:colOff>422275</xdr:colOff>
      <xdr:row>90</xdr:row>
      <xdr:rowOff>104643</xdr:rowOff>
    </xdr:from>
    <xdr:to>
      <xdr:col>6</xdr:col>
      <xdr:colOff>600075</xdr:colOff>
      <xdr:row>90</xdr:row>
      <xdr:rowOff>104643</xdr:rowOff>
    </xdr:to>
    <xdr:cxnSp macro="">
      <xdr:nvCxnSpPr>
        <xdr:cNvPr id="237" name="直線コネクタ 236"/>
        <xdr:cNvCxnSpPr/>
      </xdr:nvCxnSpPr>
      <xdr:spPr>
        <a:xfrm>
          <a:off x="4546600" y="1553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160911</xdr:rowOff>
    </xdr:from>
    <xdr:to>
      <xdr:col>6</xdr:col>
      <xdr:colOff>511175</xdr:colOff>
      <xdr:row>97</xdr:row>
      <xdr:rowOff>164438</xdr:rowOff>
    </xdr:to>
    <xdr:cxnSp macro="">
      <xdr:nvCxnSpPr>
        <xdr:cNvPr id="238" name="直線コネクタ 237"/>
        <xdr:cNvCxnSpPr/>
      </xdr:nvCxnSpPr>
      <xdr:spPr>
        <a:xfrm flipV="1">
          <a:off x="3797300" y="16791561"/>
          <a:ext cx="838200" cy="3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16451</xdr:rowOff>
    </xdr:from>
    <xdr:ext cx="534377" cy="259045"/>
    <xdr:sp macro="" textlink="">
      <xdr:nvSpPr>
        <xdr:cNvPr id="239" name="衛生費平均値テキスト"/>
        <xdr:cNvSpPr txBox="1"/>
      </xdr:nvSpPr>
      <xdr:spPr>
        <a:xfrm>
          <a:off x="4686300" y="164756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44,338</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165024</xdr:rowOff>
    </xdr:from>
    <xdr:to>
      <xdr:col>6</xdr:col>
      <xdr:colOff>561975</xdr:colOff>
      <xdr:row>97</xdr:row>
      <xdr:rowOff>95174</xdr:rowOff>
    </xdr:to>
    <xdr:sp macro="" textlink="">
      <xdr:nvSpPr>
        <xdr:cNvPr id="240" name="フローチャート : 判断 239"/>
        <xdr:cNvSpPr/>
      </xdr:nvSpPr>
      <xdr:spPr>
        <a:xfrm>
          <a:off x="4584700" y="16624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164438</xdr:rowOff>
    </xdr:from>
    <xdr:to>
      <xdr:col>5</xdr:col>
      <xdr:colOff>358775</xdr:colOff>
      <xdr:row>98</xdr:row>
      <xdr:rowOff>34723</xdr:rowOff>
    </xdr:to>
    <xdr:cxnSp macro="">
      <xdr:nvCxnSpPr>
        <xdr:cNvPr id="241" name="直線コネクタ 240"/>
        <xdr:cNvCxnSpPr/>
      </xdr:nvCxnSpPr>
      <xdr:spPr>
        <a:xfrm flipV="1">
          <a:off x="2908300" y="16795088"/>
          <a:ext cx="889000" cy="41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63002</xdr:rowOff>
    </xdr:from>
    <xdr:to>
      <xdr:col>5</xdr:col>
      <xdr:colOff>409575</xdr:colOff>
      <xdr:row>97</xdr:row>
      <xdr:rowOff>164602</xdr:rowOff>
    </xdr:to>
    <xdr:sp macro="" textlink="">
      <xdr:nvSpPr>
        <xdr:cNvPr id="242" name="フローチャート : 判断 241"/>
        <xdr:cNvSpPr/>
      </xdr:nvSpPr>
      <xdr:spPr>
        <a:xfrm>
          <a:off x="3746500" y="1669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9679</xdr:rowOff>
    </xdr:from>
    <xdr:ext cx="534377" cy="259045"/>
    <xdr:sp macro="" textlink="">
      <xdr:nvSpPr>
        <xdr:cNvPr id="243" name="テキスト ボックス 242"/>
        <xdr:cNvSpPr txBox="1"/>
      </xdr:nvSpPr>
      <xdr:spPr>
        <a:xfrm>
          <a:off x="3530111" y="16468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40,086</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97000</xdr:rowOff>
    </xdr:from>
    <xdr:to>
      <xdr:col>4</xdr:col>
      <xdr:colOff>155575</xdr:colOff>
      <xdr:row>98</xdr:row>
      <xdr:rowOff>34723</xdr:rowOff>
    </xdr:to>
    <xdr:cxnSp macro="">
      <xdr:nvCxnSpPr>
        <xdr:cNvPr id="244" name="直線コネクタ 243"/>
        <xdr:cNvCxnSpPr/>
      </xdr:nvCxnSpPr>
      <xdr:spPr>
        <a:xfrm>
          <a:off x="2019300" y="16727650"/>
          <a:ext cx="889000" cy="109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116920</xdr:rowOff>
    </xdr:from>
    <xdr:to>
      <xdr:col>4</xdr:col>
      <xdr:colOff>206375</xdr:colOff>
      <xdr:row>98</xdr:row>
      <xdr:rowOff>47070</xdr:rowOff>
    </xdr:to>
    <xdr:sp macro="" textlink="">
      <xdr:nvSpPr>
        <xdr:cNvPr id="245" name="フローチャート : 判断 244"/>
        <xdr:cNvSpPr/>
      </xdr:nvSpPr>
      <xdr:spPr>
        <a:xfrm>
          <a:off x="2857500" y="16747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63597</xdr:rowOff>
    </xdr:from>
    <xdr:ext cx="534377" cy="259045"/>
    <xdr:sp macro="" textlink="">
      <xdr:nvSpPr>
        <xdr:cNvPr id="246" name="テキスト ボックス 245"/>
        <xdr:cNvSpPr txBox="1"/>
      </xdr:nvSpPr>
      <xdr:spPr>
        <a:xfrm>
          <a:off x="2641111" y="16522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36,784</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97000</xdr:rowOff>
    </xdr:from>
    <xdr:to>
      <xdr:col>2</xdr:col>
      <xdr:colOff>638175</xdr:colOff>
      <xdr:row>97</xdr:row>
      <xdr:rowOff>137725</xdr:rowOff>
    </xdr:to>
    <xdr:cxnSp macro="">
      <xdr:nvCxnSpPr>
        <xdr:cNvPr id="247" name="直線コネクタ 246"/>
        <xdr:cNvCxnSpPr/>
      </xdr:nvCxnSpPr>
      <xdr:spPr>
        <a:xfrm flipV="1">
          <a:off x="1130300" y="16727650"/>
          <a:ext cx="889000" cy="40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68163</xdr:rowOff>
    </xdr:from>
    <xdr:to>
      <xdr:col>3</xdr:col>
      <xdr:colOff>3175</xdr:colOff>
      <xdr:row>97</xdr:row>
      <xdr:rowOff>169763</xdr:rowOff>
    </xdr:to>
    <xdr:sp macro="" textlink="">
      <xdr:nvSpPr>
        <xdr:cNvPr id="248" name="フローチャート : 判断 247"/>
        <xdr:cNvSpPr/>
      </xdr:nvSpPr>
      <xdr:spPr>
        <a:xfrm>
          <a:off x="1968500" y="16698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160890</xdr:rowOff>
    </xdr:from>
    <xdr:ext cx="534377" cy="259045"/>
    <xdr:sp macro="" textlink="">
      <xdr:nvSpPr>
        <xdr:cNvPr id="249" name="テキスト ボックス 248"/>
        <xdr:cNvSpPr txBox="1"/>
      </xdr:nvSpPr>
      <xdr:spPr>
        <a:xfrm>
          <a:off x="1752111" y="16791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39,770</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121264</xdr:rowOff>
    </xdr:from>
    <xdr:to>
      <xdr:col>1</xdr:col>
      <xdr:colOff>485775</xdr:colOff>
      <xdr:row>98</xdr:row>
      <xdr:rowOff>51414</xdr:rowOff>
    </xdr:to>
    <xdr:sp macro="" textlink="">
      <xdr:nvSpPr>
        <xdr:cNvPr id="250" name="フローチャート : 判断 249"/>
        <xdr:cNvSpPr/>
      </xdr:nvSpPr>
      <xdr:spPr>
        <a:xfrm>
          <a:off x="1079500" y="1675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42541</xdr:rowOff>
    </xdr:from>
    <xdr:ext cx="534377" cy="259045"/>
    <xdr:sp macro="" textlink="">
      <xdr:nvSpPr>
        <xdr:cNvPr id="251" name="テキスト ボックス 250"/>
        <xdr:cNvSpPr txBox="1"/>
      </xdr:nvSpPr>
      <xdr:spPr>
        <a:xfrm>
          <a:off x="863111" y="16844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36,518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110111</xdr:rowOff>
    </xdr:from>
    <xdr:to>
      <xdr:col>6</xdr:col>
      <xdr:colOff>561975</xdr:colOff>
      <xdr:row>98</xdr:row>
      <xdr:rowOff>40261</xdr:rowOff>
    </xdr:to>
    <xdr:sp macro="" textlink="">
      <xdr:nvSpPr>
        <xdr:cNvPr id="257" name="円/楕円 256"/>
        <xdr:cNvSpPr/>
      </xdr:nvSpPr>
      <xdr:spPr>
        <a:xfrm>
          <a:off x="4584700" y="1674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88538</xdr:rowOff>
    </xdr:from>
    <xdr:ext cx="534377" cy="259045"/>
    <xdr:sp macro="" textlink="">
      <xdr:nvSpPr>
        <xdr:cNvPr id="258" name="衛生費該当値テキスト"/>
        <xdr:cNvSpPr txBox="1"/>
      </xdr:nvSpPr>
      <xdr:spPr>
        <a:xfrm>
          <a:off x="4686300" y="16719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37,201</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113638</xdr:rowOff>
    </xdr:from>
    <xdr:to>
      <xdr:col>5</xdr:col>
      <xdr:colOff>409575</xdr:colOff>
      <xdr:row>98</xdr:row>
      <xdr:rowOff>43788</xdr:rowOff>
    </xdr:to>
    <xdr:sp macro="" textlink="">
      <xdr:nvSpPr>
        <xdr:cNvPr id="259" name="円/楕円 258"/>
        <xdr:cNvSpPr/>
      </xdr:nvSpPr>
      <xdr:spPr>
        <a:xfrm>
          <a:off x="3746500" y="16744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34915</xdr:rowOff>
    </xdr:from>
    <xdr:ext cx="534377" cy="259045"/>
    <xdr:sp macro="" textlink="">
      <xdr:nvSpPr>
        <xdr:cNvPr id="260" name="テキスト ボックス 259"/>
        <xdr:cNvSpPr txBox="1"/>
      </xdr:nvSpPr>
      <xdr:spPr>
        <a:xfrm>
          <a:off x="3530111" y="16837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36,985</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155373</xdr:rowOff>
    </xdr:from>
    <xdr:to>
      <xdr:col>4</xdr:col>
      <xdr:colOff>206375</xdr:colOff>
      <xdr:row>98</xdr:row>
      <xdr:rowOff>85523</xdr:rowOff>
    </xdr:to>
    <xdr:sp macro="" textlink="">
      <xdr:nvSpPr>
        <xdr:cNvPr id="261" name="円/楕円 260"/>
        <xdr:cNvSpPr/>
      </xdr:nvSpPr>
      <xdr:spPr>
        <a:xfrm>
          <a:off x="2857500" y="16786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76650</xdr:rowOff>
    </xdr:from>
    <xdr:ext cx="534377" cy="259045"/>
    <xdr:sp macro="" textlink="">
      <xdr:nvSpPr>
        <xdr:cNvPr id="262" name="テキスト ボックス 261"/>
        <xdr:cNvSpPr txBox="1"/>
      </xdr:nvSpPr>
      <xdr:spPr>
        <a:xfrm>
          <a:off x="2641111" y="16878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34,429</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46200</xdr:rowOff>
    </xdr:from>
    <xdr:to>
      <xdr:col>3</xdr:col>
      <xdr:colOff>3175</xdr:colOff>
      <xdr:row>97</xdr:row>
      <xdr:rowOff>147800</xdr:rowOff>
    </xdr:to>
    <xdr:sp macro="" textlink="">
      <xdr:nvSpPr>
        <xdr:cNvPr id="263" name="円/楕円 262"/>
        <xdr:cNvSpPr/>
      </xdr:nvSpPr>
      <xdr:spPr>
        <a:xfrm>
          <a:off x="1968500" y="1667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164327</xdr:rowOff>
    </xdr:from>
    <xdr:ext cx="534377" cy="259045"/>
    <xdr:sp macro="" textlink="">
      <xdr:nvSpPr>
        <xdr:cNvPr id="264" name="テキスト ボックス 263"/>
        <xdr:cNvSpPr txBox="1"/>
      </xdr:nvSpPr>
      <xdr:spPr>
        <a:xfrm>
          <a:off x="1752111" y="16452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41,115</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86925</xdr:rowOff>
    </xdr:from>
    <xdr:to>
      <xdr:col>1</xdr:col>
      <xdr:colOff>485775</xdr:colOff>
      <xdr:row>98</xdr:row>
      <xdr:rowOff>17075</xdr:rowOff>
    </xdr:to>
    <xdr:sp macro="" textlink="">
      <xdr:nvSpPr>
        <xdr:cNvPr id="265" name="円/楕円 264"/>
        <xdr:cNvSpPr/>
      </xdr:nvSpPr>
      <xdr:spPr>
        <a:xfrm>
          <a:off x="1079500" y="1671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33602</xdr:rowOff>
    </xdr:from>
    <xdr:ext cx="534377" cy="259045"/>
    <xdr:sp macro="" textlink="">
      <xdr:nvSpPr>
        <xdr:cNvPr id="266" name="テキスト ボックス 265"/>
        <xdr:cNvSpPr txBox="1"/>
      </xdr:nvSpPr>
      <xdr:spPr>
        <a:xfrm>
          <a:off x="863111" y="16492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38,621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80" name="テキスト ボックス 27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2" name="テキスト ボックス 28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4" name="テキスト ボックス 28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6" name="テキスト ボックス 285"/>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8" name="テキスト ボックス 287"/>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126365</xdr:rowOff>
    </xdr:from>
    <xdr:to>
      <xdr:col>15</xdr:col>
      <xdr:colOff>180340</xdr:colOff>
      <xdr:row>39</xdr:row>
      <xdr:rowOff>44450</xdr:rowOff>
    </xdr:to>
    <xdr:cxnSp macro="">
      <xdr:nvCxnSpPr>
        <xdr:cNvPr id="290" name="直線コネクタ 289"/>
        <xdr:cNvCxnSpPr/>
      </xdr:nvCxnSpPr>
      <xdr:spPr>
        <a:xfrm flipV="1">
          <a:off x="10475595" y="5269865"/>
          <a:ext cx="1270" cy="1461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91"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92" name="直線コネクタ 291"/>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73042</xdr:rowOff>
    </xdr:from>
    <xdr:ext cx="469744" cy="259045"/>
    <xdr:sp macro="" textlink="">
      <xdr:nvSpPr>
        <xdr:cNvPr id="293" name="労働費最大値テキスト"/>
        <xdr:cNvSpPr txBox="1"/>
      </xdr:nvSpPr>
      <xdr:spPr>
        <a:xfrm>
          <a:off x="10528300" y="5045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7,670</a:t>
          </a:r>
          <a:endParaRPr kumimoji="1" lang="ja-JP" altLang="en-US" sz="1000" b="1">
            <a:latin typeface="ＭＳ Ｐゴシック"/>
          </a:endParaRPr>
        </a:p>
      </xdr:txBody>
    </xdr:sp>
    <xdr:clientData/>
  </xdr:oneCellAnchor>
  <xdr:twoCellAnchor>
    <xdr:from>
      <xdr:col>15</xdr:col>
      <xdr:colOff>92075</xdr:colOff>
      <xdr:row>30</xdr:row>
      <xdr:rowOff>126365</xdr:rowOff>
    </xdr:from>
    <xdr:to>
      <xdr:col>15</xdr:col>
      <xdr:colOff>269875</xdr:colOff>
      <xdr:row>30</xdr:row>
      <xdr:rowOff>126365</xdr:rowOff>
    </xdr:to>
    <xdr:cxnSp macro="">
      <xdr:nvCxnSpPr>
        <xdr:cNvPr id="294" name="直線コネクタ 293"/>
        <xdr:cNvCxnSpPr/>
      </xdr:nvCxnSpPr>
      <xdr:spPr>
        <a:xfrm>
          <a:off x="10388600" y="5269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111887</xdr:rowOff>
    </xdr:from>
    <xdr:to>
      <xdr:col>15</xdr:col>
      <xdr:colOff>180975</xdr:colOff>
      <xdr:row>37</xdr:row>
      <xdr:rowOff>143510</xdr:rowOff>
    </xdr:to>
    <xdr:cxnSp macro="">
      <xdr:nvCxnSpPr>
        <xdr:cNvPr id="295" name="直線コネクタ 294"/>
        <xdr:cNvCxnSpPr/>
      </xdr:nvCxnSpPr>
      <xdr:spPr>
        <a:xfrm>
          <a:off x="9639300" y="6455537"/>
          <a:ext cx="838200" cy="31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94632</xdr:rowOff>
    </xdr:from>
    <xdr:ext cx="469744" cy="259045"/>
    <xdr:sp macro="" textlink="">
      <xdr:nvSpPr>
        <xdr:cNvPr id="296" name="労働費平均値テキスト"/>
        <xdr:cNvSpPr txBox="1"/>
      </xdr:nvSpPr>
      <xdr:spPr>
        <a:xfrm>
          <a:off x="10528300" y="62668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1,390</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71755</xdr:rowOff>
    </xdr:from>
    <xdr:to>
      <xdr:col>15</xdr:col>
      <xdr:colOff>231775</xdr:colOff>
      <xdr:row>38</xdr:row>
      <xdr:rowOff>1905</xdr:rowOff>
    </xdr:to>
    <xdr:sp macro="" textlink="">
      <xdr:nvSpPr>
        <xdr:cNvPr id="297" name="フローチャート : 判断 296"/>
        <xdr:cNvSpPr/>
      </xdr:nvSpPr>
      <xdr:spPr>
        <a:xfrm>
          <a:off x="10426700" y="6415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61595</xdr:rowOff>
    </xdr:from>
    <xdr:to>
      <xdr:col>14</xdr:col>
      <xdr:colOff>28575</xdr:colOff>
      <xdr:row>37</xdr:row>
      <xdr:rowOff>111887</xdr:rowOff>
    </xdr:to>
    <xdr:cxnSp macro="">
      <xdr:nvCxnSpPr>
        <xdr:cNvPr id="298" name="直線コネクタ 297"/>
        <xdr:cNvCxnSpPr/>
      </xdr:nvCxnSpPr>
      <xdr:spPr>
        <a:xfrm>
          <a:off x="8750300" y="6233795"/>
          <a:ext cx="889000" cy="221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72898</xdr:rowOff>
    </xdr:from>
    <xdr:to>
      <xdr:col>14</xdr:col>
      <xdr:colOff>79375</xdr:colOff>
      <xdr:row>38</xdr:row>
      <xdr:rowOff>3048</xdr:rowOff>
    </xdr:to>
    <xdr:sp macro="" textlink="">
      <xdr:nvSpPr>
        <xdr:cNvPr id="299" name="フローチャート : 判断 298"/>
        <xdr:cNvSpPr/>
      </xdr:nvSpPr>
      <xdr:spPr>
        <a:xfrm>
          <a:off x="9588500" y="6416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165625</xdr:rowOff>
    </xdr:from>
    <xdr:ext cx="469744" cy="259045"/>
    <xdr:sp macro="" textlink="">
      <xdr:nvSpPr>
        <xdr:cNvPr id="300" name="テキスト ボックス 299"/>
        <xdr:cNvSpPr txBox="1"/>
      </xdr:nvSpPr>
      <xdr:spPr>
        <a:xfrm>
          <a:off x="9404427" y="6509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1,384</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34353</xdr:rowOff>
    </xdr:from>
    <xdr:to>
      <xdr:col>12</xdr:col>
      <xdr:colOff>511175</xdr:colOff>
      <xdr:row>36</xdr:row>
      <xdr:rowOff>61595</xdr:rowOff>
    </xdr:to>
    <xdr:cxnSp macro="">
      <xdr:nvCxnSpPr>
        <xdr:cNvPr id="301" name="直線コネクタ 300"/>
        <xdr:cNvCxnSpPr/>
      </xdr:nvCxnSpPr>
      <xdr:spPr>
        <a:xfrm>
          <a:off x="7861300" y="6206553"/>
          <a:ext cx="889000" cy="27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29083</xdr:rowOff>
    </xdr:from>
    <xdr:to>
      <xdr:col>12</xdr:col>
      <xdr:colOff>561975</xdr:colOff>
      <xdr:row>37</xdr:row>
      <xdr:rowOff>130683</xdr:rowOff>
    </xdr:to>
    <xdr:sp macro="" textlink="">
      <xdr:nvSpPr>
        <xdr:cNvPr id="302" name="フローチャート : 判断 301"/>
        <xdr:cNvSpPr/>
      </xdr:nvSpPr>
      <xdr:spPr>
        <a:xfrm>
          <a:off x="8699500" y="6372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121810</xdr:rowOff>
    </xdr:from>
    <xdr:ext cx="469744" cy="259045"/>
    <xdr:sp macro="" textlink="">
      <xdr:nvSpPr>
        <xdr:cNvPr id="303" name="テキスト ボックス 302"/>
        <xdr:cNvSpPr txBox="1"/>
      </xdr:nvSpPr>
      <xdr:spPr>
        <a:xfrm>
          <a:off x="8515427" y="6465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1,614</a:t>
          </a:r>
          <a:endParaRPr kumimoji="1" lang="ja-JP" altLang="en-US" sz="1000" b="1">
            <a:solidFill>
              <a:srgbClr val="000080"/>
            </a:solidFill>
            <a:latin typeface="ＭＳ Ｐゴシック"/>
          </a:endParaRPr>
        </a:p>
      </xdr:txBody>
    </xdr:sp>
    <xdr:clientData/>
  </xdr:oneCellAnchor>
  <xdr:twoCellAnchor>
    <xdr:from>
      <xdr:col>10</xdr:col>
      <xdr:colOff>104775</xdr:colOff>
      <xdr:row>34</xdr:row>
      <xdr:rowOff>98552</xdr:rowOff>
    </xdr:from>
    <xdr:to>
      <xdr:col>11</xdr:col>
      <xdr:colOff>307975</xdr:colOff>
      <xdr:row>36</xdr:row>
      <xdr:rowOff>34353</xdr:rowOff>
    </xdr:to>
    <xdr:cxnSp macro="">
      <xdr:nvCxnSpPr>
        <xdr:cNvPr id="304" name="直線コネクタ 303"/>
        <xdr:cNvCxnSpPr/>
      </xdr:nvCxnSpPr>
      <xdr:spPr>
        <a:xfrm>
          <a:off x="6972300" y="5927852"/>
          <a:ext cx="889000" cy="278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12319</xdr:rowOff>
    </xdr:from>
    <xdr:to>
      <xdr:col>11</xdr:col>
      <xdr:colOff>358775</xdr:colOff>
      <xdr:row>37</xdr:row>
      <xdr:rowOff>113919</xdr:rowOff>
    </xdr:to>
    <xdr:sp macro="" textlink="">
      <xdr:nvSpPr>
        <xdr:cNvPr id="305" name="フローチャート : 判断 304"/>
        <xdr:cNvSpPr/>
      </xdr:nvSpPr>
      <xdr:spPr>
        <a:xfrm>
          <a:off x="7810500" y="635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105046</xdr:rowOff>
    </xdr:from>
    <xdr:ext cx="469744" cy="259045"/>
    <xdr:sp macro="" textlink="">
      <xdr:nvSpPr>
        <xdr:cNvPr id="306" name="テキスト ボックス 305"/>
        <xdr:cNvSpPr txBox="1"/>
      </xdr:nvSpPr>
      <xdr:spPr>
        <a:xfrm>
          <a:off x="7626427" y="6448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1,702</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105283</xdr:rowOff>
    </xdr:from>
    <xdr:to>
      <xdr:col>10</xdr:col>
      <xdr:colOff>155575</xdr:colOff>
      <xdr:row>36</xdr:row>
      <xdr:rowOff>35433</xdr:rowOff>
    </xdr:to>
    <xdr:sp macro="" textlink="">
      <xdr:nvSpPr>
        <xdr:cNvPr id="307" name="フローチャート : 判断 306"/>
        <xdr:cNvSpPr/>
      </xdr:nvSpPr>
      <xdr:spPr>
        <a:xfrm>
          <a:off x="6921500" y="6106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26560</xdr:rowOff>
    </xdr:from>
    <xdr:ext cx="469744" cy="259045"/>
    <xdr:sp macro="" textlink="">
      <xdr:nvSpPr>
        <xdr:cNvPr id="308" name="テキスト ボックス 307"/>
        <xdr:cNvSpPr txBox="1"/>
      </xdr:nvSpPr>
      <xdr:spPr>
        <a:xfrm>
          <a:off x="6737427" y="6198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3,014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92710</xdr:rowOff>
    </xdr:from>
    <xdr:to>
      <xdr:col>15</xdr:col>
      <xdr:colOff>231775</xdr:colOff>
      <xdr:row>38</xdr:row>
      <xdr:rowOff>22860</xdr:rowOff>
    </xdr:to>
    <xdr:sp macro="" textlink="">
      <xdr:nvSpPr>
        <xdr:cNvPr id="314" name="円/楕円 313"/>
        <xdr:cNvSpPr/>
      </xdr:nvSpPr>
      <xdr:spPr>
        <a:xfrm>
          <a:off x="10426700" y="643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71137</xdr:rowOff>
    </xdr:from>
    <xdr:ext cx="469744" cy="259045"/>
    <xdr:sp macro="" textlink="">
      <xdr:nvSpPr>
        <xdr:cNvPr id="315" name="労働費該当値テキスト"/>
        <xdr:cNvSpPr txBox="1"/>
      </xdr:nvSpPr>
      <xdr:spPr>
        <a:xfrm>
          <a:off x="10528300" y="641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1,280</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61087</xdr:rowOff>
    </xdr:from>
    <xdr:to>
      <xdr:col>14</xdr:col>
      <xdr:colOff>79375</xdr:colOff>
      <xdr:row>37</xdr:row>
      <xdr:rowOff>162687</xdr:rowOff>
    </xdr:to>
    <xdr:sp macro="" textlink="">
      <xdr:nvSpPr>
        <xdr:cNvPr id="316" name="円/楕円 315"/>
        <xdr:cNvSpPr/>
      </xdr:nvSpPr>
      <xdr:spPr>
        <a:xfrm>
          <a:off x="9588500" y="6404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7764</xdr:rowOff>
    </xdr:from>
    <xdr:ext cx="469744" cy="259045"/>
    <xdr:sp macro="" textlink="">
      <xdr:nvSpPr>
        <xdr:cNvPr id="317" name="テキスト ボックス 316"/>
        <xdr:cNvSpPr txBox="1"/>
      </xdr:nvSpPr>
      <xdr:spPr>
        <a:xfrm>
          <a:off x="9404427" y="6179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1,446</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10795</xdr:rowOff>
    </xdr:from>
    <xdr:to>
      <xdr:col>12</xdr:col>
      <xdr:colOff>561975</xdr:colOff>
      <xdr:row>36</xdr:row>
      <xdr:rowOff>112395</xdr:rowOff>
    </xdr:to>
    <xdr:sp macro="" textlink="">
      <xdr:nvSpPr>
        <xdr:cNvPr id="318" name="円/楕円 317"/>
        <xdr:cNvSpPr/>
      </xdr:nvSpPr>
      <xdr:spPr>
        <a:xfrm>
          <a:off x="8699500" y="618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128922</xdr:rowOff>
    </xdr:from>
    <xdr:ext cx="469744" cy="259045"/>
    <xdr:sp macro="" textlink="">
      <xdr:nvSpPr>
        <xdr:cNvPr id="319" name="テキスト ボックス 318"/>
        <xdr:cNvSpPr txBox="1"/>
      </xdr:nvSpPr>
      <xdr:spPr>
        <a:xfrm>
          <a:off x="8515427" y="5958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2,610</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155003</xdr:rowOff>
    </xdr:from>
    <xdr:to>
      <xdr:col>11</xdr:col>
      <xdr:colOff>358775</xdr:colOff>
      <xdr:row>36</xdr:row>
      <xdr:rowOff>85153</xdr:rowOff>
    </xdr:to>
    <xdr:sp macro="" textlink="">
      <xdr:nvSpPr>
        <xdr:cNvPr id="320" name="円/楕円 319"/>
        <xdr:cNvSpPr/>
      </xdr:nvSpPr>
      <xdr:spPr>
        <a:xfrm>
          <a:off x="7810500" y="6155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101680</xdr:rowOff>
    </xdr:from>
    <xdr:ext cx="469744" cy="259045"/>
    <xdr:sp macro="" textlink="">
      <xdr:nvSpPr>
        <xdr:cNvPr id="321" name="テキスト ボックス 320"/>
        <xdr:cNvSpPr txBox="1"/>
      </xdr:nvSpPr>
      <xdr:spPr>
        <a:xfrm>
          <a:off x="7626427" y="5930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2,753</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47752</xdr:rowOff>
    </xdr:from>
    <xdr:to>
      <xdr:col>10</xdr:col>
      <xdr:colOff>155575</xdr:colOff>
      <xdr:row>34</xdr:row>
      <xdr:rowOff>149352</xdr:rowOff>
    </xdr:to>
    <xdr:sp macro="" textlink="">
      <xdr:nvSpPr>
        <xdr:cNvPr id="322" name="円/楕円 321"/>
        <xdr:cNvSpPr/>
      </xdr:nvSpPr>
      <xdr:spPr>
        <a:xfrm>
          <a:off x="6921500" y="5877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165879</xdr:rowOff>
    </xdr:from>
    <xdr:ext cx="469744" cy="259045"/>
    <xdr:sp macro="" textlink="">
      <xdr:nvSpPr>
        <xdr:cNvPr id="323" name="テキスト ボックス 322"/>
        <xdr:cNvSpPr txBox="1"/>
      </xdr:nvSpPr>
      <xdr:spPr>
        <a:xfrm>
          <a:off x="6737427" y="5652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16,730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7" name="テキスト ボックス 336"/>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9" name="テキスト ボックス 338"/>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41" name="テキスト ボックス 340"/>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104747</xdr:rowOff>
    </xdr:from>
    <xdr:to>
      <xdr:col>15</xdr:col>
      <xdr:colOff>180340</xdr:colOff>
      <xdr:row>58</xdr:row>
      <xdr:rowOff>131776</xdr:rowOff>
    </xdr:to>
    <xdr:cxnSp macro="">
      <xdr:nvCxnSpPr>
        <xdr:cNvPr id="345" name="直線コネクタ 344"/>
        <xdr:cNvCxnSpPr/>
      </xdr:nvCxnSpPr>
      <xdr:spPr>
        <a:xfrm flipV="1">
          <a:off x="10475595" y="9020147"/>
          <a:ext cx="1270" cy="1055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135603</xdr:rowOff>
    </xdr:from>
    <xdr:ext cx="469744" cy="259045"/>
    <xdr:sp macro="" textlink="">
      <xdr:nvSpPr>
        <xdr:cNvPr id="346" name="農林水産業費最小値テキスト"/>
        <xdr:cNvSpPr txBox="1"/>
      </xdr:nvSpPr>
      <xdr:spPr>
        <a:xfrm>
          <a:off x="10528300" y="10079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1,733</a:t>
          </a:r>
          <a:endParaRPr kumimoji="1" lang="ja-JP" altLang="en-US" sz="1000" b="1">
            <a:latin typeface="ＭＳ Ｐゴシック"/>
          </a:endParaRPr>
        </a:p>
      </xdr:txBody>
    </xdr:sp>
    <xdr:clientData/>
  </xdr:oneCellAnchor>
  <xdr:twoCellAnchor>
    <xdr:from>
      <xdr:col>15</xdr:col>
      <xdr:colOff>92075</xdr:colOff>
      <xdr:row>58</xdr:row>
      <xdr:rowOff>131776</xdr:rowOff>
    </xdr:from>
    <xdr:to>
      <xdr:col>15</xdr:col>
      <xdr:colOff>269875</xdr:colOff>
      <xdr:row>58</xdr:row>
      <xdr:rowOff>131776</xdr:rowOff>
    </xdr:to>
    <xdr:cxnSp macro="">
      <xdr:nvCxnSpPr>
        <xdr:cNvPr id="347" name="直線コネクタ 346"/>
        <xdr:cNvCxnSpPr/>
      </xdr:nvCxnSpPr>
      <xdr:spPr>
        <a:xfrm>
          <a:off x="10388600" y="10075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51</xdr:row>
      <xdr:rowOff>51424</xdr:rowOff>
    </xdr:from>
    <xdr:ext cx="599010" cy="259045"/>
    <xdr:sp macro="" textlink="">
      <xdr:nvSpPr>
        <xdr:cNvPr id="348" name="農林水産業費最大値テキスト"/>
        <xdr:cNvSpPr txBox="1"/>
      </xdr:nvSpPr>
      <xdr:spPr>
        <a:xfrm>
          <a:off x="10528300" y="8795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232,645</a:t>
          </a:r>
          <a:endParaRPr kumimoji="1" lang="ja-JP" altLang="en-US" sz="1000" b="1">
            <a:latin typeface="ＭＳ Ｐゴシック"/>
          </a:endParaRPr>
        </a:p>
      </xdr:txBody>
    </xdr:sp>
    <xdr:clientData/>
  </xdr:oneCellAnchor>
  <xdr:twoCellAnchor>
    <xdr:from>
      <xdr:col>15</xdr:col>
      <xdr:colOff>92075</xdr:colOff>
      <xdr:row>52</xdr:row>
      <xdr:rowOff>104747</xdr:rowOff>
    </xdr:from>
    <xdr:to>
      <xdr:col>15</xdr:col>
      <xdr:colOff>269875</xdr:colOff>
      <xdr:row>52</xdr:row>
      <xdr:rowOff>104747</xdr:rowOff>
    </xdr:to>
    <xdr:cxnSp macro="">
      <xdr:nvCxnSpPr>
        <xdr:cNvPr id="349" name="直線コネクタ 348"/>
        <xdr:cNvCxnSpPr/>
      </xdr:nvCxnSpPr>
      <xdr:spPr>
        <a:xfrm>
          <a:off x="10388600" y="9020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126039</xdr:rowOff>
    </xdr:from>
    <xdr:to>
      <xdr:col>15</xdr:col>
      <xdr:colOff>180975</xdr:colOff>
      <xdr:row>57</xdr:row>
      <xdr:rowOff>160868</xdr:rowOff>
    </xdr:to>
    <xdr:cxnSp macro="">
      <xdr:nvCxnSpPr>
        <xdr:cNvPr id="350" name="直線コネクタ 349"/>
        <xdr:cNvCxnSpPr/>
      </xdr:nvCxnSpPr>
      <xdr:spPr>
        <a:xfrm>
          <a:off x="9639300" y="9898689"/>
          <a:ext cx="838200" cy="34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144584</xdr:rowOff>
    </xdr:from>
    <xdr:ext cx="534377" cy="259045"/>
    <xdr:sp macro="" textlink="">
      <xdr:nvSpPr>
        <xdr:cNvPr id="351" name="農林水産業費平均値テキスト"/>
        <xdr:cNvSpPr txBox="1"/>
      </xdr:nvSpPr>
      <xdr:spPr>
        <a:xfrm>
          <a:off x="10528300" y="99172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20,602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166157</xdr:rowOff>
    </xdr:from>
    <xdr:to>
      <xdr:col>15</xdr:col>
      <xdr:colOff>231775</xdr:colOff>
      <xdr:row>58</xdr:row>
      <xdr:rowOff>96307</xdr:rowOff>
    </xdr:to>
    <xdr:sp macro="" textlink="">
      <xdr:nvSpPr>
        <xdr:cNvPr id="352" name="フローチャート : 判断 351"/>
        <xdr:cNvSpPr/>
      </xdr:nvSpPr>
      <xdr:spPr>
        <a:xfrm>
          <a:off x="10426700" y="9938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126039</xdr:rowOff>
    </xdr:from>
    <xdr:to>
      <xdr:col>14</xdr:col>
      <xdr:colOff>28575</xdr:colOff>
      <xdr:row>57</xdr:row>
      <xdr:rowOff>130574</xdr:rowOff>
    </xdr:to>
    <xdr:cxnSp macro="">
      <xdr:nvCxnSpPr>
        <xdr:cNvPr id="353" name="直線コネクタ 352"/>
        <xdr:cNvCxnSpPr/>
      </xdr:nvCxnSpPr>
      <xdr:spPr>
        <a:xfrm flipV="1">
          <a:off x="8750300" y="9898689"/>
          <a:ext cx="889000" cy="4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30086</xdr:rowOff>
    </xdr:from>
    <xdr:to>
      <xdr:col>14</xdr:col>
      <xdr:colOff>79375</xdr:colOff>
      <xdr:row>58</xdr:row>
      <xdr:rowOff>131686</xdr:rowOff>
    </xdr:to>
    <xdr:sp macro="" textlink="">
      <xdr:nvSpPr>
        <xdr:cNvPr id="354" name="フローチャート : 判断 353"/>
        <xdr:cNvSpPr/>
      </xdr:nvSpPr>
      <xdr:spPr>
        <a:xfrm>
          <a:off x="9588500" y="9974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122813</xdr:rowOff>
    </xdr:from>
    <xdr:ext cx="534377" cy="259045"/>
    <xdr:sp macro="" textlink="">
      <xdr:nvSpPr>
        <xdr:cNvPr id="355" name="テキスト ボックス 354"/>
        <xdr:cNvSpPr txBox="1"/>
      </xdr:nvSpPr>
      <xdr:spPr>
        <a:xfrm>
          <a:off x="9372111" y="10066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12,864</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130574</xdr:rowOff>
    </xdr:from>
    <xdr:to>
      <xdr:col>12</xdr:col>
      <xdr:colOff>511175</xdr:colOff>
      <xdr:row>57</xdr:row>
      <xdr:rowOff>167210</xdr:rowOff>
    </xdr:to>
    <xdr:cxnSp macro="">
      <xdr:nvCxnSpPr>
        <xdr:cNvPr id="356" name="直線コネクタ 355"/>
        <xdr:cNvCxnSpPr/>
      </xdr:nvCxnSpPr>
      <xdr:spPr>
        <a:xfrm flipV="1">
          <a:off x="7861300" y="9903224"/>
          <a:ext cx="889000" cy="36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31142</xdr:rowOff>
    </xdr:from>
    <xdr:to>
      <xdr:col>12</xdr:col>
      <xdr:colOff>561975</xdr:colOff>
      <xdr:row>58</xdr:row>
      <xdr:rowOff>132742</xdr:rowOff>
    </xdr:to>
    <xdr:sp macro="" textlink="">
      <xdr:nvSpPr>
        <xdr:cNvPr id="357" name="フローチャート : 判断 356"/>
        <xdr:cNvSpPr/>
      </xdr:nvSpPr>
      <xdr:spPr>
        <a:xfrm>
          <a:off x="8699500" y="9975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123869</xdr:rowOff>
    </xdr:from>
    <xdr:ext cx="534377" cy="259045"/>
    <xdr:sp macro="" textlink="">
      <xdr:nvSpPr>
        <xdr:cNvPr id="358" name="テキスト ボックス 357"/>
        <xdr:cNvSpPr txBox="1"/>
      </xdr:nvSpPr>
      <xdr:spPr>
        <a:xfrm>
          <a:off x="8483111" y="10067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12,633</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167210</xdr:rowOff>
    </xdr:from>
    <xdr:to>
      <xdr:col>11</xdr:col>
      <xdr:colOff>307975</xdr:colOff>
      <xdr:row>58</xdr:row>
      <xdr:rowOff>1827</xdr:rowOff>
    </xdr:to>
    <xdr:cxnSp macro="">
      <xdr:nvCxnSpPr>
        <xdr:cNvPr id="359" name="直線コネクタ 358"/>
        <xdr:cNvCxnSpPr/>
      </xdr:nvCxnSpPr>
      <xdr:spPr>
        <a:xfrm flipV="1">
          <a:off x="6972300" y="9939860"/>
          <a:ext cx="889000" cy="6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26442</xdr:rowOff>
    </xdr:from>
    <xdr:to>
      <xdr:col>11</xdr:col>
      <xdr:colOff>358775</xdr:colOff>
      <xdr:row>58</xdr:row>
      <xdr:rowOff>128042</xdr:rowOff>
    </xdr:to>
    <xdr:sp macro="" textlink="">
      <xdr:nvSpPr>
        <xdr:cNvPr id="360" name="フローチャート : 判断 359"/>
        <xdr:cNvSpPr/>
      </xdr:nvSpPr>
      <xdr:spPr>
        <a:xfrm>
          <a:off x="7810500" y="9970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119169</xdr:rowOff>
    </xdr:from>
    <xdr:ext cx="534377" cy="259045"/>
    <xdr:sp macro="" textlink="">
      <xdr:nvSpPr>
        <xdr:cNvPr id="361" name="テキスト ボックス 360"/>
        <xdr:cNvSpPr txBox="1"/>
      </xdr:nvSpPr>
      <xdr:spPr>
        <a:xfrm>
          <a:off x="7594111" y="10063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13,661</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33501</xdr:rowOff>
    </xdr:from>
    <xdr:to>
      <xdr:col>10</xdr:col>
      <xdr:colOff>155575</xdr:colOff>
      <xdr:row>58</xdr:row>
      <xdr:rowOff>135101</xdr:rowOff>
    </xdr:to>
    <xdr:sp macro="" textlink="">
      <xdr:nvSpPr>
        <xdr:cNvPr id="362" name="フローチャート : 判断 361"/>
        <xdr:cNvSpPr/>
      </xdr:nvSpPr>
      <xdr:spPr>
        <a:xfrm>
          <a:off x="6921500" y="997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126228</xdr:rowOff>
    </xdr:from>
    <xdr:ext cx="534377" cy="259045"/>
    <xdr:sp macro="" textlink="">
      <xdr:nvSpPr>
        <xdr:cNvPr id="363" name="テキスト ボックス 362"/>
        <xdr:cNvSpPr txBox="1"/>
      </xdr:nvSpPr>
      <xdr:spPr>
        <a:xfrm>
          <a:off x="6705111" y="10070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12,117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110068</xdr:rowOff>
    </xdr:from>
    <xdr:to>
      <xdr:col>15</xdr:col>
      <xdr:colOff>231775</xdr:colOff>
      <xdr:row>58</xdr:row>
      <xdr:rowOff>40218</xdr:rowOff>
    </xdr:to>
    <xdr:sp macro="" textlink="">
      <xdr:nvSpPr>
        <xdr:cNvPr id="369" name="円/楕円 368"/>
        <xdr:cNvSpPr/>
      </xdr:nvSpPr>
      <xdr:spPr>
        <a:xfrm>
          <a:off x="10426700" y="9882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132945</xdr:rowOff>
    </xdr:from>
    <xdr:ext cx="534377" cy="259045"/>
    <xdr:sp macro="" textlink="">
      <xdr:nvSpPr>
        <xdr:cNvPr id="370" name="農林水産業費該当値テキスト"/>
        <xdr:cNvSpPr txBox="1"/>
      </xdr:nvSpPr>
      <xdr:spPr>
        <a:xfrm>
          <a:off x="10528300" y="9734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32,870</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75239</xdr:rowOff>
    </xdr:from>
    <xdr:to>
      <xdr:col>14</xdr:col>
      <xdr:colOff>79375</xdr:colOff>
      <xdr:row>58</xdr:row>
      <xdr:rowOff>5389</xdr:rowOff>
    </xdr:to>
    <xdr:sp macro="" textlink="">
      <xdr:nvSpPr>
        <xdr:cNvPr id="371" name="円/楕円 370"/>
        <xdr:cNvSpPr/>
      </xdr:nvSpPr>
      <xdr:spPr>
        <a:xfrm>
          <a:off x="9588500" y="984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21916</xdr:rowOff>
    </xdr:from>
    <xdr:ext cx="534377" cy="259045"/>
    <xdr:sp macro="" textlink="">
      <xdr:nvSpPr>
        <xdr:cNvPr id="372" name="テキスト ボックス 371"/>
        <xdr:cNvSpPr txBox="1"/>
      </xdr:nvSpPr>
      <xdr:spPr>
        <a:xfrm>
          <a:off x="9372111" y="9623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40,488</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79774</xdr:rowOff>
    </xdr:from>
    <xdr:to>
      <xdr:col>12</xdr:col>
      <xdr:colOff>561975</xdr:colOff>
      <xdr:row>58</xdr:row>
      <xdr:rowOff>9924</xdr:rowOff>
    </xdr:to>
    <xdr:sp macro="" textlink="">
      <xdr:nvSpPr>
        <xdr:cNvPr id="373" name="円/楕円 372"/>
        <xdr:cNvSpPr/>
      </xdr:nvSpPr>
      <xdr:spPr>
        <a:xfrm>
          <a:off x="8699500" y="9852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26451</xdr:rowOff>
    </xdr:from>
    <xdr:ext cx="534377" cy="259045"/>
    <xdr:sp macro="" textlink="">
      <xdr:nvSpPr>
        <xdr:cNvPr id="374" name="テキスト ボックス 373"/>
        <xdr:cNvSpPr txBox="1"/>
      </xdr:nvSpPr>
      <xdr:spPr>
        <a:xfrm>
          <a:off x="8483111" y="9627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39,496</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116410</xdr:rowOff>
    </xdr:from>
    <xdr:to>
      <xdr:col>11</xdr:col>
      <xdr:colOff>358775</xdr:colOff>
      <xdr:row>58</xdr:row>
      <xdr:rowOff>46560</xdr:rowOff>
    </xdr:to>
    <xdr:sp macro="" textlink="">
      <xdr:nvSpPr>
        <xdr:cNvPr id="375" name="円/楕円 374"/>
        <xdr:cNvSpPr/>
      </xdr:nvSpPr>
      <xdr:spPr>
        <a:xfrm>
          <a:off x="7810500" y="988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63087</xdr:rowOff>
    </xdr:from>
    <xdr:ext cx="534377" cy="259045"/>
    <xdr:sp macro="" textlink="">
      <xdr:nvSpPr>
        <xdr:cNvPr id="376" name="テキスト ボックス 375"/>
        <xdr:cNvSpPr txBox="1"/>
      </xdr:nvSpPr>
      <xdr:spPr>
        <a:xfrm>
          <a:off x="7594111" y="9664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31,483</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122477</xdr:rowOff>
    </xdr:from>
    <xdr:to>
      <xdr:col>10</xdr:col>
      <xdr:colOff>155575</xdr:colOff>
      <xdr:row>58</xdr:row>
      <xdr:rowOff>52627</xdr:rowOff>
    </xdr:to>
    <xdr:sp macro="" textlink="">
      <xdr:nvSpPr>
        <xdr:cNvPr id="377" name="円/楕円 376"/>
        <xdr:cNvSpPr/>
      </xdr:nvSpPr>
      <xdr:spPr>
        <a:xfrm>
          <a:off x="6921500" y="9895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69154</xdr:rowOff>
    </xdr:from>
    <xdr:ext cx="534377" cy="259045"/>
    <xdr:sp macro="" textlink="">
      <xdr:nvSpPr>
        <xdr:cNvPr id="378" name="テキスト ボックス 377"/>
        <xdr:cNvSpPr txBox="1"/>
      </xdr:nvSpPr>
      <xdr:spPr>
        <a:xfrm>
          <a:off x="6705111" y="9670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30,156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20,683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400" name="テキスト ボックス 399"/>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2" name="テキスト ボックス 40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69</xdr:row>
      <xdr:rowOff>126180</xdr:rowOff>
    </xdr:from>
    <xdr:to>
      <xdr:col>15</xdr:col>
      <xdr:colOff>180340</xdr:colOff>
      <xdr:row>79</xdr:row>
      <xdr:rowOff>41500</xdr:rowOff>
    </xdr:to>
    <xdr:cxnSp macro="">
      <xdr:nvCxnSpPr>
        <xdr:cNvPr id="404" name="直線コネクタ 403"/>
        <xdr:cNvCxnSpPr/>
      </xdr:nvCxnSpPr>
      <xdr:spPr>
        <a:xfrm flipV="1">
          <a:off x="10475595" y="11956230"/>
          <a:ext cx="1270" cy="1629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45327</xdr:rowOff>
    </xdr:from>
    <xdr:ext cx="469744" cy="259045"/>
    <xdr:sp macro="" textlink="">
      <xdr:nvSpPr>
        <xdr:cNvPr id="405" name="商工費最小値テキスト"/>
        <xdr:cNvSpPr txBox="1"/>
      </xdr:nvSpPr>
      <xdr:spPr>
        <a:xfrm>
          <a:off x="10528300" y="13589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1,757</a:t>
          </a:r>
          <a:endParaRPr kumimoji="1" lang="ja-JP" altLang="en-US" sz="1000" b="1">
            <a:latin typeface="ＭＳ Ｐゴシック"/>
          </a:endParaRPr>
        </a:p>
      </xdr:txBody>
    </xdr:sp>
    <xdr:clientData/>
  </xdr:oneCellAnchor>
  <xdr:twoCellAnchor>
    <xdr:from>
      <xdr:col>15</xdr:col>
      <xdr:colOff>92075</xdr:colOff>
      <xdr:row>79</xdr:row>
      <xdr:rowOff>41500</xdr:rowOff>
    </xdr:from>
    <xdr:to>
      <xdr:col>15</xdr:col>
      <xdr:colOff>269875</xdr:colOff>
      <xdr:row>79</xdr:row>
      <xdr:rowOff>41500</xdr:rowOff>
    </xdr:to>
    <xdr:cxnSp macro="">
      <xdr:nvCxnSpPr>
        <xdr:cNvPr id="406" name="直線コネクタ 405"/>
        <xdr:cNvCxnSpPr/>
      </xdr:nvCxnSpPr>
      <xdr:spPr>
        <a:xfrm>
          <a:off x="10388600" y="13586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72857</xdr:rowOff>
    </xdr:from>
    <xdr:ext cx="534377" cy="259045"/>
    <xdr:sp macro="" textlink="">
      <xdr:nvSpPr>
        <xdr:cNvPr id="407" name="商工費最大値テキスト"/>
        <xdr:cNvSpPr txBox="1"/>
      </xdr:nvSpPr>
      <xdr:spPr>
        <a:xfrm>
          <a:off x="10528300" y="1173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51,664</a:t>
          </a:r>
          <a:endParaRPr kumimoji="1" lang="ja-JP" altLang="en-US" sz="1000" b="1">
            <a:latin typeface="ＭＳ Ｐゴシック"/>
          </a:endParaRPr>
        </a:p>
      </xdr:txBody>
    </xdr:sp>
    <xdr:clientData/>
  </xdr:oneCellAnchor>
  <xdr:twoCellAnchor>
    <xdr:from>
      <xdr:col>15</xdr:col>
      <xdr:colOff>92075</xdr:colOff>
      <xdr:row>69</xdr:row>
      <xdr:rowOff>126180</xdr:rowOff>
    </xdr:from>
    <xdr:to>
      <xdr:col>15</xdr:col>
      <xdr:colOff>269875</xdr:colOff>
      <xdr:row>69</xdr:row>
      <xdr:rowOff>126180</xdr:rowOff>
    </xdr:to>
    <xdr:cxnSp macro="">
      <xdr:nvCxnSpPr>
        <xdr:cNvPr id="408" name="直線コネクタ 407"/>
        <xdr:cNvCxnSpPr/>
      </xdr:nvCxnSpPr>
      <xdr:spPr>
        <a:xfrm>
          <a:off x="10388600" y="11956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73</xdr:row>
      <xdr:rowOff>3160</xdr:rowOff>
    </xdr:from>
    <xdr:to>
      <xdr:col>15</xdr:col>
      <xdr:colOff>180975</xdr:colOff>
      <xdr:row>75</xdr:row>
      <xdr:rowOff>109819</xdr:rowOff>
    </xdr:to>
    <xdr:cxnSp macro="">
      <xdr:nvCxnSpPr>
        <xdr:cNvPr id="409" name="直線コネクタ 408"/>
        <xdr:cNvCxnSpPr/>
      </xdr:nvCxnSpPr>
      <xdr:spPr>
        <a:xfrm flipV="1">
          <a:off x="9639300" y="12519010"/>
          <a:ext cx="838200" cy="449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17263</xdr:rowOff>
    </xdr:from>
    <xdr:ext cx="534377" cy="259045"/>
    <xdr:sp macro="" textlink="">
      <xdr:nvSpPr>
        <xdr:cNvPr id="410" name="商工費平均値テキスト"/>
        <xdr:cNvSpPr txBox="1"/>
      </xdr:nvSpPr>
      <xdr:spPr>
        <a:xfrm>
          <a:off x="10528300" y="130474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16,033</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38836</xdr:rowOff>
    </xdr:from>
    <xdr:to>
      <xdr:col>15</xdr:col>
      <xdr:colOff>231775</xdr:colOff>
      <xdr:row>76</xdr:row>
      <xdr:rowOff>140436</xdr:rowOff>
    </xdr:to>
    <xdr:sp macro="" textlink="">
      <xdr:nvSpPr>
        <xdr:cNvPr id="411" name="フローチャート : 判断 410"/>
        <xdr:cNvSpPr/>
      </xdr:nvSpPr>
      <xdr:spPr>
        <a:xfrm>
          <a:off x="10426700" y="13069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75</xdr:row>
      <xdr:rowOff>109819</xdr:rowOff>
    </xdr:from>
    <xdr:to>
      <xdr:col>14</xdr:col>
      <xdr:colOff>28575</xdr:colOff>
      <xdr:row>76</xdr:row>
      <xdr:rowOff>15472</xdr:rowOff>
    </xdr:to>
    <xdr:cxnSp macro="">
      <xdr:nvCxnSpPr>
        <xdr:cNvPr id="412" name="直線コネクタ 411"/>
        <xdr:cNvCxnSpPr/>
      </xdr:nvCxnSpPr>
      <xdr:spPr>
        <a:xfrm flipV="1">
          <a:off x="8750300" y="12968569"/>
          <a:ext cx="889000" cy="77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101538</xdr:rowOff>
    </xdr:from>
    <xdr:to>
      <xdr:col>14</xdr:col>
      <xdr:colOff>79375</xdr:colOff>
      <xdr:row>78</xdr:row>
      <xdr:rowOff>31688</xdr:rowOff>
    </xdr:to>
    <xdr:sp macro="" textlink="">
      <xdr:nvSpPr>
        <xdr:cNvPr id="413" name="フローチャート : 判断 412"/>
        <xdr:cNvSpPr/>
      </xdr:nvSpPr>
      <xdr:spPr>
        <a:xfrm>
          <a:off x="9588500" y="13303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22815</xdr:rowOff>
    </xdr:from>
    <xdr:ext cx="469744" cy="259045"/>
    <xdr:sp macro="" textlink="">
      <xdr:nvSpPr>
        <xdr:cNvPr id="414" name="テキスト ボックス 413"/>
        <xdr:cNvSpPr txBox="1"/>
      </xdr:nvSpPr>
      <xdr:spPr>
        <a:xfrm>
          <a:off x="9404427" y="13395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8,863</a:t>
          </a:r>
          <a:endParaRPr kumimoji="1" lang="ja-JP" altLang="en-US" sz="1000" b="1">
            <a:solidFill>
              <a:srgbClr val="000080"/>
            </a:solidFill>
            <a:latin typeface="ＭＳ Ｐゴシック"/>
          </a:endParaRPr>
        </a:p>
      </xdr:txBody>
    </xdr:sp>
    <xdr:clientData/>
  </xdr:oneCellAnchor>
  <xdr:twoCellAnchor>
    <xdr:from>
      <xdr:col>11</xdr:col>
      <xdr:colOff>307975</xdr:colOff>
      <xdr:row>76</xdr:row>
      <xdr:rowOff>14329</xdr:rowOff>
    </xdr:from>
    <xdr:to>
      <xdr:col>12</xdr:col>
      <xdr:colOff>511175</xdr:colOff>
      <xdr:row>76</xdr:row>
      <xdr:rowOff>15472</xdr:rowOff>
    </xdr:to>
    <xdr:cxnSp macro="">
      <xdr:nvCxnSpPr>
        <xdr:cNvPr id="415" name="直線コネクタ 414"/>
        <xdr:cNvCxnSpPr/>
      </xdr:nvCxnSpPr>
      <xdr:spPr>
        <a:xfrm>
          <a:off x="7861300" y="13044529"/>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18230</xdr:rowOff>
    </xdr:from>
    <xdr:to>
      <xdr:col>12</xdr:col>
      <xdr:colOff>561975</xdr:colOff>
      <xdr:row>77</xdr:row>
      <xdr:rowOff>119830</xdr:rowOff>
    </xdr:to>
    <xdr:sp macro="" textlink="">
      <xdr:nvSpPr>
        <xdr:cNvPr id="416" name="フローチャート : 判断 415"/>
        <xdr:cNvSpPr/>
      </xdr:nvSpPr>
      <xdr:spPr>
        <a:xfrm>
          <a:off x="8699500" y="1321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110957</xdr:rowOff>
    </xdr:from>
    <xdr:ext cx="534377" cy="259045"/>
    <xdr:sp macro="" textlink="">
      <xdr:nvSpPr>
        <xdr:cNvPr id="417" name="テキスト ボックス 416"/>
        <xdr:cNvSpPr txBox="1"/>
      </xdr:nvSpPr>
      <xdr:spPr>
        <a:xfrm>
          <a:off x="8483111" y="13312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11,414</a:t>
          </a:r>
          <a:endParaRPr kumimoji="1" lang="ja-JP" altLang="en-US" sz="1000" b="1">
            <a:solidFill>
              <a:srgbClr val="000080"/>
            </a:solidFill>
            <a:latin typeface="ＭＳ Ｐゴシック"/>
          </a:endParaRPr>
        </a:p>
      </xdr:txBody>
    </xdr:sp>
    <xdr:clientData/>
  </xdr:oneCellAnchor>
  <xdr:twoCellAnchor>
    <xdr:from>
      <xdr:col>10</xdr:col>
      <xdr:colOff>104775</xdr:colOff>
      <xdr:row>75</xdr:row>
      <xdr:rowOff>169940</xdr:rowOff>
    </xdr:from>
    <xdr:to>
      <xdr:col>11</xdr:col>
      <xdr:colOff>307975</xdr:colOff>
      <xdr:row>76</xdr:row>
      <xdr:rowOff>14329</xdr:rowOff>
    </xdr:to>
    <xdr:cxnSp macro="">
      <xdr:nvCxnSpPr>
        <xdr:cNvPr id="418" name="直線コネクタ 417"/>
        <xdr:cNvCxnSpPr/>
      </xdr:nvCxnSpPr>
      <xdr:spPr>
        <a:xfrm>
          <a:off x="6972300" y="13028690"/>
          <a:ext cx="889000" cy="15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98208</xdr:rowOff>
    </xdr:from>
    <xdr:to>
      <xdr:col>11</xdr:col>
      <xdr:colOff>358775</xdr:colOff>
      <xdr:row>78</xdr:row>
      <xdr:rowOff>28358</xdr:rowOff>
    </xdr:to>
    <xdr:sp macro="" textlink="">
      <xdr:nvSpPr>
        <xdr:cNvPr id="419" name="フローチャート : 判断 418"/>
        <xdr:cNvSpPr/>
      </xdr:nvSpPr>
      <xdr:spPr>
        <a:xfrm>
          <a:off x="7810500" y="13299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19485</xdr:rowOff>
    </xdr:from>
    <xdr:ext cx="469744" cy="259045"/>
    <xdr:sp macro="" textlink="">
      <xdr:nvSpPr>
        <xdr:cNvPr id="420" name="テキスト ボックス 419"/>
        <xdr:cNvSpPr txBox="1"/>
      </xdr:nvSpPr>
      <xdr:spPr>
        <a:xfrm>
          <a:off x="7626427" y="13392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8,965</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35472</xdr:rowOff>
    </xdr:from>
    <xdr:to>
      <xdr:col>10</xdr:col>
      <xdr:colOff>155575</xdr:colOff>
      <xdr:row>77</xdr:row>
      <xdr:rowOff>137072</xdr:rowOff>
    </xdr:to>
    <xdr:sp macro="" textlink="">
      <xdr:nvSpPr>
        <xdr:cNvPr id="421" name="フローチャート : 判断 420"/>
        <xdr:cNvSpPr/>
      </xdr:nvSpPr>
      <xdr:spPr>
        <a:xfrm>
          <a:off x="6921500" y="1323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128199</xdr:rowOff>
    </xdr:from>
    <xdr:ext cx="534377" cy="259045"/>
    <xdr:sp macro="" textlink="">
      <xdr:nvSpPr>
        <xdr:cNvPr id="422" name="テキスト ボックス 421"/>
        <xdr:cNvSpPr txBox="1"/>
      </xdr:nvSpPr>
      <xdr:spPr>
        <a:xfrm>
          <a:off x="6705111" y="13329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10,886</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72</xdr:row>
      <xdr:rowOff>123810</xdr:rowOff>
    </xdr:from>
    <xdr:to>
      <xdr:col>15</xdr:col>
      <xdr:colOff>231775</xdr:colOff>
      <xdr:row>73</xdr:row>
      <xdr:rowOff>53960</xdr:rowOff>
    </xdr:to>
    <xdr:sp macro="" textlink="">
      <xdr:nvSpPr>
        <xdr:cNvPr id="428" name="円/楕円 427"/>
        <xdr:cNvSpPr/>
      </xdr:nvSpPr>
      <xdr:spPr>
        <a:xfrm>
          <a:off x="10426700" y="12468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71</xdr:row>
      <xdr:rowOff>146687</xdr:rowOff>
    </xdr:from>
    <xdr:ext cx="534377" cy="259045"/>
    <xdr:sp macro="" textlink="">
      <xdr:nvSpPr>
        <xdr:cNvPr id="429" name="商工費該当値テキスト"/>
        <xdr:cNvSpPr txBox="1"/>
      </xdr:nvSpPr>
      <xdr:spPr>
        <a:xfrm>
          <a:off x="10528300" y="12319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34,431</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59019</xdr:rowOff>
    </xdr:from>
    <xdr:to>
      <xdr:col>14</xdr:col>
      <xdr:colOff>79375</xdr:colOff>
      <xdr:row>75</xdr:row>
      <xdr:rowOff>160620</xdr:rowOff>
    </xdr:to>
    <xdr:sp macro="" textlink="">
      <xdr:nvSpPr>
        <xdr:cNvPr id="430" name="円/楕円 429"/>
        <xdr:cNvSpPr/>
      </xdr:nvSpPr>
      <xdr:spPr>
        <a:xfrm>
          <a:off x="9588500" y="1291776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5696</xdr:rowOff>
    </xdr:from>
    <xdr:ext cx="534377" cy="259045"/>
    <xdr:sp macro="" textlink="">
      <xdr:nvSpPr>
        <xdr:cNvPr id="431" name="テキスト ボックス 430"/>
        <xdr:cNvSpPr txBox="1"/>
      </xdr:nvSpPr>
      <xdr:spPr>
        <a:xfrm>
          <a:off x="9372111" y="12692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20,665</a:t>
          </a:r>
          <a:endParaRPr kumimoji="1" lang="ja-JP" altLang="en-US" sz="1000" b="1">
            <a:solidFill>
              <a:srgbClr val="FF0000"/>
            </a:solidFill>
            <a:latin typeface="ＭＳ Ｐゴシック"/>
          </a:endParaRPr>
        </a:p>
      </xdr:txBody>
    </xdr:sp>
    <xdr:clientData/>
  </xdr:oneCellAnchor>
  <xdr:twoCellAnchor>
    <xdr:from>
      <xdr:col>12</xdr:col>
      <xdr:colOff>460375</xdr:colOff>
      <xdr:row>75</xdr:row>
      <xdr:rowOff>136122</xdr:rowOff>
    </xdr:from>
    <xdr:to>
      <xdr:col>12</xdr:col>
      <xdr:colOff>561975</xdr:colOff>
      <xdr:row>76</xdr:row>
      <xdr:rowOff>66272</xdr:rowOff>
    </xdr:to>
    <xdr:sp macro="" textlink="">
      <xdr:nvSpPr>
        <xdr:cNvPr id="432" name="円/楕円 431"/>
        <xdr:cNvSpPr/>
      </xdr:nvSpPr>
      <xdr:spPr>
        <a:xfrm>
          <a:off x="8699500" y="1299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82799</xdr:rowOff>
    </xdr:from>
    <xdr:ext cx="534377" cy="259045"/>
    <xdr:sp macro="" textlink="">
      <xdr:nvSpPr>
        <xdr:cNvPr id="433" name="テキスト ボックス 432"/>
        <xdr:cNvSpPr txBox="1"/>
      </xdr:nvSpPr>
      <xdr:spPr>
        <a:xfrm>
          <a:off x="8483111" y="12770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18,304</a:t>
          </a:r>
          <a:endParaRPr kumimoji="1" lang="ja-JP" altLang="en-US" sz="1000" b="1">
            <a:solidFill>
              <a:srgbClr val="FF0000"/>
            </a:solidFill>
            <a:latin typeface="ＭＳ Ｐゴシック"/>
          </a:endParaRPr>
        </a:p>
      </xdr:txBody>
    </xdr:sp>
    <xdr:clientData/>
  </xdr:oneCellAnchor>
  <xdr:twoCellAnchor>
    <xdr:from>
      <xdr:col>11</xdr:col>
      <xdr:colOff>257175</xdr:colOff>
      <xdr:row>75</xdr:row>
      <xdr:rowOff>134979</xdr:rowOff>
    </xdr:from>
    <xdr:to>
      <xdr:col>11</xdr:col>
      <xdr:colOff>358775</xdr:colOff>
      <xdr:row>76</xdr:row>
      <xdr:rowOff>65129</xdr:rowOff>
    </xdr:to>
    <xdr:sp macro="" textlink="">
      <xdr:nvSpPr>
        <xdr:cNvPr id="434" name="円/楕円 433"/>
        <xdr:cNvSpPr/>
      </xdr:nvSpPr>
      <xdr:spPr>
        <a:xfrm>
          <a:off x="7810500" y="12993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74</xdr:row>
      <xdr:rowOff>81656</xdr:rowOff>
    </xdr:from>
    <xdr:ext cx="534377" cy="259045"/>
    <xdr:sp macro="" textlink="">
      <xdr:nvSpPr>
        <xdr:cNvPr id="435" name="テキスト ボックス 434"/>
        <xdr:cNvSpPr txBox="1"/>
      </xdr:nvSpPr>
      <xdr:spPr>
        <a:xfrm>
          <a:off x="7594111" y="12768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18,339</a:t>
          </a:r>
          <a:endParaRPr kumimoji="1" lang="ja-JP" altLang="en-US" sz="1000" b="1">
            <a:solidFill>
              <a:srgbClr val="FF0000"/>
            </a:solidFill>
            <a:latin typeface="ＭＳ Ｐゴシック"/>
          </a:endParaRPr>
        </a:p>
      </xdr:txBody>
    </xdr:sp>
    <xdr:clientData/>
  </xdr:oneCellAnchor>
  <xdr:twoCellAnchor>
    <xdr:from>
      <xdr:col>10</xdr:col>
      <xdr:colOff>53975</xdr:colOff>
      <xdr:row>75</xdr:row>
      <xdr:rowOff>119141</xdr:rowOff>
    </xdr:from>
    <xdr:to>
      <xdr:col>10</xdr:col>
      <xdr:colOff>155575</xdr:colOff>
      <xdr:row>76</xdr:row>
      <xdr:rowOff>49290</xdr:rowOff>
    </xdr:to>
    <xdr:sp macro="" textlink="">
      <xdr:nvSpPr>
        <xdr:cNvPr id="436" name="円/楕円 435"/>
        <xdr:cNvSpPr/>
      </xdr:nvSpPr>
      <xdr:spPr>
        <a:xfrm>
          <a:off x="6921500" y="1297789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74</xdr:row>
      <xdr:rowOff>65818</xdr:rowOff>
    </xdr:from>
    <xdr:ext cx="534377" cy="259045"/>
    <xdr:sp macro="" textlink="">
      <xdr:nvSpPr>
        <xdr:cNvPr id="437" name="テキスト ボックス 436"/>
        <xdr:cNvSpPr txBox="1"/>
      </xdr:nvSpPr>
      <xdr:spPr>
        <a:xfrm>
          <a:off x="6705111" y="12753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18,824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54,432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8" name="直線コネクタ 447"/>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9" name="テキスト ボックス 448"/>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50" name="直線コネクタ 449"/>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51" name="テキスト ボックス 450"/>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52" name="直線コネクタ 451"/>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53" name="テキスト ボックス 452"/>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4" name="直線コネクタ 453"/>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55" name="テキスト ボックス 454"/>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70971</xdr:rowOff>
    </xdr:from>
    <xdr:to>
      <xdr:col>15</xdr:col>
      <xdr:colOff>180340</xdr:colOff>
      <xdr:row>98</xdr:row>
      <xdr:rowOff>93428</xdr:rowOff>
    </xdr:to>
    <xdr:cxnSp macro="">
      <xdr:nvCxnSpPr>
        <xdr:cNvPr id="459" name="直線コネクタ 458"/>
        <xdr:cNvCxnSpPr/>
      </xdr:nvCxnSpPr>
      <xdr:spPr>
        <a:xfrm flipV="1">
          <a:off x="10475595" y="15501471"/>
          <a:ext cx="1270" cy="1394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97255</xdr:rowOff>
    </xdr:from>
    <xdr:ext cx="534377" cy="259045"/>
    <xdr:sp macro="" textlink="">
      <xdr:nvSpPr>
        <xdr:cNvPr id="460" name="土木費最小値テキスト"/>
        <xdr:cNvSpPr txBox="1"/>
      </xdr:nvSpPr>
      <xdr:spPr>
        <a:xfrm>
          <a:off x="10528300" y="16899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20,241</a:t>
          </a:r>
          <a:endParaRPr kumimoji="1" lang="ja-JP" altLang="en-US" sz="1000" b="1">
            <a:latin typeface="ＭＳ Ｐゴシック"/>
          </a:endParaRPr>
        </a:p>
      </xdr:txBody>
    </xdr:sp>
    <xdr:clientData/>
  </xdr:oneCellAnchor>
  <xdr:twoCellAnchor>
    <xdr:from>
      <xdr:col>15</xdr:col>
      <xdr:colOff>92075</xdr:colOff>
      <xdr:row>98</xdr:row>
      <xdr:rowOff>93428</xdr:rowOff>
    </xdr:from>
    <xdr:to>
      <xdr:col>15</xdr:col>
      <xdr:colOff>269875</xdr:colOff>
      <xdr:row>98</xdr:row>
      <xdr:rowOff>93428</xdr:rowOff>
    </xdr:to>
    <xdr:cxnSp macro="">
      <xdr:nvCxnSpPr>
        <xdr:cNvPr id="461" name="直線コネクタ 460"/>
        <xdr:cNvCxnSpPr/>
      </xdr:nvCxnSpPr>
      <xdr:spPr>
        <a:xfrm>
          <a:off x="10388600" y="16895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17648</xdr:rowOff>
    </xdr:from>
    <xdr:ext cx="599010" cy="259045"/>
    <xdr:sp macro="" textlink="">
      <xdr:nvSpPr>
        <xdr:cNvPr id="462" name="土木費最大値テキスト"/>
        <xdr:cNvSpPr txBox="1"/>
      </xdr:nvSpPr>
      <xdr:spPr>
        <a:xfrm>
          <a:off x="10528300" y="15276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630,065</a:t>
          </a:r>
          <a:endParaRPr kumimoji="1" lang="ja-JP" altLang="en-US" sz="1000" b="1">
            <a:latin typeface="ＭＳ Ｐゴシック"/>
          </a:endParaRPr>
        </a:p>
      </xdr:txBody>
    </xdr:sp>
    <xdr:clientData/>
  </xdr:oneCellAnchor>
  <xdr:twoCellAnchor>
    <xdr:from>
      <xdr:col>15</xdr:col>
      <xdr:colOff>92075</xdr:colOff>
      <xdr:row>90</xdr:row>
      <xdr:rowOff>70971</xdr:rowOff>
    </xdr:from>
    <xdr:to>
      <xdr:col>15</xdr:col>
      <xdr:colOff>269875</xdr:colOff>
      <xdr:row>90</xdr:row>
      <xdr:rowOff>70971</xdr:rowOff>
    </xdr:to>
    <xdr:cxnSp macro="">
      <xdr:nvCxnSpPr>
        <xdr:cNvPr id="463" name="直線コネクタ 462"/>
        <xdr:cNvCxnSpPr/>
      </xdr:nvCxnSpPr>
      <xdr:spPr>
        <a:xfrm>
          <a:off x="10388600" y="15501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77415</xdr:rowOff>
    </xdr:from>
    <xdr:to>
      <xdr:col>15</xdr:col>
      <xdr:colOff>180975</xdr:colOff>
      <xdr:row>97</xdr:row>
      <xdr:rowOff>169450</xdr:rowOff>
    </xdr:to>
    <xdr:cxnSp macro="">
      <xdr:nvCxnSpPr>
        <xdr:cNvPr id="464" name="直線コネクタ 463"/>
        <xdr:cNvCxnSpPr/>
      </xdr:nvCxnSpPr>
      <xdr:spPr>
        <a:xfrm>
          <a:off x="9639300" y="16708065"/>
          <a:ext cx="838200" cy="92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102461</xdr:rowOff>
    </xdr:from>
    <xdr:ext cx="534377" cy="259045"/>
    <xdr:sp macro="" textlink="">
      <xdr:nvSpPr>
        <xdr:cNvPr id="465" name="土木費平均値テキスト"/>
        <xdr:cNvSpPr txBox="1"/>
      </xdr:nvSpPr>
      <xdr:spPr>
        <a:xfrm>
          <a:off x="10528300" y="167331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59,631</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124034</xdr:rowOff>
    </xdr:from>
    <xdr:to>
      <xdr:col>15</xdr:col>
      <xdr:colOff>231775</xdr:colOff>
      <xdr:row>98</xdr:row>
      <xdr:rowOff>54184</xdr:rowOff>
    </xdr:to>
    <xdr:sp macro="" textlink="">
      <xdr:nvSpPr>
        <xdr:cNvPr id="466" name="フローチャート : 判断 465"/>
        <xdr:cNvSpPr/>
      </xdr:nvSpPr>
      <xdr:spPr>
        <a:xfrm>
          <a:off x="10426700" y="1675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67816</xdr:rowOff>
    </xdr:from>
    <xdr:to>
      <xdr:col>14</xdr:col>
      <xdr:colOff>28575</xdr:colOff>
      <xdr:row>97</xdr:row>
      <xdr:rowOff>77415</xdr:rowOff>
    </xdr:to>
    <xdr:cxnSp macro="">
      <xdr:nvCxnSpPr>
        <xdr:cNvPr id="467" name="直線コネクタ 466"/>
        <xdr:cNvCxnSpPr/>
      </xdr:nvCxnSpPr>
      <xdr:spPr>
        <a:xfrm>
          <a:off x="8750300" y="16698466"/>
          <a:ext cx="889000" cy="9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134541</xdr:rowOff>
    </xdr:from>
    <xdr:to>
      <xdr:col>14</xdr:col>
      <xdr:colOff>79375</xdr:colOff>
      <xdr:row>98</xdr:row>
      <xdr:rowOff>64691</xdr:rowOff>
    </xdr:to>
    <xdr:sp macro="" textlink="">
      <xdr:nvSpPr>
        <xdr:cNvPr id="468" name="フローチャート : 判断 467"/>
        <xdr:cNvSpPr/>
      </xdr:nvSpPr>
      <xdr:spPr>
        <a:xfrm>
          <a:off x="9588500" y="1676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55818</xdr:rowOff>
    </xdr:from>
    <xdr:ext cx="534377" cy="259045"/>
    <xdr:sp macro="" textlink="">
      <xdr:nvSpPr>
        <xdr:cNvPr id="469" name="テキスト ボックス 468"/>
        <xdr:cNvSpPr txBox="1"/>
      </xdr:nvSpPr>
      <xdr:spPr>
        <a:xfrm>
          <a:off x="9372111" y="16857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55,035</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67816</xdr:rowOff>
    </xdr:from>
    <xdr:to>
      <xdr:col>12</xdr:col>
      <xdr:colOff>511175</xdr:colOff>
      <xdr:row>97</xdr:row>
      <xdr:rowOff>145726</xdr:rowOff>
    </xdr:to>
    <xdr:cxnSp macro="">
      <xdr:nvCxnSpPr>
        <xdr:cNvPr id="470" name="直線コネクタ 469"/>
        <xdr:cNvCxnSpPr/>
      </xdr:nvCxnSpPr>
      <xdr:spPr>
        <a:xfrm flipV="1">
          <a:off x="7861300" y="16698466"/>
          <a:ext cx="889000" cy="77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134074</xdr:rowOff>
    </xdr:from>
    <xdr:to>
      <xdr:col>12</xdr:col>
      <xdr:colOff>561975</xdr:colOff>
      <xdr:row>98</xdr:row>
      <xdr:rowOff>64224</xdr:rowOff>
    </xdr:to>
    <xdr:sp macro="" textlink="">
      <xdr:nvSpPr>
        <xdr:cNvPr id="471" name="フローチャート : 判断 470"/>
        <xdr:cNvSpPr/>
      </xdr:nvSpPr>
      <xdr:spPr>
        <a:xfrm>
          <a:off x="8699500" y="16764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55351</xdr:rowOff>
    </xdr:from>
    <xdr:ext cx="534377" cy="259045"/>
    <xdr:sp macro="" textlink="">
      <xdr:nvSpPr>
        <xdr:cNvPr id="472" name="テキスト ボックス 471"/>
        <xdr:cNvSpPr txBox="1"/>
      </xdr:nvSpPr>
      <xdr:spPr>
        <a:xfrm>
          <a:off x="8483111" y="16857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55,239</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121042</xdr:rowOff>
    </xdr:from>
    <xdr:to>
      <xdr:col>11</xdr:col>
      <xdr:colOff>307975</xdr:colOff>
      <xdr:row>97</xdr:row>
      <xdr:rowOff>145726</xdr:rowOff>
    </xdr:to>
    <xdr:cxnSp macro="">
      <xdr:nvCxnSpPr>
        <xdr:cNvPr id="473" name="直線コネクタ 472"/>
        <xdr:cNvCxnSpPr/>
      </xdr:nvCxnSpPr>
      <xdr:spPr>
        <a:xfrm>
          <a:off x="6972300" y="16751692"/>
          <a:ext cx="889000" cy="24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161720</xdr:rowOff>
    </xdr:from>
    <xdr:to>
      <xdr:col>11</xdr:col>
      <xdr:colOff>358775</xdr:colOff>
      <xdr:row>98</xdr:row>
      <xdr:rowOff>91870</xdr:rowOff>
    </xdr:to>
    <xdr:sp macro="" textlink="">
      <xdr:nvSpPr>
        <xdr:cNvPr id="474" name="フローチャート : 判断 473"/>
        <xdr:cNvSpPr/>
      </xdr:nvSpPr>
      <xdr:spPr>
        <a:xfrm>
          <a:off x="7810500" y="1679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82997</xdr:rowOff>
    </xdr:from>
    <xdr:ext cx="534377" cy="259045"/>
    <xdr:sp macro="" textlink="">
      <xdr:nvSpPr>
        <xdr:cNvPr id="475" name="テキスト ボックス 474"/>
        <xdr:cNvSpPr txBox="1"/>
      </xdr:nvSpPr>
      <xdr:spPr>
        <a:xfrm>
          <a:off x="7594111" y="16885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43,145</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150389</xdr:rowOff>
    </xdr:from>
    <xdr:to>
      <xdr:col>10</xdr:col>
      <xdr:colOff>155575</xdr:colOff>
      <xdr:row>98</xdr:row>
      <xdr:rowOff>80539</xdr:rowOff>
    </xdr:to>
    <xdr:sp macro="" textlink="">
      <xdr:nvSpPr>
        <xdr:cNvPr id="476" name="フローチャート : 判断 475"/>
        <xdr:cNvSpPr/>
      </xdr:nvSpPr>
      <xdr:spPr>
        <a:xfrm>
          <a:off x="6921500" y="16781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71666</xdr:rowOff>
    </xdr:from>
    <xdr:ext cx="534377" cy="259045"/>
    <xdr:sp macro="" textlink="">
      <xdr:nvSpPr>
        <xdr:cNvPr id="477" name="テキスト ボックス 476"/>
        <xdr:cNvSpPr txBox="1"/>
      </xdr:nvSpPr>
      <xdr:spPr>
        <a:xfrm>
          <a:off x="6705111" y="16873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48,102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118650</xdr:rowOff>
    </xdr:from>
    <xdr:to>
      <xdr:col>15</xdr:col>
      <xdr:colOff>231775</xdr:colOff>
      <xdr:row>98</xdr:row>
      <xdr:rowOff>48800</xdr:rowOff>
    </xdr:to>
    <xdr:sp macro="" textlink="">
      <xdr:nvSpPr>
        <xdr:cNvPr id="483" name="円/楕円 482"/>
        <xdr:cNvSpPr/>
      </xdr:nvSpPr>
      <xdr:spPr>
        <a:xfrm>
          <a:off x="10426700" y="167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78027</xdr:rowOff>
    </xdr:from>
    <xdr:ext cx="534377" cy="259045"/>
    <xdr:sp macro="" textlink="">
      <xdr:nvSpPr>
        <xdr:cNvPr id="484" name="土木費該当値テキスト"/>
        <xdr:cNvSpPr txBox="1"/>
      </xdr:nvSpPr>
      <xdr:spPr>
        <a:xfrm>
          <a:off x="10528300" y="16537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61,986</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26615</xdr:rowOff>
    </xdr:from>
    <xdr:to>
      <xdr:col>14</xdr:col>
      <xdr:colOff>79375</xdr:colOff>
      <xdr:row>97</xdr:row>
      <xdr:rowOff>128215</xdr:rowOff>
    </xdr:to>
    <xdr:sp macro="" textlink="">
      <xdr:nvSpPr>
        <xdr:cNvPr id="485" name="円/楕円 484"/>
        <xdr:cNvSpPr/>
      </xdr:nvSpPr>
      <xdr:spPr>
        <a:xfrm>
          <a:off x="9588500" y="1665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95</xdr:row>
      <xdr:rowOff>144742</xdr:rowOff>
    </xdr:from>
    <xdr:ext cx="599010" cy="259045"/>
    <xdr:sp macro="" textlink="">
      <xdr:nvSpPr>
        <xdr:cNvPr id="486" name="テキスト ボックス 485"/>
        <xdr:cNvSpPr txBox="1"/>
      </xdr:nvSpPr>
      <xdr:spPr>
        <a:xfrm>
          <a:off x="9339794" y="16432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102,246</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17016</xdr:rowOff>
    </xdr:from>
    <xdr:to>
      <xdr:col>12</xdr:col>
      <xdr:colOff>561975</xdr:colOff>
      <xdr:row>97</xdr:row>
      <xdr:rowOff>118616</xdr:rowOff>
    </xdr:to>
    <xdr:sp macro="" textlink="">
      <xdr:nvSpPr>
        <xdr:cNvPr id="487" name="円/楕円 486"/>
        <xdr:cNvSpPr/>
      </xdr:nvSpPr>
      <xdr:spPr>
        <a:xfrm>
          <a:off x="8699500" y="1664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95</xdr:row>
      <xdr:rowOff>135143</xdr:rowOff>
    </xdr:from>
    <xdr:ext cx="599010" cy="259045"/>
    <xdr:sp macro="" textlink="">
      <xdr:nvSpPr>
        <xdr:cNvPr id="488" name="テキスト ボックス 487"/>
        <xdr:cNvSpPr txBox="1"/>
      </xdr:nvSpPr>
      <xdr:spPr>
        <a:xfrm>
          <a:off x="8450794" y="16422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106,445</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94926</xdr:rowOff>
    </xdr:from>
    <xdr:to>
      <xdr:col>11</xdr:col>
      <xdr:colOff>358775</xdr:colOff>
      <xdr:row>98</xdr:row>
      <xdr:rowOff>25076</xdr:rowOff>
    </xdr:to>
    <xdr:sp macro="" textlink="">
      <xdr:nvSpPr>
        <xdr:cNvPr id="489" name="円/楕円 488"/>
        <xdr:cNvSpPr/>
      </xdr:nvSpPr>
      <xdr:spPr>
        <a:xfrm>
          <a:off x="7810500" y="16725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41603</xdr:rowOff>
    </xdr:from>
    <xdr:ext cx="534377" cy="259045"/>
    <xdr:sp macro="" textlink="">
      <xdr:nvSpPr>
        <xdr:cNvPr id="490" name="テキスト ボックス 489"/>
        <xdr:cNvSpPr txBox="1"/>
      </xdr:nvSpPr>
      <xdr:spPr>
        <a:xfrm>
          <a:off x="7594111" y="16500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72,364</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70242</xdr:rowOff>
    </xdr:from>
    <xdr:to>
      <xdr:col>10</xdr:col>
      <xdr:colOff>155575</xdr:colOff>
      <xdr:row>98</xdr:row>
      <xdr:rowOff>392</xdr:rowOff>
    </xdr:to>
    <xdr:sp macro="" textlink="">
      <xdr:nvSpPr>
        <xdr:cNvPr id="491" name="円/楕円 490"/>
        <xdr:cNvSpPr/>
      </xdr:nvSpPr>
      <xdr:spPr>
        <a:xfrm>
          <a:off x="6921500" y="16700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16919</xdr:rowOff>
    </xdr:from>
    <xdr:ext cx="534377" cy="259045"/>
    <xdr:sp macro="" textlink="">
      <xdr:nvSpPr>
        <xdr:cNvPr id="492" name="テキスト ボックス 491"/>
        <xdr:cNvSpPr txBox="1"/>
      </xdr:nvSpPr>
      <xdr:spPr>
        <a:xfrm>
          <a:off x="6705111" y="16476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83,162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14,536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3" name="テキスト ボックス 502"/>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73677</xdr:rowOff>
    </xdr:from>
    <xdr:ext cx="531299" cy="259045"/>
    <xdr:sp macro="" textlink="">
      <xdr:nvSpPr>
        <xdr:cNvPr id="505" name="テキスト ボックス 504"/>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48413</xdr:rowOff>
    </xdr:from>
    <xdr:to>
      <xdr:col>23</xdr:col>
      <xdr:colOff>516889</xdr:colOff>
      <xdr:row>39</xdr:row>
      <xdr:rowOff>51041</xdr:rowOff>
    </xdr:to>
    <xdr:cxnSp macro="">
      <xdr:nvCxnSpPr>
        <xdr:cNvPr id="517" name="直線コネクタ 516"/>
        <xdr:cNvCxnSpPr/>
      </xdr:nvCxnSpPr>
      <xdr:spPr>
        <a:xfrm flipV="1">
          <a:off x="16317595" y="5363363"/>
          <a:ext cx="1269" cy="1374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54868</xdr:rowOff>
    </xdr:from>
    <xdr:ext cx="469744" cy="259045"/>
    <xdr:sp macro="" textlink="">
      <xdr:nvSpPr>
        <xdr:cNvPr id="518" name="消防費最小値テキスト"/>
        <xdr:cNvSpPr txBox="1"/>
      </xdr:nvSpPr>
      <xdr:spPr>
        <a:xfrm>
          <a:off x="16370300" y="6741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9,827</a:t>
          </a:r>
          <a:endParaRPr kumimoji="1" lang="ja-JP" altLang="en-US" sz="1000" b="1">
            <a:latin typeface="ＭＳ Ｐゴシック"/>
          </a:endParaRPr>
        </a:p>
      </xdr:txBody>
    </xdr:sp>
    <xdr:clientData/>
  </xdr:oneCellAnchor>
  <xdr:twoCellAnchor>
    <xdr:from>
      <xdr:col>23</xdr:col>
      <xdr:colOff>428625</xdr:colOff>
      <xdr:row>39</xdr:row>
      <xdr:rowOff>51041</xdr:rowOff>
    </xdr:from>
    <xdr:to>
      <xdr:col>23</xdr:col>
      <xdr:colOff>606425</xdr:colOff>
      <xdr:row>39</xdr:row>
      <xdr:rowOff>51041</xdr:rowOff>
    </xdr:to>
    <xdr:cxnSp macro="">
      <xdr:nvCxnSpPr>
        <xdr:cNvPr id="519" name="直線コネクタ 518"/>
        <xdr:cNvCxnSpPr/>
      </xdr:nvCxnSpPr>
      <xdr:spPr>
        <a:xfrm>
          <a:off x="16230600" y="6737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166540</xdr:rowOff>
    </xdr:from>
    <xdr:ext cx="534377" cy="259045"/>
    <xdr:sp macro="" textlink="">
      <xdr:nvSpPr>
        <xdr:cNvPr id="520" name="消防費最大値テキスト"/>
        <xdr:cNvSpPr txBox="1"/>
      </xdr:nvSpPr>
      <xdr:spPr>
        <a:xfrm>
          <a:off x="16370300" y="5138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45,896</a:t>
          </a:r>
          <a:endParaRPr kumimoji="1" lang="ja-JP" altLang="en-US" sz="1000" b="1">
            <a:latin typeface="ＭＳ Ｐゴシック"/>
          </a:endParaRPr>
        </a:p>
      </xdr:txBody>
    </xdr:sp>
    <xdr:clientData/>
  </xdr:oneCellAnchor>
  <xdr:twoCellAnchor>
    <xdr:from>
      <xdr:col>23</xdr:col>
      <xdr:colOff>428625</xdr:colOff>
      <xdr:row>31</xdr:row>
      <xdr:rowOff>48413</xdr:rowOff>
    </xdr:from>
    <xdr:to>
      <xdr:col>23</xdr:col>
      <xdr:colOff>606425</xdr:colOff>
      <xdr:row>31</xdr:row>
      <xdr:rowOff>48413</xdr:rowOff>
    </xdr:to>
    <xdr:cxnSp macro="">
      <xdr:nvCxnSpPr>
        <xdr:cNvPr id="521" name="直線コネクタ 520"/>
        <xdr:cNvCxnSpPr/>
      </xdr:nvCxnSpPr>
      <xdr:spPr>
        <a:xfrm>
          <a:off x="16230600" y="5363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159779</xdr:rowOff>
    </xdr:from>
    <xdr:to>
      <xdr:col>23</xdr:col>
      <xdr:colOff>517525</xdr:colOff>
      <xdr:row>38</xdr:row>
      <xdr:rowOff>3683</xdr:rowOff>
    </xdr:to>
    <xdr:cxnSp macro="">
      <xdr:nvCxnSpPr>
        <xdr:cNvPr id="522" name="直線コネクタ 521"/>
        <xdr:cNvCxnSpPr/>
      </xdr:nvCxnSpPr>
      <xdr:spPr>
        <a:xfrm>
          <a:off x="15481300" y="6503429"/>
          <a:ext cx="838200" cy="15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96880</xdr:rowOff>
    </xdr:from>
    <xdr:ext cx="534377" cy="259045"/>
    <xdr:sp macro="" textlink="">
      <xdr:nvSpPr>
        <xdr:cNvPr id="523" name="消防費平均値テキスト"/>
        <xdr:cNvSpPr txBox="1"/>
      </xdr:nvSpPr>
      <xdr:spPr>
        <a:xfrm>
          <a:off x="16370300" y="6097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21,391</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74003</xdr:rowOff>
    </xdr:from>
    <xdr:to>
      <xdr:col>23</xdr:col>
      <xdr:colOff>568325</xdr:colOff>
      <xdr:row>37</xdr:row>
      <xdr:rowOff>4153</xdr:rowOff>
    </xdr:to>
    <xdr:sp macro="" textlink="">
      <xdr:nvSpPr>
        <xdr:cNvPr id="524" name="フローチャート : 判断 523"/>
        <xdr:cNvSpPr/>
      </xdr:nvSpPr>
      <xdr:spPr>
        <a:xfrm>
          <a:off x="16268700" y="6246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150444</xdr:rowOff>
    </xdr:from>
    <xdr:to>
      <xdr:col>22</xdr:col>
      <xdr:colOff>365125</xdr:colOff>
      <xdr:row>37</xdr:row>
      <xdr:rowOff>159779</xdr:rowOff>
    </xdr:to>
    <xdr:cxnSp macro="">
      <xdr:nvCxnSpPr>
        <xdr:cNvPr id="525" name="直線コネクタ 524"/>
        <xdr:cNvCxnSpPr/>
      </xdr:nvCxnSpPr>
      <xdr:spPr>
        <a:xfrm>
          <a:off x="14592300" y="6494094"/>
          <a:ext cx="889000" cy="9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92520</xdr:rowOff>
    </xdr:from>
    <xdr:to>
      <xdr:col>22</xdr:col>
      <xdr:colOff>415925</xdr:colOff>
      <xdr:row>36</xdr:row>
      <xdr:rowOff>22670</xdr:rowOff>
    </xdr:to>
    <xdr:sp macro="" textlink="">
      <xdr:nvSpPr>
        <xdr:cNvPr id="526" name="フローチャート : 判断 525"/>
        <xdr:cNvSpPr/>
      </xdr:nvSpPr>
      <xdr:spPr>
        <a:xfrm>
          <a:off x="15430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39197</xdr:rowOff>
    </xdr:from>
    <xdr:ext cx="534377" cy="259045"/>
    <xdr:sp macro="" textlink="">
      <xdr:nvSpPr>
        <xdr:cNvPr id="527" name="テキスト ボックス 526"/>
        <xdr:cNvSpPr txBox="1"/>
      </xdr:nvSpPr>
      <xdr:spPr>
        <a:xfrm>
          <a:off x="15214111" y="5868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25,405</a:t>
          </a:r>
          <a:endParaRPr kumimoji="1" lang="ja-JP" altLang="en-US" sz="1000" b="1">
            <a:solidFill>
              <a:srgbClr val="000080"/>
            </a:solidFill>
            <a:latin typeface="ＭＳ Ｐゴシック"/>
          </a:endParaRPr>
        </a:p>
      </xdr:txBody>
    </xdr:sp>
    <xdr:clientData/>
  </xdr:oneCellAnchor>
  <xdr:twoCellAnchor>
    <xdr:from>
      <xdr:col>19</xdr:col>
      <xdr:colOff>644525</xdr:colOff>
      <xdr:row>32</xdr:row>
      <xdr:rowOff>135281</xdr:rowOff>
    </xdr:from>
    <xdr:to>
      <xdr:col>21</xdr:col>
      <xdr:colOff>161925</xdr:colOff>
      <xdr:row>37</xdr:row>
      <xdr:rowOff>150444</xdr:rowOff>
    </xdr:to>
    <xdr:cxnSp macro="">
      <xdr:nvCxnSpPr>
        <xdr:cNvPr id="528" name="直線コネクタ 527"/>
        <xdr:cNvCxnSpPr/>
      </xdr:nvCxnSpPr>
      <xdr:spPr>
        <a:xfrm>
          <a:off x="13703300" y="5621681"/>
          <a:ext cx="889000" cy="87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26759</xdr:rowOff>
    </xdr:from>
    <xdr:to>
      <xdr:col>21</xdr:col>
      <xdr:colOff>212725</xdr:colOff>
      <xdr:row>37</xdr:row>
      <xdr:rowOff>128359</xdr:rowOff>
    </xdr:to>
    <xdr:sp macro="" textlink="">
      <xdr:nvSpPr>
        <xdr:cNvPr id="529" name="フローチャート : 判断 528"/>
        <xdr:cNvSpPr/>
      </xdr:nvSpPr>
      <xdr:spPr>
        <a:xfrm>
          <a:off x="14541500" y="6370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144886</xdr:rowOff>
    </xdr:from>
    <xdr:ext cx="534377" cy="259045"/>
    <xdr:sp macro="" textlink="">
      <xdr:nvSpPr>
        <xdr:cNvPr id="530" name="テキスト ボックス 529"/>
        <xdr:cNvSpPr txBox="1"/>
      </xdr:nvSpPr>
      <xdr:spPr>
        <a:xfrm>
          <a:off x="14325111" y="6145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18,131</a:t>
          </a:r>
          <a:endParaRPr kumimoji="1" lang="ja-JP" altLang="en-US" sz="1000" b="1">
            <a:solidFill>
              <a:srgbClr val="000080"/>
            </a:solidFill>
            <a:latin typeface="ＭＳ Ｐゴシック"/>
          </a:endParaRPr>
        </a:p>
      </xdr:txBody>
    </xdr:sp>
    <xdr:clientData/>
  </xdr:oneCellAnchor>
  <xdr:twoCellAnchor>
    <xdr:from>
      <xdr:col>18</xdr:col>
      <xdr:colOff>441325</xdr:colOff>
      <xdr:row>32</xdr:row>
      <xdr:rowOff>135281</xdr:rowOff>
    </xdr:from>
    <xdr:to>
      <xdr:col>19</xdr:col>
      <xdr:colOff>644525</xdr:colOff>
      <xdr:row>37</xdr:row>
      <xdr:rowOff>71806</xdr:rowOff>
    </xdr:to>
    <xdr:cxnSp macro="">
      <xdr:nvCxnSpPr>
        <xdr:cNvPr id="531" name="直線コネクタ 530"/>
        <xdr:cNvCxnSpPr/>
      </xdr:nvCxnSpPr>
      <xdr:spPr>
        <a:xfrm flipV="1">
          <a:off x="12814300" y="5621681"/>
          <a:ext cx="889000" cy="793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38798</xdr:rowOff>
    </xdr:from>
    <xdr:to>
      <xdr:col>20</xdr:col>
      <xdr:colOff>9525</xdr:colOff>
      <xdr:row>37</xdr:row>
      <xdr:rowOff>140398</xdr:rowOff>
    </xdr:to>
    <xdr:sp macro="" textlink="">
      <xdr:nvSpPr>
        <xdr:cNvPr id="532" name="フローチャート : 判断 531"/>
        <xdr:cNvSpPr/>
      </xdr:nvSpPr>
      <xdr:spPr>
        <a:xfrm>
          <a:off x="13652500" y="6382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131525</xdr:rowOff>
    </xdr:from>
    <xdr:ext cx="534377" cy="259045"/>
    <xdr:sp macro="" textlink="">
      <xdr:nvSpPr>
        <xdr:cNvPr id="533" name="テキスト ボックス 532"/>
        <xdr:cNvSpPr txBox="1"/>
      </xdr:nvSpPr>
      <xdr:spPr>
        <a:xfrm>
          <a:off x="13436111" y="6475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17,815</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122200</xdr:rowOff>
    </xdr:from>
    <xdr:to>
      <xdr:col>18</xdr:col>
      <xdr:colOff>492125</xdr:colOff>
      <xdr:row>38</xdr:row>
      <xdr:rowOff>52350</xdr:rowOff>
    </xdr:to>
    <xdr:sp macro="" textlink="">
      <xdr:nvSpPr>
        <xdr:cNvPr id="534" name="フローチャート : 判断 533"/>
        <xdr:cNvSpPr/>
      </xdr:nvSpPr>
      <xdr:spPr>
        <a:xfrm>
          <a:off x="12763500" y="646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43477</xdr:rowOff>
    </xdr:from>
    <xdr:ext cx="534377" cy="259045"/>
    <xdr:sp macro="" textlink="">
      <xdr:nvSpPr>
        <xdr:cNvPr id="535" name="テキスト ボックス 534"/>
        <xdr:cNvSpPr txBox="1"/>
      </xdr:nvSpPr>
      <xdr:spPr>
        <a:xfrm>
          <a:off x="12547111" y="6558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15,626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124333</xdr:rowOff>
    </xdr:from>
    <xdr:to>
      <xdr:col>23</xdr:col>
      <xdr:colOff>568325</xdr:colOff>
      <xdr:row>38</xdr:row>
      <xdr:rowOff>54483</xdr:rowOff>
    </xdr:to>
    <xdr:sp macro="" textlink="">
      <xdr:nvSpPr>
        <xdr:cNvPr id="541" name="円/楕円 540"/>
        <xdr:cNvSpPr/>
      </xdr:nvSpPr>
      <xdr:spPr>
        <a:xfrm>
          <a:off x="16268700" y="6467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102760</xdr:rowOff>
    </xdr:from>
    <xdr:ext cx="534377" cy="259045"/>
    <xdr:sp macro="" textlink="">
      <xdr:nvSpPr>
        <xdr:cNvPr id="542" name="消防費該当値テキスト"/>
        <xdr:cNvSpPr txBox="1"/>
      </xdr:nvSpPr>
      <xdr:spPr>
        <a:xfrm>
          <a:off x="16370300" y="644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15,570</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108979</xdr:rowOff>
    </xdr:from>
    <xdr:to>
      <xdr:col>22</xdr:col>
      <xdr:colOff>415925</xdr:colOff>
      <xdr:row>38</xdr:row>
      <xdr:rowOff>39129</xdr:rowOff>
    </xdr:to>
    <xdr:sp macro="" textlink="">
      <xdr:nvSpPr>
        <xdr:cNvPr id="543" name="円/楕円 542"/>
        <xdr:cNvSpPr/>
      </xdr:nvSpPr>
      <xdr:spPr>
        <a:xfrm>
          <a:off x="15430500" y="645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30256</xdr:rowOff>
    </xdr:from>
    <xdr:ext cx="534377" cy="259045"/>
    <xdr:sp macro="" textlink="">
      <xdr:nvSpPr>
        <xdr:cNvPr id="544" name="テキスト ボックス 543"/>
        <xdr:cNvSpPr txBox="1"/>
      </xdr:nvSpPr>
      <xdr:spPr>
        <a:xfrm>
          <a:off x="15214111" y="6545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15,973</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99644</xdr:rowOff>
    </xdr:from>
    <xdr:to>
      <xdr:col>21</xdr:col>
      <xdr:colOff>212725</xdr:colOff>
      <xdr:row>38</xdr:row>
      <xdr:rowOff>29794</xdr:rowOff>
    </xdr:to>
    <xdr:sp macro="" textlink="">
      <xdr:nvSpPr>
        <xdr:cNvPr id="545" name="円/楕円 544"/>
        <xdr:cNvSpPr/>
      </xdr:nvSpPr>
      <xdr:spPr>
        <a:xfrm>
          <a:off x="14541500" y="6443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20921</xdr:rowOff>
    </xdr:from>
    <xdr:ext cx="534377" cy="259045"/>
    <xdr:sp macro="" textlink="">
      <xdr:nvSpPr>
        <xdr:cNvPr id="546" name="テキスト ボックス 545"/>
        <xdr:cNvSpPr txBox="1"/>
      </xdr:nvSpPr>
      <xdr:spPr>
        <a:xfrm>
          <a:off x="14325111" y="6536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16,218</a:t>
          </a:r>
          <a:endParaRPr kumimoji="1" lang="ja-JP" altLang="en-US" sz="1000" b="1">
            <a:solidFill>
              <a:srgbClr val="FF0000"/>
            </a:solidFill>
            <a:latin typeface="ＭＳ Ｐゴシック"/>
          </a:endParaRPr>
        </a:p>
      </xdr:txBody>
    </xdr:sp>
    <xdr:clientData/>
  </xdr:oneCellAnchor>
  <xdr:twoCellAnchor>
    <xdr:from>
      <xdr:col>19</xdr:col>
      <xdr:colOff>593725</xdr:colOff>
      <xdr:row>32</xdr:row>
      <xdr:rowOff>84481</xdr:rowOff>
    </xdr:from>
    <xdr:to>
      <xdr:col>20</xdr:col>
      <xdr:colOff>9525</xdr:colOff>
      <xdr:row>33</xdr:row>
      <xdr:rowOff>14631</xdr:rowOff>
    </xdr:to>
    <xdr:sp macro="" textlink="">
      <xdr:nvSpPr>
        <xdr:cNvPr id="547" name="円/楕円 546"/>
        <xdr:cNvSpPr/>
      </xdr:nvSpPr>
      <xdr:spPr>
        <a:xfrm>
          <a:off x="13652500" y="5570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31</xdr:row>
      <xdr:rowOff>31158</xdr:rowOff>
    </xdr:from>
    <xdr:ext cx="534377" cy="259045"/>
    <xdr:sp macro="" textlink="">
      <xdr:nvSpPr>
        <xdr:cNvPr id="548" name="テキスト ボックス 547"/>
        <xdr:cNvSpPr txBox="1"/>
      </xdr:nvSpPr>
      <xdr:spPr>
        <a:xfrm>
          <a:off x="13436111" y="5346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39,116</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21006</xdr:rowOff>
    </xdr:from>
    <xdr:to>
      <xdr:col>18</xdr:col>
      <xdr:colOff>492125</xdr:colOff>
      <xdr:row>37</xdr:row>
      <xdr:rowOff>122606</xdr:rowOff>
    </xdr:to>
    <xdr:sp macro="" textlink="">
      <xdr:nvSpPr>
        <xdr:cNvPr id="549" name="円/楕円 548"/>
        <xdr:cNvSpPr/>
      </xdr:nvSpPr>
      <xdr:spPr>
        <a:xfrm>
          <a:off x="12763500" y="6364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139133</xdr:rowOff>
    </xdr:from>
    <xdr:ext cx="534377" cy="259045"/>
    <xdr:sp macro="" textlink="">
      <xdr:nvSpPr>
        <xdr:cNvPr id="550" name="テキスト ボックス 549"/>
        <xdr:cNvSpPr txBox="1"/>
      </xdr:nvSpPr>
      <xdr:spPr>
        <a:xfrm>
          <a:off x="12547111" y="6139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18,282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46,805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1" name="テキスト ボックス 56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62" name="直線コネクタ 56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63" name="テキスト ボックス 562"/>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4" name="直線コネクタ 56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5" name="テキスト ボックス 56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6" name="直線コネクタ 56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67" name="テキスト ボックス 566"/>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8" name="直線コネクタ 56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69" name="テキスト ボックス 568"/>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70" name="直線コネクタ 56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71" name="テキスト ボックス 57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2" name="直線コネクタ 57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3" name="テキスト ボックス 57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5" name="テキスト ボックス 57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112692</xdr:rowOff>
    </xdr:from>
    <xdr:to>
      <xdr:col>23</xdr:col>
      <xdr:colOff>516889</xdr:colOff>
      <xdr:row>58</xdr:row>
      <xdr:rowOff>75709</xdr:rowOff>
    </xdr:to>
    <xdr:cxnSp macro="">
      <xdr:nvCxnSpPr>
        <xdr:cNvPr id="577" name="直線コネクタ 576"/>
        <xdr:cNvCxnSpPr/>
      </xdr:nvCxnSpPr>
      <xdr:spPr>
        <a:xfrm flipV="1">
          <a:off x="16317595" y="8685192"/>
          <a:ext cx="1269" cy="13346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79536</xdr:rowOff>
    </xdr:from>
    <xdr:ext cx="534377" cy="259045"/>
    <xdr:sp macro="" textlink="">
      <xdr:nvSpPr>
        <xdr:cNvPr id="578" name="教育費最小値テキスト"/>
        <xdr:cNvSpPr txBox="1"/>
      </xdr:nvSpPr>
      <xdr:spPr>
        <a:xfrm>
          <a:off x="16370300" y="10023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31,919</a:t>
          </a:r>
          <a:endParaRPr kumimoji="1" lang="ja-JP" altLang="en-US" sz="1000" b="1">
            <a:latin typeface="ＭＳ Ｐゴシック"/>
          </a:endParaRPr>
        </a:p>
      </xdr:txBody>
    </xdr:sp>
    <xdr:clientData/>
  </xdr:oneCellAnchor>
  <xdr:twoCellAnchor>
    <xdr:from>
      <xdr:col>23</xdr:col>
      <xdr:colOff>428625</xdr:colOff>
      <xdr:row>58</xdr:row>
      <xdr:rowOff>75709</xdr:rowOff>
    </xdr:from>
    <xdr:to>
      <xdr:col>23</xdr:col>
      <xdr:colOff>606425</xdr:colOff>
      <xdr:row>58</xdr:row>
      <xdr:rowOff>75709</xdr:rowOff>
    </xdr:to>
    <xdr:cxnSp macro="">
      <xdr:nvCxnSpPr>
        <xdr:cNvPr id="579" name="直線コネクタ 578"/>
        <xdr:cNvCxnSpPr/>
      </xdr:nvCxnSpPr>
      <xdr:spPr>
        <a:xfrm>
          <a:off x="16230600" y="10019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59369</xdr:rowOff>
    </xdr:from>
    <xdr:ext cx="599010" cy="259045"/>
    <xdr:sp macro="" textlink="">
      <xdr:nvSpPr>
        <xdr:cNvPr id="580" name="教育費最大値テキスト"/>
        <xdr:cNvSpPr txBox="1"/>
      </xdr:nvSpPr>
      <xdr:spPr>
        <a:xfrm>
          <a:off x="16370300" y="8460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113,654</a:t>
          </a:r>
          <a:endParaRPr kumimoji="1" lang="ja-JP" altLang="en-US" sz="1000" b="1">
            <a:latin typeface="ＭＳ Ｐゴシック"/>
          </a:endParaRPr>
        </a:p>
      </xdr:txBody>
    </xdr:sp>
    <xdr:clientData/>
  </xdr:oneCellAnchor>
  <xdr:twoCellAnchor>
    <xdr:from>
      <xdr:col>23</xdr:col>
      <xdr:colOff>428625</xdr:colOff>
      <xdr:row>50</xdr:row>
      <xdr:rowOff>112692</xdr:rowOff>
    </xdr:from>
    <xdr:to>
      <xdr:col>23</xdr:col>
      <xdr:colOff>606425</xdr:colOff>
      <xdr:row>50</xdr:row>
      <xdr:rowOff>112692</xdr:rowOff>
    </xdr:to>
    <xdr:cxnSp macro="">
      <xdr:nvCxnSpPr>
        <xdr:cNvPr id="581" name="直線コネクタ 580"/>
        <xdr:cNvCxnSpPr/>
      </xdr:nvCxnSpPr>
      <xdr:spPr>
        <a:xfrm>
          <a:off x="16230600" y="8685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92249</xdr:rowOff>
    </xdr:from>
    <xdr:to>
      <xdr:col>23</xdr:col>
      <xdr:colOff>517525</xdr:colOff>
      <xdr:row>56</xdr:row>
      <xdr:rowOff>64181</xdr:rowOff>
    </xdr:to>
    <xdr:cxnSp macro="">
      <xdr:nvCxnSpPr>
        <xdr:cNvPr id="582" name="直線コネクタ 581"/>
        <xdr:cNvCxnSpPr/>
      </xdr:nvCxnSpPr>
      <xdr:spPr>
        <a:xfrm flipV="1">
          <a:off x="15481300" y="9521999"/>
          <a:ext cx="838200" cy="143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114010</xdr:rowOff>
    </xdr:from>
    <xdr:ext cx="534377" cy="259045"/>
    <xdr:sp macro="" textlink="">
      <xdr:nvSpPr>
        <xdr:cNvPr id="583" name="教育費平均値テキスト"/>
        <xdr:cNvSpPr txBox="1"/>
      </xdr:nvSpPr>
      <xdr:spPr>
        <a:xfrm>
          <a:off x="16370300" y="95437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56,641</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135583</xdr:rowOff>
    </xdr:from>
    <xdr:to>
      <xdr:col>23</xdr:col>
      <xdr:colOff>568325</xdr:colOff>
      <xdr:row>56</xdr:row>
      <xdr:rowOff>65733</xdr:rowOff>
    </xdr:to>
    <xdr:sp macro="" textlink="">
      <xdr:nvSpPr>
        <xdr:cNvPr id="584" name="フローチャート : 判断 583"/>
        <xdr:cNvSpPr/>
      </xdr:nvSpPr>
      <xdr:spPr>
        <a:xfrm>
          <a:off x="16268700" y="9565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64181</xdr:rowOff>
    </xdr:from>
    <xdr:to>
      <xdr:col>22</xdr:col>
      <xdr:colOff>365125</xdr:colOff>
      <xdr:row>56</xdr:row>
      <xdr:rowOff>117885</xdr:rowOff>
    </xdr:to>
    <xdr:cxnSp macro="">
      <xdr:nvCxnSpPr>
        <xdr:cNvPr id="585" name="直線コネクタ 584"/>
        <xdr:cNvCxnSpPr/>
      </xdr:nvCxnSpPr>
      <xdr:spPr>
        <a:xfrm flipV="1">
          <a:off x="14592300" y="9665381"/>
          <a:ext cx="889000" cy="53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76735</xdr:rowOff>
    </xdr:from>
    <xdr:to>
      <xdr:col>22</xdr:col>
      <xdr:colOff>415925</xdr:colOff>
      <xdr:row>57</xdr:row>
      <xdr:rowOff>6885</xdr:rowOff>
    </xdr:to>
    <xdr:sp macro="" textlink="">
      <xdr:nvSpPr>
        <xdr:cNvPr id="586" name="フローチャート : 判断 585"/>
        <xdr:cNvSpPr/>
      </xdr:nvSpPr>
      <xdr:spPr>
        <a:xfrm>
          <a:off x="15430500" y="9677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169462</xdr:rowOff>
    </xdr:from>
    <xdr:ext cx="534377" cy="259045"/>
    <xdr:sp macro="" textlink="">
      <xdr:nvSpPr>
        <xdr:cNvPr id="587" name="テキスト ボックス 586"/>
        <xdr:cNvSpPr txBox="1"/>
      </xdr:nvSpPr>
      <xdr:spPr>
        <a:xfrm>
          <a:off x="15214111" y="9770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49,745</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16387</xdr:rowOff>
    </xdr:from>
    <xdr:to>
      <xdr:col>21</xdr:col>
      <xdr:colOff>161925</xdr:colOff>
      <xdr:row>56</xdr:row>
      <xdr:rowOff>117885</xdr:rowOff>
    </xdr:to>
    <xdr:cxnSp macro="">
      <xdr:nvCxnSpPr>
        <xdr:cNvPr id="588" name="直線コネクタ 587"/>
        <xdr:cNvCxnSpPr/>
      </xdr:nvCxnSpPr>
      <xdr:spPr>
        <a:xfrm>
          <a:off x="13703300" y="9617587"/>
          <a:ext cx="889000" cy="101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87594</xdr:rowOff>
    </xdr:from>
    <xdr:to>
      <xdr:col>21</xdr:col>
      <xdr:colOff>212725</xdr:colOff>
      <xdr:row>57</xdr:row>
      <xdr:rowOff>17744</xdr:rowOff>
    </xdr:to>
    <xdr:sp macro="" textlink="">
      <xdr:nvSpPr>
        <xdr:cNvPr id="589" name="フローチャート : 判断 588"/>
        <xdr:cNvSpPr/>
      </xdr:nvSpPr>
      <xdr:spPr>
        <a:xfrm>
          <a:off x="14541500" y="968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8871</xdr:rowOff>
    </xdr:from>
    <xdr:ext cx="534377" cy="259045"/>
    <xdr:sp macro="" textlink="">
      <xdr:nvSpPr>
        <xdr:cNvPr id="590" name="テキスト ボックス 589"/>
        <xdr:cNvSpPr txBox="1"/>
      </xdr:nvSpPr>
      <xdr:spPr>
        <a:xfrm>
          <a:off x="14325111" y="9781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49,080</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16387</xdr:rowOff>
    </xdr:from>
    <xdr:to>
      <xdr:col>19</xdr:col>
      <xdr:colOff>644525</xdr:colOff>
      <xdr:row>57</xdr:row>
      <xdr:rowOff>31801</xdr:rowOff>
    </xdr:to>
    <xdr:cxnSp macro="">
      <xdr:nvCxnSpPr>
        <xdr:cNvPr id="591" name="直線コネクタ 590"/>
        <xdr:cNvCxnSpPr/>
      </xdr:nvCxnSpPr>
      <xdr:spPr>
        <a:xfrm flipV="1">
          <a:off x="12814300" y="9617587"/>
          <a:ext cx="889000" cy="186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7927</xdr:rowOff>
    </xdr:from>
    <xdr:to>
      <xdr:col>20</xdr:col>
      <xdr:colOff>9525</xdr:colOff>
      <xdr:row>56</xdr:row>
      <xdr:rowOff>109527</xdr:rowOff>
    </xdr:to>
    <xdr:sp macro="" textlink="">
      <xdr:nvSpPr>
        <xdr:cNvPr id="592" name="フローチャート : 判断 591"/>
        <xdr:cNvSpPr/>
      </xdr:nvSpPr>
      <xdr:spPr>
        <a:xfrm>
          <a:off x="13652500" y="9609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100654</xdr:rowOff>
    </xdr:from>
    <xdr:ext cx="534377" cy="259045"/>
    <xdr:sp macro="" textlink="">
      <xdr:nvSpPr>
        <xdr:cNvPr id="593" name="テキスト ボックス 592"/>
        <xdr:cNvSpPr txBox="1"/>
      </xdr:nvSpPr>
      <xdr:spPr>
        <a:xfrm>
          <a:off x="13436111" y="9701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53,959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154900</xdr:rowOff>
    </xdr:from>
    <xdr:to>
      <xdr:col>18</xdr:col>
      <xdr:colOff>492125</xdr:colOff>
      <xdr:row>57</xdr:row>
      <xdr:rowOff>85050</xdr:rowOff>
    </xdr:to>
    <xdr:sp macro="" textlink="">
      <xdr:nvSpPr>
        <xdr:cNvPr id="594" name="フローチャート : 判断 593"/>
        <xdr:cNvSpPr/>
      </xdr:nvSpPr>
      <xdr:spPr>
        <a:xfrm>
          <a:off x="12763500" y="975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76177</xdr:rowOff>
    </xdr:from>
    <xdr:ext cx="534377" cy="259045"/>
    <xdr:sp macro="" textlink="">
      <xdr:nvSpPr>
        <xdr:cNvPr id="595" name="テキスト ボックス 594"/>
        <xdr:cNvSpPr txBox="1"/>
      </xdr:nvSpPr>
      <xdr:spPr>
        <a:xfrm>
          <a:off x="12547111" y="9848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44,958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55</xdr:row>
      <xdr:rowOff>41449</xdr:rowOff>
    </xdr:from>
    <xdr:to>
      <xdr:col>23</xdr:col>
      <xdr:colOff>568325</xdr:colOff>
      <xdr:row>55</xdr:row>
      <xdr:rowOff>143049</xdr:rowOff>
    </xdr:to>
    <xdr:sp macro="" textlink="">
      <xdr:nvSpPr>
        <xdr:cNvPr id="601" name="円/楕円 600"/>
        <xdr:cNvSpPr/>
      </xdr:nvSpPr>
      <xdr:spPr>
        <a:xfrm>
          <a:off x="16268700" y="9471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54</xdr:row>
      <xdr:rowOff>64326</xdr:rowOff>
    </xdr:from>
    <xdr:ext cx="534377" cy="259045"/>
    <xdr:sp macro="" textlink="">
      <xdr:nvSpPr>
        <xdr:cNvPr id="602" name="教育費該当値テキスト"/>
        <xdr:cNvSpPr txBox="1"/>
      </xdr:nvSpPr>
      <xdr:spPr>
        <a:xfrm>
          <a:off x="16370300" y="9322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62,406</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13381</xdr:rowOff>
    </xdr:from>
    <xdr:to>
      <xdr:col>22</xdr:col>
      <xdr:colOff>415925</xdr:colOff>
      <xdr:row>56</xdr:row>
      <xdr:rowOff>114981</xdr:rowOff>
    </xdr:to>
    <xdr:sp macro="" textlink="">
      <xdr:nvSpPr>
        <xdr:cNvPr id="603" name="円/楕円 602"/>
        <xdr:cNvSpPr/>
      </xdr:nvSpPr>
      <xdr:spPr>
        <a:xfrm>
          <a:off x="15430500" y="9614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131508</xdr:rowOff>
    </xdr:from>
    <xdr:ext cx="534377" cy="259045"/>
    <xdr:sp macro="" textlink="">
      <xdr:nvSpPr>
        <xdr:cNvPr id="604" name="テキスト ボックス 603"/>
        <xdr:cNvSpPr txBox="1"/>
      </xdr:nvSpPr>
      <xdr:spPr>
        <a:xfrm>
          <a:off x="15214111" y="9389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53,625</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67085</xdr:rowOff>
    </xdr:from>
    <xdr:to>
      <xdr:col>21</xdr:col>
      <xdr:colOff>212725</xdr:colOff>
      <xdr:row>56</xdr:row>
      <xdr:rowOff>168685</xdr:rowOff>
    </xdr:to>
    <xdr:sp macro="" textlink="">
      <xdr:nvSpPr>
        <xdr:cNvPr id="605" name="円/楕円 604"/>
        <xdr:cNvSpPr/>
      </xdr:nvSpPr>
      <xdr:spPr>
        <a:xfrm>
          <a:off x="14541500" y="966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13762</xdr:rowOff>
    </xdr:from>
    <xdr:ext cx="534377" cy="259045"/>
    <xdr:sp macro="" textlink="">
      <xdr:nvSpPr>
        <xdr:cNvPr id="606" name="テキスト ボックス 605"/>
        <xdr:cNvSpPr txBox="1"/>
      </xdr:nvSpPr>
      <xdr:spPr>
        <a:xfrm>
          <a:off x="14325111" y="9443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50,336</a:t>
          </a:r>
          <a:endParaRPr kumimoji="1" lang="ja-JP" altLang="en-US" sz="1000" b="1">
            <a:solidFill>
              <a:srgbClr val="FF0000"/>
            </a:solidFill>
            <a:latin typeface="ＭＳ Ｐゴシック"/>
          </a:endParaRPr>
        </a:p>
      </xdr:txBody>
    </xdr:sp>
    <xdr:clientData/>
  </xdr:oneCellAnchor>
  <xdr:twoCellAnchor>
    <xdr:from>
      <xdr:col>19</xdr:col>
      <xdr:colOff>593725</xdr:colOff>
      <xdr:row>55</xdr:row>
      <xdr:rowOff>137037</xdr:rowOff>
    </xdr:from>
    <xdr:to>
      <xdr:col>20</xdr:col>
      <xdr:colOff>9525</xdr:colOff>
      <xdr:row>56</xdr:row>
      <xdr:rowOff>67187</xdr:rowOff>
    </xdr:to>
    <xdr:sp macro="" textlink="">
      <xdr:nvSpPr>
        <xdr:cNvPr id="607" name="円/楕円 606"/>
        <xdr:cNvSpPr/>
      </xdr:nvSpPr>
      <xdr:spPr>
        <a:xfrm>
          <a:off x="13652500" y="9566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83714</xdr:rowOff>
    </xdr:from>
    <xdr:ext cx="534377" cy="259045"/>
    <xdr:sp macro="" textlink="">
      <xdr:nvSpPr>
        <xdr:cNvPr id="608" name="テキスト ボックス 607"/>
        <xdr:cNvSpPr txBox="1"/>
      </xdr:nvSpPr>
      <xdr:spPr>
        <a:xfrm>
          <a:off x="13436111" y="9342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56,552</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152451</xdr:rowOff>
    </xdr:from>
    <xdr:to>
      <xdr:col>18</xdr:col>
      <xdr:colOff>492125</xdr:colOff>
      <xdr:row>57</xdr:row>
      <xdr:rowOff>82601</xdr:rowOff>
    </xdr:to>
    <xdr:sp macro="" textlink="">
      <xdr:nvSpPr>
        <xdr:cNvPr id="609" name="円/楕円 608"/>
        <xdr:cNvSpPr/>
      </xdr:nvSpPr>
      <xdr:spPr>
        <a:xfrm>
          <a:off x="12763500" y="9753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99128</xdr:rowOff>
    </xdr:from>
    <xdr:ext cx="534377" cy="259045"/>
    <xdr:sp macro="" textlink="">
      <xdr:nvSpPr>
        <xdr:cNvPr id="610" name="テキスト ボックス 609"/>
        <xdr:cNvSpPr txBox="1"/>
      </xdr:nvSpPr>
      <xdr:spPr>
        <a:xfrm>
          <a:off x="12547111" y="952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45,108</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621" name="直線コネクタ 620"/>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622" name="テキスト ボックス 621"/>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3" name="直線コネクタ 62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24" name="テキスト ボックス 623"/>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625" name="直線コネクタ 624"/>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626" name="テキスト ボックス 625"/>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8" name="テキスト ボックス 62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131036</xdr:rowOff>
    </xdr:from>
    <xdr:to>
      <xdr:col>23</xdr:col>
      <xdr:colOff>516889</xdr:colOff>
      <xdr:row>78</xdr:row>
      <xdr:rowOff>25400</xdr:rowOff>
    </xdr:to>
    <xdr:cxnSp macro="">
      <xdr:nvCxnSpPr>
        <xdr:cNvPr id="630" name="直線コネクタ 629"/>
        <xdr:cNvCxnSpPr/>
      </xdr:nvCxnSpPr>
      <xdr:spPr>
        <a:xfrm flipV="1">
          <a:off x="16317595" y="12132536"/>
          <a:ext cx="1269" cy="1265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63345</xdr:rowOff>
    </xdr:from>
    <xdr:ext cx="249299" cy="259045"/>
    <xdr:sp macro="" textlink="">
      <xdr:nvSpPr>
        <xdr:cNvPr id="631" name="災害復旧費最小値テキスト"/>
        <xdr:cNvSpPr txBox="1"/>
      </xdr:nvSpPr>
      <xdr:spPr>
        <a:xfrm>
          <a:off x="16370300" y="134364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25400</xdr:rowOff>
    </xdr:from>
    <xdr:to>
      <xdr:col>23</xdr:col>
      <xdr:colOff>606425</xdr:colOff>
      <xdr:row>78</xdr:row>
      <xdr:rowOff>25400</xdr:rowOff>
    </xdr:to>
    <xdr:cxnSp macro="">
      <xdr:nvCxnSpPr>
        <xdr:cNvPr id="632" name="直線コネクタ 631"/>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77713</xdr:rowOff>
    </xdr:from>
    <xdr:ext cx="599010" cy="259045"/>
    <xdr:sp macro="" textlink="">
      <xdr:nvSpPr>
        <xdr:cNvPr id="633" name="災害復旧費最大値テキスト"/>
        <xdr:cNvSpPr txBox="1"/>
      </xdr:nvSpPr>
      <xdr:spPr>
        <a:xfrm>
          <a:off x="16370300" y="11907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221,516</a:t>
          </a:r>
          <a:endParaRPr kumimoji="1" lang="ja-JP" altLang="en-US" sz="1000" b="1">
            <a:latin typeface="ＭＳ Ｐゴシック"/>
          </a:endParaRPr>
        </a:p>
      </xdr:txBody>
    </xdr:sp>
    <xdr:clientData/>
  </xdr:oneCellAnchor>
  <xdr:twoCellAnchor>
    <xdr:from>
      <xdr:col>23</xdr:col>
      <xdr:colOff>428625</xdr:colOff>
      <xdr:row>70</xdr:row>
      <xdr:rowOff>131036</xdr:rowOff>
    </xdr:from>
    <xdr:to>
      <xdr:col>23</xdr:col>
      <xdr:colOff>606425</xdr:colOff>
      <xdr:row>70</xdr:row>
      <xdr:rowOff>131036</xdr:rowOff>
    </xdr:to>
    <xdr:cxnSp macro="">
      <xdr:nvCxnSpPr>
        <xdr:cNvPr id="634" name="直線コネクタ 633"/>
        <xdr:cNvCxnSpPr/>
      </xdr:nvCxnSpPr>
      <xdr:spPr>
        <a:xfrm>
          <a:off x="16230600" y="12132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12725</xdr:rowOff>
    </xdr:from>
    <xdr:to>
      <xdr:col>23</xdr:col>
      <xdr:colOff>517525</xdr:colOff>
      <xdr:row>78</xdr:row>
      <xdr:rowOff>23457</xdr:rowOff>
    </xdr:to>
    <xdr:cxnSp macro="">
      <xdr:nvCxnSpPr>
        <xdr:cNvPr id="635" name="直線コネクタ 634"/>
        <xdr:cNvCxnSpPr/>
      </xdr:nvCxnSpPr>
      <xdr:spPr>
        <a:xfrm>
          <a:off x="15481300" y="13385825"/>
          <a:ext cx="838200" cy="10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152244</xdr:rowOff>
    </xdr:from>
    <xdr:ext cx="469744" cy="259045"/>
    <xdr:sp macro="" textlink="">
      <xdr:nvSpPr>
        <xdr:cNvPr id="636" name="災害復旧費平均値テキスト"/>
        <xdr:cNvSpPr txBox="1"/>
      </xdr:nvSpPr>
      <xdr:spPr>
        <a:xfrm>
          <a:off x="16370300" y="131824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2,919</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129367</xdr:rowOff>
    </xdr:from>
    <xdr:to>
      <xdr:col>23</xdr:col>
      <xdr:colOff>568325</xdr:colOff>
      <xdr:row>78</xdr:row>
      <xdr:rowOff>59517</xdr:rowOff>
    </xdr:to>
    <xdr:sp macro="" textlink="">
      <xdr:nvSpPr>
        <xdr:cNvPr id="637" name="フローチャート : 判断 636"/>
        <xdr:cNvSpPr/>
      </xdr:nvSpPr>
      <xdr:spPr>
        <a:xfrm>
          <a:off x="16268700" y="13331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12725</xdr:rowOff>
    </xdr:from>
    <xdr:to>
      <xdr:col>22</xdr:col>
      <xdr:colOff>365125</xdr:colOff>
      <xdr:row>78</xdr:row>
      <xdr:rowOff>21611</xdr:rowOff>
    </xdr:to>
    <xdr:cxnSp macro="">
      <xdr:nvCxnSpPr>
        <xdr:cNvPr id="638" name="直線コネクタ 637"/>
        <xdr:cNvCxnSpPr/>
      </xdr:nvCxnSpPr>
      <xdr:spPr>
        <a:xfrm flipV="1">
          <a:off x="14592300" y="13385825"/>
          <a:ext cx="889000" cy="8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139157</xdr:rowOff>
    </xdr:from>
    <xdr:to>
      <xdr:col>22</xdr:col>
      <xdr:colOff>415925</xdr:colOff>
      <xdr:row>78</xdr:row>
      <xdr:rowOff>69307</xdr:rowOff>
    </xdr:to>
    <xdr:sp macro="" textlink="">
      <xdr:nvSpPr>
        <xdr:cNvPr id="639" name="フローチャート : 判断 638"/>
        <xdr:cNvSpPr/>
      </xdr:nvSpPr>
      <xdr:spPr>
        <a:xfrm>
          <a:off x="15430500" y="13340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60434</xdr:rowOff>
    </xdr:from>
    <xdr:ext cx="469744" cy="259045"/>
    <xdr:sp macro="" textlink="">
      <xdr:nvSpPr>
        <xdr:cNvPr id="640" name="テキスト ボックス 639"/>
        <xdr:cNvSpPr txBox="1"/>
      </xdr:nvSpPr>
      <xdr:spPr>
        <a:xfrm>
          <a:off x="15246427" y="13433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20296</xdr:rowOff>
    </xdr:from>
    <xdr:to>
      <xdr:col>21</xdr:col>
      <xdr:colOff>161925</xdr:colOff>
      <xdr:row>78</xdr:row>
      <xdr:rowOff>21611</xdr:rowOff>
    </xdr:to>
    <xdr:cxnSp macro="">
      <xdr:nvCxnSpPr>
        <xdr:cNvPr id="641" name="直線コネクタ 640"/>
        <xdr:cNvCxnSpPr/>
      </xdr:nvCxnSpPr>
      <xdr:spPr>
        <a:xfrm>
          <a:off x="13703300" y="13393396"/>
          <a:ext cx="889000" cy="1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143776</xdr:rowOff>
    </xdr:from>
    <xdr:to>
      <xdr:col>21</xdr:col>
      <xdr:colOff>212725</xdr:colOff>
      <xdr:row>78</xdr:row>
      <xdr:rowOff>73926</xdr:rowOff>
    </xdr:to>
    <xdr:sp macro="" textlink="">
      <xdr:nvSpPr>
        <xdr:cNvPr id="642" name="フローチャート : 判断 641"/>
        <xdr:cNvSpPr/>
      </xdr:nvSpPr>
      <xdr:spPr>
        <a:xfrm>
          <a:off x="14541500" y="13345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78</xdr:row>
      <xdr:rowOff>65053</xdr:rowOff>
    </xdr:from>
    <xdr:ext cx="378565" cy="259045"/>
    <xdr:sp macro="" textlink="">
      <xdr:nvSpPr>
        <xdr:cNvPr id="643" name="テキスト ボックス 642"/>
        <xdr:cNvSpPr txBox="1"/>
      </xdr:nvSpPr>
      <xdr:spPr>
        <a:xfrm>
          <a:off x="14403017" y="134381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398</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20296</xdr:rowOff>
    </xdr:from>
    <xdr:to>
      <xdr:col>19</xdr:col>
      <xdr:colOff>644525</xdr:colOff>
      <xdr:row>78</xdr:row>
      <xdr:rowOff>23794</xdr:rowOff>
    </xdr:to>
    <xdr:cxnSp macro="">
      <xdr:nvCxnSpPr>
        <xdr:cNvPr id="644" name="直線コネクタ 643"/>
        <xdr:cNvCxnSpPr/>
      </xdr:nvCxnSpPr>
      <xdr:spPr>
        <a:xfrm flipV="1">
          <a:off x="12814300" y="13393396"/>
          <a:ext cx="889000" cy="3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139489</xdr:rowOff>
    </xdr:from>
    <xdr:to>
      <xdr:col>20</xdr:col>
      <xdr:colOff>9525</xdr:colOff>
      <xdr:row>78</xdr:row>
      <xdr:rowOff>69639</xdr:rowOff>
    </xdr:to>
    <xdr:sp macro="" textlink="">
      <xdr:nvSpPr>
        <xdr:cNvPr id="645" name="フローチャート : 判断 644"/>
        <xdr:cNvSpPr/>
      </xdr:nvSpPr>
      <xdr:spPr>
        <a:xfrm>
          <a:off x="13652500" y="13341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86166</xdr:rowOff>
    </xdr:from>
    <xdr:ext cx="469744" cy="259045"/>
    <xdr:sp macro="" textlink="">
      <xdr:nvSpPr>
        <xdr:cNvPr id="646" name="テキスト ボックス 645"/>
        <xdr:cNvSpPr txBox="1"/>
      </xdr:nvSpPr>
      <xdr:spPr>
        <a:xfrm>
          <a:off x="13468427" y="13116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1,148</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139747</xdr:rowOff>
    </xdr:from>
    <xdr:to>
      <xdr:col>18</xdr:col>
      <xdr:colOff>492125</xdr:colOff>
      <xdr:row>78</xdr:row>
      <xdr:rowOff>69897</xdr:rowOff>
    </xdr:to>
    <xdr:sp macro="" textlink="">
      <xdr:nvSpPr>
        <xdr:cNvPr id="647" name="フローチャート : 判断 646"/>
        <xdr:cNvSpPr/>
      </xdr:nvSpPr>
      <xdr:spPr>
        <a:xfrm>
          <a:off x="12763500" y="1334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86424</xdr:rowOff>
    </xdr:from>
    <xdr:ext cx="469744" cy="259045"/>
    <xdr:sp macro="" textlink="">
      <xdr:nvSpPr>
        <xdr:cNvPr id="648" name="テキスト ボックス 647"/>
        <xdr:cNvSpPr txBox="1"/>
      </xdr:nvSpPr>
      <xdr:spPr>
        <a:xfrm>
          <a:off x="12579427" y="13116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144107</xdr:rowOff>
    </xdr:from>
    <xdr:to>
      <xdr:col>23</xdr:col>
      <xdr:colOff>568325</xdr:colOff>
      <xdr:row>78</xdr:row>
      <xdr:rowOff>74257</xdr:rowOff>
    </xdr:to>
    <xdr:sp macro="" textlink="">
      <xdr:nvSpPr>
        <xdr:cNvPr id="654" name="円/楕円 653"/>
        <xdr:cNvSpPr/>
      </xdr:nvSpPr>
      <xdr:spPr>
        <a:xfrm>
          <a:off x="16268700" y="1334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107795</xdr:rowOff>
    </xdr:from>
    <xdr:ext cx="378565" cy="259045"/>
    <xdr:sp macro="" textlink="">
      <xdr:nvSpPr>
        <xdr:cNvPr id="655" name="災害復旧費該当値テキスト"/>
        <xdr:cNvSpPr txBox="1"/>
      </xdr:nvSpPr>
      <xdr:spPr>
        <a:xfrm>
          <a:off x="16370300" y="13309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340</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133375</xdr:rowOff>
    </xdr:from>
    <xdr:to>
      <xdr:col>22</xdr:col>
      <xdr:colOff>415925</xdr:colOff>
      <xdr:row>78</xdr:row>
      <xdr:rowOff>63525</xdr:rowOff>
    </xdr:to>
    <xdr:sp macro="" textlink="">
      <xdr:nvSpPr>
        <xdr:cNvPr id="656" name="円/楕円 655"/>
        <xdr:cNvSpPr/>
      </xdr:nvSpPr>
      <xdr:spPr>
        <a:xfrm>
          <a:off x="15430500" y="13335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80052</xdr:rowOff>
    </xdr:from>
    <xdr:ext cx="469744" cy="259045"/>
    <xdr:sp macro="" textlink="">
      <xdr:nvSpPr>
        <xdr:cNvPr id="657" name="テキスト ボックス 656"/>
        <xdr:cNvSpPr txBox="1"/>
      </xdr:nvSpPr>
      <xdr:spPr>
        <a:xfrm>
          <a:off x="15246427" y="13110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2,218</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142261</xdr:rowOff>
    </xdr:from>
    <xdr:to>
      <xdr:col>21</xdr:col>
      <xdr:colOff>212725</xdr:colOff>
      <xdr:row>78</xdr:row>
      <xdr:rowOff>72411</xdr:rowOff>
    </xdr:to>
    <xdr:sp macro="" textlink="">
      <xdr:nvSpPr>
        <xdr:cNvPr id="658" name="円/楕円 657"/>
        <xdr:cNvSpPr/>
      </xdr:nvSpPr>
      <xdr:spPr>
        <a:xfrm>
          <a:off x="14541500" y="13343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76</xdr:row>
      <xdr:rowOff>88938</xdr:rowOff>
    </xdr:from>
    <xdr:ext cx="378565" cy="259045"/>
    <xdr:sp macro="" textlink="">
      <xdr:nvSpPr>
        <xdr:cNvPr id="659" name="テキスト ボックス 658"/>
        <xdr:cNvSpPr txBox="1"/>
      </xdr:nvSpPr>
      <xdr:spPr>
        <a:xfrm>
          <a:off x="14403017" y="131191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663</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140946</xdr:rowOff>
    </xdr:from>
    <xdr:to>
      <xdr:col>20</xdr:col>
      <xdr:colOff>9525</xdr:colOff>
      <xdr:row>78</xdr:row>
      <xdr:rowOff>71096</xdr:rowOff>
    </xdr:to>
    <xdr:sp macro="" textlink="">
      <xdr:nvSpPr>
        <xdr:cNvPr id="660" name="円/楕円 659"/>
        <xdr:cNvSpPr/>
      </xdr:nvSpPr>
      <xdr:spPr>
        <a:xfrm>
          <a:off x="13652500" y="13342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78</xdr:row>
      <xdr:rowOff>62223</xdr:rowOff>
    </xdr:from>
    <xdr:ext cx="378565" cy="259045"/>
    <xdr:sp macro="" textlink="">
      <xdr:nvSpPr>
        <xdr:cNvPr id="661" name="テキスト ボックス 660"/>
        <xdr:cNvSpPr txBox="1"/>
      </xdr:nvSpPr>
      <xdr:spPr>
        <a:xfrm>
          <a:off x="13514017" y="134353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893</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144444</xdr:rowOff>
    </xdr:from>
    <xdr:to>
      <xdr:col>18</xdr:col>
      <xdr:colOff>492125</xdr:colOff>
      <xdr:row>78</xdr:row>
      <xdr:rowOff>74594</xdr:rowOff>
    </xdr:to>
    <xdr:sp macro="" textlink="">
      <xdr:nvSpPr>
        <xdr:cNvPr id="662" name="円/楕円 661"/>
        <xdr:cNvSpPr/>
      </xdr:nvSpPr>
      <xdr:spPr>
        <a:xfrm>
          <a:off x="12763500" y="13346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78</xdr:row>
      <xdr:rowOff>65721</xdr:rowOff>
    </xdr:from>
    <xdr:ext cx="378565" cy="259045"/>
    <xdr:sp macro="" textlink="">
      <xdr:nvSpPr>
        <xdr:cNvPr id="663" name="テキスト ボックス 662"/>
        <xdr:cNvSpPr txBox="1"/>
      </xdr:nvSpPr>
      <xdr:spPr>
        <a:xfrm>
          <a:off x="12625017" y="134388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58,783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4" name="直線コネクタ 67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5" name="テキスト ボックス 67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6" name="直線コネクタ 67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7" name="テキスト ボックス 67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8" name="直線コネクタ 67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9" name="テキスト ボックス 678"/>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0" name="直線コネクタ 67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1" name="テキスト ボックス 680"/>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2" name="直線コネクタ 68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3" name="テキスト ボックス 68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5" name="テキスト ボックス 68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111765</xdr:rowOff>
    </xdr:from>
    <xdr:to>
      <xdr:col>23</xdr:col>
      <xdr:colOff>516889</xdr:colOff>
      <xdr:row>98</xdr:row>
      <xdr:rowOff>67363</xdr:rowOff>
    </xdr:to>
    <xdr:cxnSp macro="">
      <xdr:nvCxnSpPr>
        <xdr:cNvPr id="687" name="直線コネクタ 686"/>
        <xdr:cNvCxnSpPr/>
      </xdr:nvCxnSpPr>
      <xdr:spPr>
        <a:xfrm flipV="1">
          <a:off x="16317595" y="15713715"/>
          <a:ext cx="1269" cy="1155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71190</xdr:rowOff>
    </xdr:from>
    <xdr:ext cx="534377" cy="259045"/>
    <xdr:sp macro="" textlink="">
      <xdr:nvSpPr>
        <xdr:cNvPr id="688" name="公債費最小値テキスト"/>
        <xdr:cNvSpPr txBox="1"/>
      </xdr:nvSpPr>
      <xdr:spPr>
        <a:xfrm>
          <a:off x="16370300" y="1687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19,493</a:t>
          </a:r>
          <a:endParaRPr kumimoji="1" lang="ja-JP" altLang="en-US" sz="1000" b="1">
            <a:latin typeface="ＭＳ Ｐゴシック"/>
          </a:endParaRPr>
        </a:p>
      </xdr:txBody>
    </xdr:sp>
    <xdr:clientData/>
  </xdr:oneCellAnchor>
  <xdr:twoCellAnchor>
    <xdr:from>
      <xdr:col>23</xdr:col>
      <xdr:colOff>428625</xdr:colOff>
      <xdr:row>98</xdr:row>
      <xdr:rowOff>67363</xdr:rowOff>
    </xdr:from>
    <xdr:to>
      <xdr:col>23</xdr:col>
      <xdr:colOff>606425</xdr:colOff>
      <xdr:row>98</xdr:row>
      <xdr:rowOff>67363</xdr:rowOff>
    </xdr:to>
    <xdr:cxnSp macro="">
      <xdr:nvCxnSpPr>
        <xdr:cNvPr id="689" name="直線コネクタ 688"/>
        <xdr:cNvCxnSpPr/>
      </xdr:nvCxnSpPr>
      <xdr:spPr>
        <a:xfrm>
          <a:off x="16230600" y="16869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58442</xdr:rowOff>
    </xdr:from>
    <xdr:ext cx="599010" cy="259045"/>
    <xdr:sp macro="" textlink="">
      <xdr:nvSpPr>
        <xdr:cNvPr id="690" name="公債費最大値テキスト"/>
        <xdr:cNvSpPr txBox="1"/>
      </xdr:nvSpPr>
      <xdr:spPr>
        <a:xfrm>
          <a:off x="16370300" y="1548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171,166</a:t>
          </a:r>
          <a:endParaRPr kumimoji="1" lang="ja-JP" altLang="en-US" sz="1000" b="1">
            <a:latin typeface="ＭＳ Ｐゴシック"/>
          </a:endParaRPr>
        </a:p>
      </xdr:txBody>
    </xdr:sp>
    <xdr:clientData/>
  </xdr:oneCellAnchor>
  <xdr:twoCellAnchor>
    <xdr:from>
      <xdr:col>23</xdr:col>
      <xdr:colOff>428625</xdr:colOff>
      <xdr:row>91</xdr:row>
      <xdr:rowOff>111765</xdr:rowOff>
    </xdr:from>
    <xdr:to>
      <xdr:col>23</xdr:col>
      <xdr:colOff>606425</xdr:colOff>
      <xdr:row>91</xdr:row>
      <xdr:rowOff>111765</xdr:rowOff>
    </xdr:to>
    <xdr:cxnSp macro="">
      <xdr:nvCxnSpPr>
        <xdr:cNvPr id="691" name="直線コネクタ 690"/>
        <xdr:cNvCxnSpPr/>
      </xdr:nvCxnSpPr>
      <xdr:spPr>
        <a:xfrm>
          <a:off x="16230600" y="15713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99002</xdr:rowOff>
    </xdr:from>
    <xdr:to>
      <xdr:col>23</xdr:col>
      <xdr:colOff>517525</xdr:colOff>
      <xdr:row>96</xdr:row>
      <xdr:rowOff>100709</xdr:rowOff>
    </xdr:to>
    <xdr:cxnSp macro="">
      <xdr:nvCxnSpPr>
        <xdr:cNvPr id="692" name="直線コネクタ 691"/>
        <xdr:cNvCxnSpPr/>
      </xdr:nvCxnSpPr>
      <xdr:spPr>
        <a:xfrm>
          <a:off x="15481300" y="16558202"/>
          <a:ext cx="838200" cy="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66260</xdr:rowOff>
    </xdr:from>
    <xdr:ext cx="534377" cy="259045"/>
    <xdr:sp macro="" textlink="">
      <xdr:nvSpPr>
        <xdr:cNvPr id="693" name="公債費平均値テキスト"/>
        <xdr:cNvSpPr txBox="1"/>
      </xdr:nvSpPr>
      <xdr:spPr>
        <a:xfrm>
          <a:off x="16370300" y="165254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55,140</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87833</xdr:rowOff>
    </xdr:from>
    <xdr:to>
      <xdr:col>23</xdr:col>
      <xdr:colOff>568325</xdr:colOff>
      <xdr:row>97</xdr:row>
      <xdr:rowOff>17983</xdr:rowOff>
    </xdr:to>
    <xdr:sp macro="" textlink="">
      <xdr:nvSpPr>
        <xdr:cNvPr id="694" name="フローチャート : 判断 693"/>
        <xdr:cNvSpPr/>
      </xdr:nvSpPr>
      <xdr:spPr>
        <a:xfrm>
          <a:off x="16268700" y="16547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99002</xdr:rowOff>
    </xdr:from>
    <xdr:to>
      <xdr:col>22</xdr:col>
      <xdr:colOff>365125</xdr:colOff>
      <xdr:row>96</xdr:row>
      <xdr:rowOff>116024</xdr:rowOff>
    </xdr:to>
    <xdr:cxnSp macro="">
      <xdr:nvCxnSpPr>
        <xdr:cNvPr id="695" name="直線コネクタ 694"/>
        <xdr:cNvCxnSpPr/>
      </xdr:nvCxnSpPr>
      <xdr:spPr>
        <a:xfrm flipV="1">
          <a:off x="14592300" y="16558202"/>
          <a:ext cx="889000" cy="17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108339</xdr:rowOff>
    </xdr:from>
    <xdr:to>
      <xdr:col>22</xdr:col>
      <xdr:colOff>415925</xdr:colOff>
      <xdr:row>97</xdr:row>
      <xdr:rowOff>38489</xdr:rowOff>
    </xdr:to>
    <xdr:sp macro="" textlink="">
      <xdr:nvSpPr>
        <xdr:cNvPr id="696" name="フローチャート : 判断 695"/>
        <xdr:cNvSpPr/>
      </xdr:nvSpPr>
      <xdr:spPr>
        <a:xfrm>
          <a:off x="15430500" y="16567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29616</xdr:rowOff>
    </xdr:from>
    <xdr:ext cx="534377" cy="259045"/>
    <xdr:sp macro="" textlink="">
      <xdr:nvSpPr>
        <xdr:cNvPr id="697" name="テキスト ボックス 696"/>
        <xdr:cNvSpPr txBox="1"/>
      </xdr:nvSpPr>
      <xdr:spPr>
        <a:xfrm>
          <a:off x="15214111" y="1666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52,449</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116024</xdr:rowOff>
    </xdr:from>
    <xdr:to>
      <xdr:col>21</xdr:col>
      <xdr:colOff>161925</xdr:colOff>
      <xdr:row>96</xdr:row>
      <xdr:rowOff>147129</xdr:rowOff>
    </xdr:to>
    <xdr:cxnSp macro="">
      <xdr:nvCxnSpPr>
        <xdr:cNvPr id="698" name="直線コネクタ 697"/>
        <xdr:cNvCxnSpPr/>
      </xdr:nvCxnSpPr>
      <xdr:spPr>
        <a:xfrm flipV="1">
          <a:off x="13703300" y="16575224"/>
          <a:ext cx="889000" cy="31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107890</xdr:rowOff>
    </xdr:from>
    <xdr:to>
      <xdr:col>21</xdr:col>
      <xdr:colOff>212725</xdr:colOff>
      <xdr:row>97</xdr:row>
      <xdr:rowOff>38040</xdr:rowOff>
    </xdr:to>
    <xdr:sp macro="" textlink="">
      <xdr:nvSpPr>
        <xdr:cNvPr id="699" name="フローチャート : 判断 698"/>
        <xdr:cNvSpPr/>
      </xdr:nvSpPr>
      <xdr:spPr>
        <a:xfrm>
          <a:off x="14541500" y="1656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29167</xdr:rowOff>
    </xdr:from>
    <xdr:ext cx="534377" cy="259045"/>
    <xdr:sp macro="" textlink="">
      <xdr:nvSpPr>
        <xdr:cNvPr id="700" name="テキスト ボックス 699"/>
        <xdr:cNvSpPr txBox="1"/>
      </xdr:nvSpPr>
      <xdr:spPr>
        <a:xfrm>
          <a:off x="14325111" y="16659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52,508</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111964</xdr:rowOff>
    </xdr:from>
    <xdr:to>
      <xdr:col>19</xdr:col>
      <xdr:colOff>644525</xdr:colOff>
      <xdr:row>96</xdr:row>
      <xdr:rowOff>147129</xdr:rowOff>
    </xdr:to>
    <xdr:cxnSp macro="">
      <xdr:nvCxnSpPr>
        <xdr:cNvPr id="701" name="直線コネクタ 700"/>
        <xdr:cNvCxnSpPr/>
      </xdr:nvCxnSpPr>
      <xdr:spPr>
        <a:xfrm>
          <a:off x="12814300" y="16571164"/>
          <a:ext cx="889000" cy="35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116301</xdr:rowOff>
    </xdr:from>
    <xdr:to>
      <xdr:col>20</xdr:col>
      <xdr:colOff>9525</xdr:colOff>
      <xdr:row>97</xdr:row>
      <xdr:rowOff>46451</xdr:rowOff>
    </xdr:to>
    <xdr:sp macro="" textlink="">
      <xdr:nvSpPr>
        <xdr:cNvPr id="702" name="フローチャート : 判断 701"/>
        <xdr:cNvSpPr/>
      </xdr:nvSpPr>
      <xdr:spPr>
        <a:xfrm>
          <a:off x="13652500" y="1657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37578</xdr:rowOff>
    </xdr:from>
    <xdr:ext cx="534377" cy="259045"/>
    <xdr:sp macro="" textlink="">
      <xdr:nvSpPr>
        <xdr:cNvPr id="703" name="テキスト ボックス 702"/>
        <xdr:cNvSpPr txBox="1"/>
      </xdr:nvSpPr>
      <xdr:spPr>
        <a:xfrm>
          <a:off x="13436111" y="16668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51,404</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109421</xdr:rowOff>
    </xdr:from>
    <xdr:to>
      <xdr:col>18</xdr:col>
      <xdr:colOff>492125</xdr:colOff>
      <xdr:row>97</xdr:row>
      <xdr:rowOff>39571</xdr:rowOff>
    </xdr:to>
    <xdr:sp macro="" textlink="">
      <xdr:nvSpPr>
        <xdr:cNvPr id="704" name="フローチャート : 判断 703"/>
        <xdr:cNvSpPr/>
      </xdr:nvSpPr>
      <xdr:spPr>
        <a:xfrm>
          <a:off x="12763500" y="1656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30698</xdr:rowOff>
    </xdr:from>
    <xdr:ext cx="534377" cy="259045"/>
    <xdr:sp macro="" textlink="">
      <xdr:nvSpPr>
        <xdr:cNvPr id="705" name="テキスト ボックス 704"/>
        <xdr:cNvSpPr txBox="1"/>
      </xdr:nvSpPr>
      <xdr:spPr>
        <a:xfrm>
          <a:off x="12547111" y="16661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52,307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49909</xdr:rowOff>
    </xdr:from>
    <xdr:to>
      <xdr:col>23</xdr:col>
      <xdr:colOff>568325</xdr:colOff>
      <xdr:row>96</xdr:row>
      <xdr:rowOff>151509</xdr:rowOff>
    </xdr:to>
    <xdr:sp macro="" textlink="">
      <xdr:nvSpPr>
        <xdr:cNvPr id="711" name="円/楕円 710"/>
        <xdr:cNvSpPr/>
      </xdr:nvSpPr>
      <xdr:spPr>
        <a:xfrm>
          <a:off x="16268700" y="16509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72786</xdr:rowOff>
    </xdr:from>
    <xdr:ext cx="534377" cy="259045"/>
    <xdr:sp macro="" textlink="">
      <xdr:nvSpPr>
        <xdr:cNvPr id="712" name="公債費該当値テキスト"/>
        <xdr:cNvSpPr txBox="1"/>
      </xdr:nvSpPr>
      <xdr:spPr>
        <a:xfrm>
          <a:off x="16370300" y="16360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60,117</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48202</xdr:rowOff>
    </xdr:from>
    <xdr:to>
      <xdr:col>22</xdr:col>
      <xdr:colOff>415925</xdr:colOff>
      <xdr:row>96</xdr:row>
      <xdr:rowOff>149802</xdr:rowOff>
    </xdr:to>
    <xdr:sp macro="" textlink="">
      <xdr:nvSpPr>
        <xdr:cNvPr id="713" name="円/楕円 712"/>
        <xdr:cNvSpPr/>
      </xdr:nvSpPr>
      <xdr:spPr>
        <a:xfrm>
          <a:off x="15430500" y="16507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166329</xdr:rowOff>
    </xdr:from>
    <xdr:ext cx="534377" cy="259045"/>
    <xdr:sp macro="" textlink="">
      <xdr:nvSpPr>
        <xdr:cNvPr id="714" name="テキスト ボックス 713"/>
        <xdr:cNvSpPr txBox="1"/>
      </xdr:nvSpPr>
      <xdr:spPr>
        <a:xfrm>
          <a:off x="15214111" y="16282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60,341</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65224</xdr:rowOff>
    </xdr:from>
    <xdr:to>
      <xdr:col>21</xdr:col>
      <xdr:colOff>212725</xdr:colOff>
      <xdr:row>96</xdr:row>
      <xdr:rowOff>166824</xdr:rowOff>
    </xdr:to>
    <xdr:sp macro="" textlink="">
      <xdr:nvSpPr>
        <xdr:cNvPr id="715" name="円/楕円 714"/>
        <xdr:cNvSpPr/>
      </xdr:nvSpPr>
      <xdr:spPr>
        <a:xfrm>
          <a:off x="14541500" y="16524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11901</xdr:rowOff>
    </xdr:from>
    <xdr:ext cx="534377" cy="259045"/>
    <xdr:sp macro="" textlink="">
      <xdr:nvSpPr>
        <xdr:cNvPr id="716" name="テキスト ボックス 715"/>
        <xdr:cNvSpPr txBox="1"/>
      </xdr:nvSpPr>
      <xdr:spPr>
        <a:xfrm>
          <a:off x="14325111" y="16299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58,107</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96329</xdr:rowOff>
    </xdr:from>
    <xdr:to>
      <xdr:col>20</xdr:col>
      <xdr:colOff>9525</xdr:colOff>
      <xdr:row>97</xdr:row>
      <xdr:rowOff>26479</xdr:rowOff>
    </xdr:to>
    <xdr:sp macro="" textlink="">
      <xdr:nvSpPr>
        <xdr:cNvPr id="717" name="円/楕円 716"/>
        <xdr:cNvSpPr/>
      </xdr:nvSpPr>
      <xdr:spPr>
        <a:xfrm>
          <a:off x="13652500" y="16555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43006</xdr:rowOff>
    </xdr:from>
    <xdr:ext cx="534377" cy="259045"/>
    <xdr:sp macro="" textlink="">
      <xdr:nvSpPr>
        <xdr:cNvPr id="718" name="テキスト ボックス 717"/>
        <xdr:cNvSpPr txBox="1"/>
      </xdr:nvSpPr>
      <xdr:spPr>
        <a:xfrm>
          <a:off x="13436111" y="16330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54,025</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61164</xdr:rowOff>
    </xdr:from>
    <xdr:to>
      <xdr:col>18</xdr:col>
      <xdr:colOff>492125</xdr:colOff>
      <xdr:row>96</xdr:row>
      <xdr:rowOff>162764</xdr:rowOff>
    </xdr:to>
    <xdr:sp macro="" textlink="">
      <xdr:nvSpPr>
        <xdr:cNvPr id="719" name="円/楕円 718"/>
        <xdr:cNvSpPr/>
      </xdr:nvSpPr>
      <xdr:spPr>
        <a:xfrm>
          <a:off x="12763500" y="1652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7841</xdr:rowOff>
    </xdr:from>
    <xdr:ext cx="534377" cy="259045"/>
    <xdr:sp macro="" textlink="">
      <xdr:nvSpPr>
        <xdr:cNvPr id="720" name="テキスト ボックス 719"/>
        <xdr:cNvSpPr txBox="1"/>
      </xdr:nvSpPr>
      <xdr:spPr>
        <a:xfrm>
          <a:off x="12547111" y="16295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58,640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31" name="直線コネクタ 73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32" name="テキスト ボックス 73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33" name="直線コネクタ 73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34" name="テキスト ボックス 733"/>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35" name="直線コネクタ 73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36" name="テキスト ボックス 735"/>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37" name="直線コネクタ 73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38" name="テキスト ボックス 737"/>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39" name="直線コネクタ 73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40" name="テキスト ボックス 739"/>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41" name="直線コネクタ 74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42" name="テキスト ボックス 741"/>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44" name="テキスト ボックス 74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132189</xdr:rowOff>
    </xdr:from>
    <xdr:to>
      <xdr:col>32</xdr:col>
      <xdr:colOff>186689</xdr:colOff>
      <xdr:row>39</xdr:row>
      <xdr:rowOff>98878</xdr:rowOff>
    </xdr:to>
    <xdr:cxnSp macro="">
      <xdr:nvCxnSpPr>
        <xdr:cNvPr id="746" name="直線コネクタ 745"/>
        <xdr:cNvCxnSpPr/>
      </xdr:nvCxnSpPr>
      <xdr:spPr>
        <a:xfrm flipV="1">
          <a:off x="22159595" y="5275689"/>
          <a:ext cx="1269" cy="1509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133802</xdr:rowOff>
    </xdr:from>
    <xdr:ext cx="249299" cy="259045"/>
    <xdr:sp macro="" textlink="">
      <xdr:nvSpPr>
        <xdr:cNvPr id="747" name="諸支出金最小値テキスト"/>
        <xdr:cNvSpPr txBox="1"/>
      </xdr:nvSpPr>
      <xdr:spPr>
        <a:xfrm>
          <a:off x="22212300" y="68203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48" name="直線コネクタ 74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78866</xdr:rowOff>
    </xdr:from>
    <xdr:ext cx="534377" cy="259045"/>
    <xdr:sp macro="" textlink="">
      <xdr:nvSpPr>
        <xdr:cNvPr id="749" name="諸支出金最大値テキスト"/>
        <xdr:cNvSpPr txBox="1"/>
      </xdr:nvSpPr>
      <xdr:spPr>
        <a:xfrm>
          <a:off x="22212300" y="5050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13,869</a:t>
          </a:r>
          <a:endParaRPr kumimoji="1" lang="ja-JP" altLang="en-US" sz="1000" b="1">
            <a:latin typeface="ＭＳ Ｐゴシック"/>
          </a:endParaRPr>
        </a:p>
      </xdr:txBody>
    </xdr:sp>
    <xdr:clientData/>
  </xdr:oneCellAnchor>
  <xdr:twoCellAnchor>
    <xdr:from>
      <xdr:col>32</xdr:col>
      <xdr:colOff>98425</xdr:colOff>
      <xdr:row>30</xdr:row>
      <xdr:rowOff>132189</xdr:rowOff>
    </xdr:from>
    <xdr:to>
      <xdr:col>32</xdr:col>
      <xdr:colOff>276225</xdr:colOff>
      <xdr:row>30</xdr:row>
      <xdr:rowOff>132189</xdr:rowOff>
    </xdr:to>
    <xdr:cxnSp macro="">
      <xdr:nvCxnSpPr>
        <xdr:cNvPr id="750" name="直線コネクタ 749"/>
        <xdr:cNvCxnSpPr/>
      </xdr:nvCxnSpPr>
      <xdr:spPr>
        <a:xfrm>
          <a:off x="22072600" y="5275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51" name="直線コネクタ 750"/>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51253</xdr:rowOff>
    </xdr:from>
    <xdr:ext cx="378565" cy="259045"/>
    <xdr:sp macro="" textlink="">
      <xdr:nvSpPr>
        <xdr:cNvPr id="752" name="諸支出金平均値テキスト"/>
        <xdr:cNvSpPr txBox="1"/>
      </xdr:nvSpPr>
      <xdr:spPr>
        <a:xfrm>
          <a:off x="22212300" y="656635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28376</xdr:rowOff>
    </xdr:from>
    <xdr:to>
      <xdr:col>32</xdr:col>
      <xdr:colOff>238125</xdr:colOff>
      <xdr:row>39</xdr:row>
      <xdr:rowOff>129976</xdr:rowOff>
    </xdr:to>
    <xdr:sp macro="" textlink="">
      <xdr:nvSpPr>
        <xdr:cNvPr id="753" name="フローチャート : 判断 752"/>
        <xdr:cNvSpPr/>
      </xdr:nvSpPr>
      <xdr:spPr>
        <a:xfrm>
          <a:off x="22110700" y="6714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54" name="直線コネクタ 753"/>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39</xdr:row>
      <xdr:rowOff>29028</xdr:rowOff>
    </xdr:from>
    <xdr:to>
      <xdr:col>31</xdr:col>
      <xdr:colOff>85725</xdr:colOff>
      <xdr:row>39</xdr:row>
      <xdr:rowOff>130628</xdr:rowOff>
    </xdr:to>
    <xdr:sp macro="" textlink="">
      <xdr:nvSpPr>
        <xdr:cNvPr id="755" name="フローチャート : 判断 754"/>
        <xdr:cNvSpPr/>
      </xdr:nvSpPr>
      <xdr:spPr>
        <a:xfrm>
          <a:off x="21272500" y="6715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147155</xdr:rowOff>
    </xdr:from>
    <xdr:ext cx="378565" cy="259045"/>
    <xdr:sp macro="" textlink="">
      <xdr:nvSpPr>
        <xdr:cNvPr id="756" name="テキスト ボックス 755"/>
        <xdr:cNvSpPr txBox="1"/>
      </xdr:nvSpPr>
      <xdr:spPr>
        <a:xfrm>
          <a:off x="21134017" y="64908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57" name="直線コネクタ 756"/>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39</xdr:row>
      <xdr:rowOff>38499</xdr:rowOff>
    </xdr:from>
    <xdr:to>
      <xdr:col>29</xdr:col>
      <xdr:colOff>568325</xdr:colOff>
      <xdr:row>39</xdr:row>
      <xdr:rowOff>140099</xdr:rowOff>
    </xdr:to>
    <xdr:sp macro="" textlink="">
      <xdr:nvSpPr>
        <xdr:cNvPr id="758" name="フローチャート : 判断 757"/>
        <xdr:cNvSpPr/>
      </xdr:nvSpPr>
      <xdr:spPr>
        <a:xfrm>
          <a:off x="20383500" y="6725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37</xdr:row>
      <xdr:rowOff>156626</xdr:rowOff>
    </xdr:from>
    <xdr:ext cx="313932" cy="259045"/>
    <xdr:sp macro="" textlink="">
      <xdr:nvSpPr>
        <xdr:cNvPr id="759" name="テキスト ボックス 758"/>
        <xdr:cNvSpPr txBox="1"/>
      </xdr:nvSpPr>
      <xdr:spPr>
        <a:xfrm>
          <a:off x="20277333" y="65002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60" name="直線コネクタ 759"/>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77143</xdr:rowOff>
    </xdr:from>
    <xdr:to>
      <xdr:col>28</xdr:col>
      <xdr:colOff>365125</xdr:colOff>
      <xdr:row>39</xdr:row>
      <xdr:rowOff>7293</xdr:rowOff>
    </xdr:to>
    <xdr:sp macro="" textlink="">
      <xdr:nvSpPr>
        <xdr:cNvPr id="761" name="フローチャート : 判断 760"/>
        <xdr:cNvSpPr/>
      </xdr:nvSpPr>
      <xdr:spPr>
        <a:xfrm>
          <a:off x="19494500" y="659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23820</xdr:rowOff>
    </xdr:from>
    <xdr:ext cx="469744" cy="259045"/>
    <xdr:sp macro="" textlink="">
      <xdr:nvSpPr>
        <xdr:cNvPr id="762" name="テキスト ボックス 761"/>
        <xdr:cNvSpPr txBox="1"/>
      </xdr:nvSpPr>
      <xdr:spPr>
        <a:xfrm>
          <a:off x="19310427" y="6367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1,308</a:t>
          </a:r>
          <a:endParaRPr kumimoji="1" lang="ja-JP" altLang="en-US" sz="1000" b="1">
            <a:solidFill>
              <a:srgbClr val="000080"/>
            </a:solidFill>
            <a:latin typeface="ＭＳ Ｐゴシック"/>
          </a:endParaRPr>
        </a:p>
      </xdr:txBody>
    </xdr:sp>
    <xdr:clientData/>
  </xdr:oneCellAnchor>
  <xdr:twoCellAnchor>
    <xdr:from>
      <xdr:col>27</xdr:col>
      <xdr:colOff>60325</xdr:colOff>
      <xdr:row>39</xdr:row>
      <xdr:rowOff>15748</xdr:rowOff>
    </xdr:from>
    <xdr:to>
      <xdr:col>27</xdr:col>
      <xdr:colOff>161925</xdr:colOff>
      <xdr:row>39</xdr:row>
      <xdr:rowOff>117348</xdr:rowOff>
    </xdr:to>
    <xdr:sp macro="" textlink="">
      <xdr:nvSpPr>
        <xdr:cNvPr id="763" name="フローチャート : 判断 762"/>
        <xdr:cNvSpPr/>
      </xdr:nvSpPr>
      <xdr:spPr>
        <a:xfrm>
          <a:off x="18605500" y="6702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133875</xdr:rowOff>
    </xdr:from>
    <xdr:ext cx="378565" cy="259045"/>
    <xdr:sp macro="" textlink="">
      <xdr:nvSpPr>
        <xdr:cNvPr id="764" name="テキスト ボックス 763"/>
        <xdr:cNvSpPr txBox="1"/>
      </xdr:nvSpPr>
      <xdr:spPr>
        <a:xfrm>
          <a:off x="18467017" y="64775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70" name="円/楕円 769"/>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39</xdr:row>
      <xdr:rowOff>6802</xdr:rowOff>
    </xdr:from>
    <xdr:ext cx="249299" cy="259045"/>
    <xdr:sp macro="" textlink="">
      <xdr:nvSpPr>
        <xdr:cNvPr id="771" name="諸支出金該当値テキスト"/>
        <xdr:cNvSpPr txBox="1"/>
      </xdr:nvSpPr>
      <xdr:spPr>
        <a:xfrm>
          <a:off x="22212300" y="66933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72" name="円/楕円 771"/>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73" name="テキスト ボックス 772"/>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74" name="円/楕円 773"/>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75" name="テキスト ボックス 774"/>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76" name="円/楕円 775"/>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77" name="テキスト ボックス 776"/>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78" name="円/楕円 777"/>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79" name="テキスト ボックス 778"/>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0" name="直線コネクタ 78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1" name="テキスト ボックス 79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3" name="テキスト ボックス 79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5" name="直線コネクタ 79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0" name="直線コネクタ 79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2" name="フローチャート : 判断 80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3" name="直線コネクタ 80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4" name="フローチャート : 判断 80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5" name="テキスト ボックス 804"/>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6" name="直線コネクタ 80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7" name="フローチャート : 判断 80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8" name="テキスト ボックス 807"/>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9" name="直線コネクタ 80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0" name="フローチャート : 判断 80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1" name="テキスト ボックス 810"/>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2" name="フローチャート : 判断 81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3" name="テキスト ボックス 812"/>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9" name="円/楕円 81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1" name="円/楕円 82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2" name="テキスト ボックス 821"/>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3" name="円/楕円 82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4" name="テキスト ボックス 823"/>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5" name="円/楕円 82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6" name="テキスト ボックス 825"/>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7" name="円/楕円 82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8" name="テキスト ボックス 827"/>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歳出決算総額は、住民一人当たり</a:t>
          </a:r>
          <a:r>
            <a:rPr kumimoji="1" lang="en-US" altLang="ja-JP" sz="1300">
              <a:latin typeface="ＭＳ Ｐゴシック"/>
            </a:rPr>
            <a:t>545</a:t>
          </a:r>
          <a:r>
            <a:rPr kumimoji="1" lang="ja-JP" altLang="en-US" sz="1300">
              <a:latin typeface="ＭＳ Ｐゴシック"/>
            </a:rPr>
            <a:t>千円となっている。目的別についても概ね類似団体の平均値近似値となっている。労働費については、住民一人当たり</a:t>
          </a:r>
          <a:r>
            <a:rPr kumimoji="1" lang="en-US" altLang="ja-JP" sz="1300">
              <a:latin typeface="ＭＳ Ｐゴシック"/>
            </a:rPr>
            <a:t>1</a:t>
          </a:r>
          <a:r>
            <a:rPr kumimoji="1" lang="ja-JP" altLang="en-US" sz="1300">
              <a:latin typeface="ＭＳ Ｐゴシック"/>
            </a:rPr>
            <a:t>千円となっており、平成</a:t>
          </a:r>
          <a:r>
            <a:rPr kumimoji="1" lang="en-US" altLang="ja-JP" sz="1300">
              <a:latin typeface="ＭＳ Ｐゴシック"/>
            </a:rPr>
            <a:t>23</a:t>
          </a:r>
          <a:r>
            <a:rPr kumimoji="1" lang="ja-JP" altLang="en-US" sz="1300">
              <a:latin typeface="ＭＳ Ｐゴシック"/>
            </a:rPr>
            <a:t>年度から年々減少傾向で推移してきており、平成</a:t>
          </a:r>
          <a:r>
            <a:rPr kumimoji="1" lang="en-US" altLang="ja-JP" sz="1300">
              <a:latin typeface="ＭＳ Ｐゴシック"/>
            </a:rPr>
            <a:t>27</a:t>
          </a:r>
          <a:r>
            <a:rPr kumimoji="1" lang="ja-JP" altLang="en-US" sz="1300">
              <a:latin typeface="ＭＳ Ｐゴシック"/>
            </a:rPr>
            <a:t>年度には類似団体の平均とほぼ同値となっている。商工費については、住民一人当たり</a:t>
          </a:r>
          <a:r>
            <a:rPr kumimoji="1" lang="en-US" altLang="ja-JP" sz="1300">
              <a:latin typeface="ＭＳ Ｐゴシック"/>
            </a:rPr>
            <a:t>34</a:t>
          </a:r>
          <a:r>
            <a:rPr kumimoji="1" lang="ja-JP" altLang="en-US" sz="1300">
              <a:latin typeface="ＭＳ Ｐゴシック"/>
            </a:rPr>
            <a:t>千円となっており、平成</a:t>
          </a:r>
          <a:r>
            <a:rPr kumimoji="1" lang="en-US" altLang="ja-JP" sz="1300">
              <a:latin typeface="ＭＳ Ｐゴシック"/>
            </a:rPr>
            <a:t>26</a:t>
          </a:r>
          <a:r>
            <a:rPr kumimoji="1" lang="ja-JP" altLang="en-US" sz="1300">
              <a:latin typeface="ＭＳ Ｐゴシック"/>
            </a:rPr>
            <a:t>年度と比較して</a:t>
          </a:r>
          <a:r>
            <a:rPr kumimoji="1" lang="en-US" altLang="ja-JP" sz="1300">
              <a:latin typeface="ＭＳ Ｐゴシック"/>
            </a:rPr>
            <a:t>66</a:t>
          </a:r>
          <a:r>
            <a:rPr kumimoji="1" lang="ja-JP" altLang="en-US" sz="1300">
              <a:latin typeface="ＭＳ Ｐゴシック"/>
            </a:rPr>
            <a:t>％増加している。北陸新幹線開業に伴う首都圏へのＰＲやインバウンド対策、宇奈月温泉総湯建設事業等、観光振興事業費の増が主な要因である。消防費については、住民一人当たり</a:t>
          </a:r>
          <a:r>
            <a:rPr kumimoji="1" lang="en-US" altLang="ja-JP" sz="1300">
              <a:latin typeface="ＭＳ Ｐゴシック"/>
            </a:rPr>
            <a:t>16</a:t>
          </a:r>
          <a:r>
            <a:rPr kumimoji="1" lang="ja-JP" altLang="en-US" sz="1300">
              <a:latin typeface="ＭＳ Ｐゴシック"/>
            </a:rPr>
            <a:t>千円となっている。平成</a:t>
          </a:r>
          <a:r>
            <a:rPr kumimoji="1" lang="en-US" altLang="ja-JP" sz="1300">
              <a:latin typeface="ＭＳ Ｐゴシック"/>
            </a:rPr>
            <a:t>24</a:t>
          </a:r>
          <a:r>
            <a:rPr kumimoji="1" lang="ja-JP" altLang="en-US" sz="1300">
              <a:latin typeface="ＭＳ Ｐゴシック"/>
            </a:rPr>
            <a:t>年度にりコストが突出した要因は消防庁舎の建設によるものであり、それ以降は類似団体の平均を下回っている。</a:t>
          </a: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富山県黒部市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本指標は実質収支の推移を示している。財政調整基金の残高は水準維持に努めており、実質歳入から実質歳出を引いたものから翌年度への繰越財源を控除した実質収支額は概ね黒字基調となっている。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富山県黒部市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全会計を連結した実質赤字、または資金不足額の標準財政規模に対する比率。平成</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年度で国民健康保険事業で赤字となっていたが、税率改正を行い、以降黒字基調となっており、全て黒字となっている。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55" zoomScaleNormal="55"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88" t="s">
        <v>64</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89" t="s">
        <v>66</v>
      </c>
      <c r="C3" s="590"/>
      <c r="D3" s="590"/>
      <c r="E3" s="591"/>
      <c r="F3" s="591"/>
      <c r="G3" s="591"/>
      <c r="H3" s="591"/>
      <c r="I3" s="591"/>
      <c r="J3" s="591"/>
      <c r="K3" s="591"/>
      <c r="L3" s="591" t="s">
        <v>67</v>
      </c>
      <c r="M3" s="591"/>
      <c r="N3" s="591"/>
      <c r="O3" s="591"/>
      <c r="P3" s="591"/>
      <c r="Q3" s="591"/>
      <c r="R3" s="594"/>
      <c r="S3" s="594"/>
      <c r="T3" s="594"/>
      <c r="U3" s="594"/>
      <c r="V3" s="595"/>
      <c r="W3" s="492" t="s">
        <v>68</v>
      </c>
      <c r="X3" s="493"/>
      <c r="Y3" s="493"/>
      <c r="Z3" s="493"/>
      <c r="AA3" s="493"/>
      <c r="AB3" s="590"/>
      <c r="AC3" s="594" t="s">
        <v>69</v>
      </c>
      <c r="AD3" s="493"/>
      <c r="AE3" s="493"/>
      <c r="AF3" s="493"/>
      <c r="AG3" s="493"/>
      <c r="AH3" s="493"/>
      <c r="AI3" s="493"/>
      <c r="AJ3" s="493"/>
      <c r="AK3" s="493"/>
      <c r="AL3" s="556"/>
      <c r="AM3" s="492" t="s">
        <v>70</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71</v>
      </c>
      <c r="BO3" s="493"/>
      <c r="BP3" s="493"/>
      <c r="BQ3" s="493"/>
      <c r="BR3" s="493"/>
      <c r="BS3" s="493"/>
      <c r="BT3" s="493"/>
      <c r="BU3" s="556"/>
      <c r="BV3" s="492" t="s">
        <v>72</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73</v>
      </c>
      <c r="CU3" s="493"/>
      <c r="CV3" s="493"/>
      <c r="CW3" s="493"/>
      <c r="CX3" s="493"/>
      <c r="CY3" s="493"/>
      <c r="CZ3" s="493"/>
      <c r="DA3" s="556"/>
      <c r="DB3" s="492" t="s">
        <v>74</v>
      </c>
      <c r="DC3" s="493"/>
      <c r="DD3" s="493"/>
      <c r="DE3" s="493"/>
      <c r="DF3" s="493"/>
      <c r="DG3" s="493"/>
      <c r="DH3" s="493"/>
      <c r="DI3" s="556"/>
      <c r="DJ3" s="137"/>
      <c r="DK3" s="137"/>
      <c r="DL3" s="137"/>
      <c r="DM3" s="137"/>
      <c r="DN3" s="137"/>
      <c r="DO3" s="137"/>
    </row>
    <row r="4" spans="1:119" ht="18.75" customHeight="1" x14ac:dyDescent="0.15">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75</v>
      </c>
      <c r="AZ4" s="406"/>
      <c r="BA4" s="406"/>
      <c r="BB4" s="406"/>
      <c r="BC4" s="406"/>
      <c r="BD4" s="406"/>
      <c r="BE4" s="406"/>
      <c r="BF4" s="406"/>
      <c r="BG4" s="406"/>
      <c r="BH4" s="406"/>
      <c r="BI4" s="406"/>
      <c r="BJ4" s="406"/>
      <c r="BK4" s="406"/>
      <c r="BL4" s="406"/>
      <c r="BM4" s="407"/>
      <c r="BN4" s="408">
        <v>23497080</v>
      </c>
      <c r="BO4" s="409"/>
      <c r="BP4" s="409"/>
      <c r="BQ4" s="409"/>
      <c r="BR4" s="409"/>
      <c r="BS4" s="409"/>
      <c r="BT4" s="409"/>
      <c r="BU4" s="410"/>
      <c r="BV4" s="408">
        <v>24762432</v>
      </c>
      <c r="BW4" s="409"/>
      <c r="BX4" s="409"/>
      <c r="BY4" s="409"/>
      <c r="BZ4" s="409"/>
      <c r="CA4" s="409"/>
      <c r="CB4" s="409"/>
      <c r="CC4" s="410"/>
      <c r="CD4" s="582" t="s">
        <v>76</v>
      </c>
      <c r="CE4" s="583"/>
      <c r="CF4" s="583"/>
      <c r="CG4" s="583"/>
      <c r="CH4" s="583"/>
      <c r="CI4" s="583"/>
      <c r="CJ4" s="583"/>
      <c r="CK4" s="583"/>
      <c r="CL4" s="583"/>
      <c r="CM4" s="583"/>
      <c r="CN4" s="583"/>
      <c r="CO4" s="583"/>
      <c r="CP4" s="583"/>
      <c r="CQ4" s="583"/>
      <c r="CR4" s="583"/>
      <c r="CS4" s="584"/>
      <c r="CT4" s="585">
        <v>4.4000000000000004</v>
      </c>
      <c r="CU4" s="586"/>
      <c r="CV4" s="586"/>
      <c r="CW4" s="586"/>
      <c r="CX4" s="586"/>
      <c r="CY4" s="586"/>
      <c r="CZ4" s="586"/>
      <c r="DA4" s="587"/>
      <c r="DB4" s="585">
        <v>5</v>
      </c>
      <c r="DC4" s="586"/>
      <c r="DD4" s="586"/>
      <c r="DE4" s="586"/>
      <c r="DF4" s="586"/>
      <c r="DG4" s="586"/>
      <c r="DH4" s="586"/>
      <c r="DI4" s="587"/>
      <c r="DJ4" s="137"/>
      <c r="DK4" s="137"/>
      <c r="DL4" s="137"/>
      <c r="DM4" s="137"/>
      <c r="DN4" s="137"/>
      <c r="DO4" s="137"/>
    </row>
    <row r="5" spans="1:119" ht="18.75" customHeight="1" x14ac:dyDescent="0.15">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77</v>
      </c>
      <c r="AN5" s="387"/>
      <c r="AO5" s="387"/>
      <c r="AP5" s="387"/>
      <c r="AQ5" s="387"/>
      <c r="AR5" s="387"/>
      <c r="AS5" s="387"/>
      <c r="AT5" s="388"/>
      <c r="AU5" s="470" t="s">
        <v>78</v>
      </c>
      <c r="AV5" s="471"/>
      <c r="AW5" s="471"/>
      <c r="AX5" s="471"/>
      <c r="AY5" s="393" t="s">
        <v>79</v>
      </c>
      <c r="AZ5" s="394"/>
      <c r="BA5" s="394"/>
      <c r="BB5" s="394"/>
      <c r="BC5" s="394"/>
      <c r="BD5" s="394"/>
      <c r="BE5" s="394"/>
      <c r="BF5" s="394"/>
      <c r="BG5" s="394"/>
      <c r="BH5" s="394"/>
      <c r="BI5" s="394"/>
      <c r="BJ5" s="394"/>
      <c r="BK5" s="394"/>
      <c r="BL5" s="394"/>
      <c r="BM5" s="395"/>
      <c r="BN5" s="413">
        <v>22865977</v>
      </c>
      <c r="BO5" s="414"/>
      <c r="BP5" s="414"/>
      <c r="BQ5" s="414"/>
      <c r="BR5" s="414"/>
      <c r="BS5" s="414"/>
      <c r="BT5" s="414"/>
      <c r="BU5" s="415"/>
      <c r="BV5" s="413">
        <v>23775046</v>
      </c>
      <c r="BW5" s="414"/>
      <c r="BX5" s="414"/>
      <c r="BY5" s="414"/>
      <c r="BZ5" s="414"/>
      <c r="CA5" s="414"/>
      <c r="CB5" s="414"/>
      <c r="CC5" s="415"/>
      <c r="CD5" s="422" t="s">
        <v>80</v>
      </c>
      <c r="CE5" s="423"/>
      <c r="CF5" s="423"/>
      <c r="CG5" s="423"/>
      <c r="CH5" s="423"/>
      <c r="CI5" s="423"/>
      <c r="CJ5" s="423"/>
      <c r="CK5" s="423"/>
      <c r="CL5" s="423"/>
      <c r="CM5" s="423"/>
      <c r="CN5" s="423"/>
      <c r="CO5" s="423"/>
      <c r="CP5" s="423"/>
      <c r="CQ5" s="423"/>
      <c r="CR5" s="423"/>
      <c r="CS5" s="424"/>
      <c r="CT5" s="383">
        <v>82.7</v>
      </c>
      <c r="CU5" s="384"/>
      <c r="CV5" s="384"/>
      <c r="CW5" s="384"/>
      <c r="CX5" s="384"/>
      <c r="CY5" s="384"/>
      <c r="CZ5" s="384"/>
      <c r="DA5" s="385"/>
      <c r="DB5" s="383">
        <v>80.7</v>
      </c>
      <c r="DC5" s="384"/>
      <c r="DD5" s="384"/>
      <c r="DE5" s="384"/>
      <c r="DF5" s="384"/>
      <c r="DG5" s="384"/>
      <c r="DH5" s="384"/>
      <c r="DI5" s="385"/>
      <c r="DJ5" s="137"/>
      <c r="DK5" s="137"/>
      <c r="DL5" s="137"/>
      <c r="DM5" s="137"/>
      <c r="DN5" s="137"/>
      <c r="DO5" s="137"/>
    </row>
    <row r="6" spans="1:119" ht="18.75" customHeight="1" x14ac:dyDescent="0.15">
      <c r="A6" s="138"/>
      <c r="B6" s="562" t="s">
        <v>81</v>
      </c>
      <c r="C6" s="427"/>
      <c r="D6" s="427"/>
      <c r="E6" s="563"/>
      <c r="F6" s="563"/>
      <c r="G6" s="563"/>
      <c r="H6" s="563"/>
      <c r="I6" s="563"/>
      <c r="J6" s="563"/>
      <c r="K6" s="563"/>
      <c r="L6" s="563" t="s">
        <v>82</v>
      </c>
      <c r="M6" s="563"/>
      <c r="N6" s="563"/>
      <c r="O6" s="563"/>
      <c r="P6" s="563"/>
      <c r="Q6" s="563"/>
      <c r="R6" s="451"/>
      <c r="S6" s="451"/>
      <c r="T6" s="451"/>
      <c r="U6" s="451"/>
      <c r="V6" s="569"/>
      <c r="W6" s="502" t="s">
        <v>83</v>
      </c>
      <c r="X6" s="426"/>
      <c r="Y6" s="426"/>
      <c r="Z6" s="426"/>
      <c r="AA6" s="426"/>
      <c r="AB6" s="427"/>
      <c r="AC6" s="574" t="s">
        <v>84</v>
      </c>
      <c r="AD6" s="575"/>
      <c r="AE6" s="575"/>
      <c r="AF6" s="575"/>
      <c r="AG6" s="575"/>
      <c r="AH6" s="575"/>
      <c r="AI6" s="575"/>
      <c r="AJ6" s="575"/>
      <c r="AK6" s="575"/>
      <c r="AL6" s="576"/>
      <c r="AM6" s="482" t="s">
        <v>85</v>
      </c>
      <c r="AN6" s="387"/>
      <c r="AO6" s="387"/>
      <c r="AP6" s="387"/>
      <c r="AQ6" s="387"/>
      <c r="AR6" s="387"/>
      <c r="AS6" s="387"/>
      <c r="AT6" s="388"/>
      <c r="AU6" s="470" t="s">
        <v>78</v>
      </c>
      <c r="AV6" s="471"/>
      <c r="AW6" s="471"/>
      <c r="AX6" s="471"/>
      <c r="AY6" s="393" t="s">
        <v>86</v>
      </c>
      <c r="AZ6" s="394"/>
      <c r="BA6" s="394"/>
      <c r="BB6" s="394"/>
      <c r="BC6" s="394"/>
      <c r="BD6" s="394"/>
      <c r="BE6" s="394"/>
      <c r="BF6" s="394"/>
      <c r="BG6" s="394"/>
      <c r="BH6" s="394"/>
      <c r="BI6" s="394"/>
      <c r="BJ6" s="394"/>
      <c r="BK6" s="394"/>
      <c r="BL6" s="394"/>
      <c r="BM6" s="395"/>
      <c r="BN6" s="413">
        <v>631103</v>
      </c>
      <c r="BO6" s="414"/>
      <c r="BP6" s="414"/>
      <c r="BQ6" s="414"/>
      <c r="BR6" s="414"/>
      <c r="BS6" s="414"/>
      <c r="BT6" s="414"/>
      <c r="BU6" s="415"/>
      <c r="BV6" s="413">
        <v>987386</v>
      </c>
      <c r="BW6" s="414"/>
      <c r="BX6" s="414"/>
      <c r="BY6" s="414"/>
      <c r="BZ6" s="414"/>
      <c r="CA6" s="414"/>
      <c r="CB6" s="414"/>
      <c r="CC6" s="415"/>
      <c r="CD6" s="422" t="s">
        <v>87</v>
      </c>
      <c r="CE6" s="423"/>
      <c r="CF6" s="423"/>
      <c r="CG6" s="423"/>
      <c r="CH6" s="423"/>
      <c r="CI6" s="423"/>
      <c r="CJ6" s="423"/>
      <c r="CK6" s="423"/>
      <c r="CL6" s="423"/>
      <c r="CM6" s="423"/>
      <c r="CN6" s="423"/>
      <c r="CO6" s="423"/>
      <c r="CP6" s="423"/>
      <c r="CQ6" s="423"/>
      <c r="CR6" s="423"/>
      <c r="CS6" s="424"/>
      <c r="CT6" s="559">
        <v>89</v>
      </c>
      <c r="CU6" s="560"/>
      <c r="CV6" s="560"/>
      <c r="CW6" s="560"/>
      <c r="CX6" s="560"/>
      <c r="CY6" s="560"/>
      <c r="CZ6" s="560"/>
      <c r="DA6" s="561"/>
      <c r="DB6" s="559">
        <v>87.9</v>
      </c>
      <c r="DC6" s="560"/>
      <c r="DD6" s="560"/>
      <c r="DE6" s="560"/>
      <c r="DF6" s="560"/>
      <c r="DG6" s="560"/>
      <c r="DH6" s="560"/>
      <c r="DI6" s="561"/>
      <c r="DJ6" s="137"/>
      <c r="DK6" s="137"/>
      <c r="DL6" s="137"/>
      <c r="DM6" s="137"/>
      <c r="DN6" s="137"/>
      <c r="DO6" s="137"/>
    </row>
    <row r="7" spans="1:119" ht="18.75" customHeight="1" x14ac:dyDescent="0.15">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88</v>
      </c>
      <c r="AN7" s="387"/>
      <c r="AO7" s="387"/>
      <c r="AP7" s="387"/>
      <c r="AQ7" s="387"/>
      <c r="AR7" s="387"/>
      <c r="AS7" s="387"/>
      <c r="AT7" s="388"/>
      <c r="AU7" s="470" t="s">
        <v>78</v>
      </c>
      <c r="AV7" s="471"/>
      <c r="AW7" s="471"/>
      <c r="AX7" s="471"/>
      <c r="AY7" s="393" t="s">
        <v>89</v>
      </c>
      <c r="AZ7" s="394"/>
      <c r="BA7" s="394"/>
      <c r="BB7" s="394"/>
      <c r="BC7" s="394"/>
      <c r="BD7" s="394"/>
      <c r="BE7" s="394"/>
      <c r="BF7" s="394"/>
      <c r="BG7" s="394"/>
      <c r="BH7" s="394"/>
      <c r="BI7" s="394"/>
      <c r="BJ7" s="394"/>
      <c r="BK7" s="394"/>
      <c r="BL7" s="394"/>
      <c r="BM7" s="395"/>
      <c r="BN7" s="413">
        <v>80061</v>
      </c>
      <c r="BO7" s="414"/>
      <c r="BP7" s="414"/>
      <c r="BQ7" s="414"/>
      <c r="BR7" s="414"/>
      <c r="BS7" s="414"/>
      <c r="BT7" s="414"/>
      <c r="BU7" s="415"/>
      <c r="BV7" s="413">
        <v>379133</v>
      </c>
      <c r="BW7" s="414"/>
      <c r="BX7" s="414"/>
      <c r="BY7" s="414"/>
      <c r="BZ7" s="414"/>
      <c r="CA7" s="414"/>
      <c r="CB7" s="414"/>
      <c r="CC7" s="415"/>
      <c r="CD7" s="422" t="s">
        <v>90</v>
      </c>
      <c r="CE7" s="423"/>
      <c r="CF7" s="423"/>
      <c r="CG7" s="423"/>
      <c r="CH7" s="423"/>
      <c r="CI7" s="423"/>
      <c r="CJ7" s="423"/>
      <c r="CK7" s="423"/>
      <c r="CL7" s="423"/>
      <c r="CM7" s="423"/>
      <c r="CN7" s="423"/>
      <c r="CO7" s="423"/>
      <c r="CP7" s="423"/>
      <c r="CQ7" s="423"/>
      <c r="CR7" s="423"/>
      <c r="CS7" s="424"/>
      <c r="CT7" s="413">
        <v>12456589</v>
      </c>
      <c r="CU7" s="414"/>
      <c r="CV7" s="414"/>
      <c r="CW7" s="414"/>
      <c r="CX7" s="414"/>
      <c r="CY7" s="414"/>
      <c r="CZ7" s="414"/>
      <c r="DA7" s="415"/>
      <c r="DB7" s="413">
        <v>12149707</v>
      </c>
      <c r="DC7" s="414"/>
      <c r="DD7" s="414"/>
      <c r="DE7" s="414"/>
      <c r="DF7" s="414"/>
      <c r="DG7" s="414"/>
      <c r="DH7" s="414"/>
      <c r="DI7" s="415"/>
      <c r="DJ7" s="137"/>
      <c r="DK7" s="137"/>
      <c r="DL7" s="137"/>
      <c r="DM7" s="137"/>
      <c r="DN7" s="137"/>
      <c r="DO7" s="137"/>
    </row>
    <row r="8" spans="1:119" ht="18.75" customHeight="1" thickBot="1" x14ac:dyDescent="0.2">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91</v>
      </c>
      <c r="AN8" s="387"/>
      <c r="AO8" s="387"/>
      <c r="AP8" s="387"/>
      <c r="AQ8" s="387"/>
      <c r="AR8" s="387"/>
      <c r="AS8" s="387"/>
      <c r="AT8" s="388"/>
      <c r="AU8" s="470" t="s">
        <v>78</v>
      </c>
      <c r="AV8" s="471"/>
      <c r="AW8" s="471"/>
      <c r="AX8" s="471"/>
      <c r="AY8" s="393" t="s">
        <v>92</v>
      </c>
      <c r="AZ8" s="394"/>
      <c r="BA8" s="394"/>
      <c r="BB8" s="394"/>
      <c r="BC8" s="394"/>
      <c r="BD8" s="394"/>
      <c r="BE8" s="394"/>
      <c r="BF8" s="394"/>
      <c r="BG8" s="394"/>
      <c r="BH8" s="394"/>
      <c r="BI8" s="394"/>
      <c r="BJ8" s="394"/>
      <c r="BK8" s="394"/>
      <c r="BL8" s="394"/>
      <c r="BM8" s="395"/>
      <c r="BN8" s="413">
        <v>551042</v>
      </c>
      <c r="BO8" s="414"/>
      <c r="BP8" s="414"/>
      <c r="BQ8" s="414"/>
      <c r="BR8" s="414"/>
      <c r="BS8" s="414"/>
      <c r="BT8" s="414"/>
      <c r="BU8" s="415"/>
      <c r="BV8" s="413">
        <v>608253</v>
      </c>
      <c r="BW8" s="414"/>
      <c r="BX8" s="414"/>
      <c r="BY8" s="414"/>
      <c r="BZ8" s="414"/>
      <c r="CA8" s="414"/>
      <c r="CB8" s="414"/>
      <c r="CC8" s="415"/>
      <c r="CD8" s="422" t="s">
        <v>93</v>
      </c>
      <c r="CE8" s="423"/>
      <c r="CF8" s="423"/>
      <c r="CG8" s="423"/>
      <c r="CH8" s="423"/>
      <c r="CI8" s="423"/>
      <c r="CJ8" s="423"/>
      <c r="CK8" s="423"/>
      <c r="CL8" s="423"/>
      <c r="CM8" s="423"/>
      <c r="CN8" s="423"/>
      <c r="CO8" s="423"/>
      <c r="CP8" s="423"/>
      <c r="CQ8" s="423"/>
      <c r="CR8" s="423"/>
      <c r="CS8" s="424"/>
      <c r="CT8" s="522">
        <v>0.68</v>
      </c>
      <c r="CU8" s="523"/>
      <c r="CV8" s="523"/>
      <c r="CW8" s="523"/>
      <c r="CX8" s="523"/>
      <c r="CY8" s="523"/>
      <c r="CZ8" s="523"/>
      <c r="DA8" s="524"/>
      <c r="DB8" s="522">
        <v>0.68</v>
      </c>
      <c r="DC8" s="523"/>
      <c r="DD8" s="523"/>
      <c r="DE8" s="523"/>
      <c r="DF8" s="523"/>
      <c r="DG8" s="523"/>
      <c r="DH8" s="523"/>
      <c r="DI8" s="524"/>
      <c r="DJ8" s="137"/>
      <c r="DK8" s="137"/>
      <c r="DL8" s="137"/>
      <c r="DM8" s="137"/>
      <c r="DN8" s="137"/>
      <c r="DO8" s="137"/>
    </row>
    <row r="9" spans="1:119" ht="18.75" customHeight="1" thickBot="1" x14ac:dyDescent="0.2">
      <c r="A9" s="138"/>
      <c r="B9" s="548" t="s">
        <v>94</v>
      </c>
      <c r="C9" s="549"/>
      <c r="D9" s="549"/>
      <c r="E9" s="549"/>
      <c r="F9" s="549"/>
      <c r="G9" s="549"/>
      <c r="H9" s="549"/>
      <c r="I9" s="549"/>
      <c r="J9" s="549"/>
      <c r="K9" s="476"/>
      <c r="L9" s="550" t="s">
        <v>95</v>
      </c>
      <c r="M9" s="551"/>
      <c r="N9" s="551"/>
      <c r="O9" s="551"/>
      <c r="P9" s="551"/>
      <c r="Q9" s="552"/>
      <c r="R9" s="553">
        <v>40991</v>
      </c>
      <c r="S9" s="554"/>
      <c r="T9" s="554"/>
      <c r="U9" s="554"/>
      <c r="V9" s="555"/>
      <c r="W9" s="492" t="s">
        <v>96</v>
      </c>
      <c r="X9" s="493"/>
      <c r="Y9" s="493"/>
      <c r="Z9" s="493"/>
      <c r="AA9" s="493"/>
      <c r="AB9" s="493"/>
      <c r="AC9" s="493"/>
      <c r="AD9" s="493"/>
      <c r="AE9" s="493"/>
      <c r="AF9" s="493"/>
      <c r="AG9" s="493"/>
      <c r="AH9" s="493"/>
      <c r="AI9" s="493"/>
      <c r="AJ9" s="493"/>
      <c r="AK9" s="493"/>
      <c r="AL9" s="556"/>
      <c r="AM9" s="482" t="s">
        <v>97</v>
      </c>
      <c r="AN9" s="387"/>
      <c r="AO9" s="387"/>
      <c r="AP9" s="387"/>
      <c r="AQ9" s="387"/>
      <c r="AR9" s="387"/>
      <c r="AS9" s="387"/>
      <c r="AT9" s="388"/>
      <c r="AU9" s="470" t="s">
        <v>98</v>
      </c>
      <c r="AV9" s="471"/>
      <c r="AW9" s="471"/>
      <c r="AX9" s="471"/>
      <c r="AY9" s="393" t="s">
        <v>99</v>
      </c>
      <c r="AZ9" s="394"/>
      <c r="BA9" s="394"/>
      <c r="BB9" s="394"/>
      <c r="BC9" s="394"/>
      <c r="BD9" s="394"/>
      <c r="BE9" s="394"/>
      <c r="BF9" s="394"/>
      <c r="BG9" s="394"/>
      <c r="BH9" s="394"/>
      <c r="BI9" s="394"/>
      <c r="BJ9" s="394"/>
      <c r="BK9" s="394"/>
      <c r="BL9" s="394"/>
      <c r="BM9" s="395"/>
      <c r="BN9" s="413">
        <v>-57213</v>
      </c>
      <c r="BO9" s="414"/>
      <c r="BP9" s="414"/>
      <c r="BQ9" s="414"/>
      <c r="BR9" s="414"/>
      <c r="BS9" s="414"/>
      <c r="BT9" s="414"/>
      <c r="BU9" s="415"/>
      <c r="BV9" s="413">
        <v>183350</v>
      </c>
      <c r="BW9" s="414"/>
      <c r="BX9" s="414"/>
      <c r="BY9" s="414"/>
      <c r="BZ9" s="414"/>
      <c r="CA9" s="414"/>
      <c r="CB9" s="414"/>
      <c r="CC9" s="415"/>
      <c r="CD9" s="422" t="s">
        <v>100</v>
      </c>
      <c r="CE9" s="423"/>
      <c r="CF9" s="423"/>
      <c r="CG9" s="423"/>
      <c r="CH9" s="423"/>
      <c r="CI9" s="423"/>
      <c r="CJ9" s="423"/>
      <c r="CK9" s="423"/>
      <c r="CL9" s="423"/>
      <c r="CM9" s="423"/>
      <c r="CN9" s="423"/>
      <c r="CO9" s="423"/>
      <c r="CP9" s="423"/>
      <c r="CQ9" s="423"/>
      <c r="CR9" s="423"/>
      <c r="CS9" s="424"/>
      <c r="CT9" s="383">
        <v>16.899999999999999</v>
      </c>
      <c r="CU9" s="384"/>
      <c r="CV9" s="384"/>
      <c r="CW9" s="384"/>
      <c r="CX9" s="384"/>
      <c r="CY9" s="384"/>
      <c r="CZ9" s="384"/>
      <c r="DA9" s="385"/>
      <c r="DB9" s="383">
        <v>16.7</v>
      </c>
      <c r="DC9" s="384"/>
      <c r="DD9" s="384"/>
      <c r="DE9" s="384"/>
      <c r="DF9" s="384"/>
      <c r="DG9" s="384"/>
      <c r="DH9" s="384"/>
      <c r="DI9" s="385"/>
      <c r="DJ9" s="137"/>
      <c r="DK9" s="137"/>
      <c r="DL9" s="137"/>
      <c r="DM9" s="137"/>
      <c r="DN9" s="137"/>
      <c r="DO9" s="137"/>
    </row>
    <row r="10" spans="1:119" ht="18.75" customHeight="1" thickBot="1" x14ac:dyDescent="0.2">
      <c r="A10" s="138"/>
      <c r="B10" s="548"/>
      <c r="C10" s="549"/>
      <c r="D10" s="549"/>
      <c r="E10" s="549"/>
      <c r="F10" s="549"/>
      <c r="G10" s="549"/>
      <c r="H10" s="549"/>
      <c r="I10" s="549"/>
      <c r="J10" s="549"/>
      <c r="K10" s="476"/>
      <c r="L10" s="386" t="s">
        <v>101</v>
      </c>
      <c r="M10" s="387"/>
      <c r="N10" s="387"/>
      <c r="O10" s="387"/>
      <c r="P10" s="387"/>
      <c r="Q10" s="388"/>
      <c r="R10" s="389">
        <v>41852</v>
      </c>
      <c r="S10" s="390"/>
      <c r="T10" s="390"/>
      <c r="U10" s="390"/>
      <c r="V10" s="392"/>
      <c r="W10" s="557"/>
      <c r="X10" s="375"/>
      <c r="Y10" s="375"/>
      <c r="Z10" s="375"/>
      <c r="AA10" s="375"/>
      <c r="AB10" s="375"/>
      <c r="AC10" s="375"/>
      <c r="AD10" s="375"/>
      <c r="AE10" s="375"/>
      <c r="AF10" s="375"/>
      <c r="AG10" s="375"/>
      <c r="AH10" s="375"/>
      <c r="AI10" s="375"/>
      <c r="AJ10" s="375"/>
      <c r="AK10" s="375"/>
      <c r="AL10" s="558"/>
      <c r="AM10" s="482" t="s">
        <v>102</v>
      </c>
      <c r="AN10" s="387"/>
      <c r="AO10" s="387"/>
      <c r="AP10" s="387"/>
      <c r="AQ10" s="387"/>
      <c r="AR10" s="387"/>
      <c r="AS10" s="387"/>
      <c r="AT10" s="388"/>
      <c r="AU10" s="470" t="s">
        <v>78</v>
      </c>
      <c r="AV10" s="471"/>
      <c r="AW10" s="471"/>
      <c r="AX10" s="471"/>
      <c r="AY10" s="393" t="s">
        <v>103</v>
      </c>
      <c r="AZ10" s="394"/>
      <c r="BA10" s="394"/>
      <c r="BB10" s="394"/>
      <c r="BC10" s="394"/>
      <c r="BD10" s="394"/>
      <c r="BE10" s="394"/>
      <c r="BF10" s="394"/>
      <c r="BG10" s="394"/>
      <c r="BH10" s="394"/>
      <c r="BI10" s="394"/>
      <c r="BJ10" s="394"/>
      <c r="BK10" s="394"/>
      <c r="BL10" s="394"/>
      <c r="BM10" s="395"/>
      <c r="BN10" s="413">
        <v>104500</v>
      </c>
      <c r="BO10" s="414"/>
      <c r="BP10" s="414"/>
      <c r="BQ10" s="414"/>
      <c r="BR10" s="414"/>
      <c r="BS10" s="414"/>
      <c r="BT10" s="414"/>
      <c r="BU10" s="415"/>
      <c r="BV10" s="413">
        <v>4598</v>
      </c>
      <c r="BW10" s="414"/>
      <c r="BX10" s="414"/>
      <c r="BY10" s="414"/>
      <c r="BZ10" s="414"/>
      <c r="CA10" s="414"/>
      <c r="CB10" s="414"/>
      <c r="CC10" s="415"/>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48"/>
      <c r="C11" s="549"/>
      <c r="D11" s="549"/>
      <c r="E11" s="549"/>
      <c r="F11" s="549"/>
      <c r="G11" s="549"/>
      <c r="H11" s="549"/>
      <c r="I11" s="549"/>
      <c r="J11" s="549"/>
      <c r="K11" s="476"/>
      <c r="L11" s="459" t="s">
        <v>105</v>
      </c>
      <c r="M11" s="460"/>
      <c r="N11" s="460"/>
      <c r="O11" s="460"/>
      <c r="P11" s="460"/>
      <c r="Q11" s="461"/>
      <c r="R11" s="545" t="s">
        <v>106</v>
      </c>
      <c r="S11" s="546"/>
      <c r="T11" s="546"/>
      <c r="U11" s="546"/>
      <c r="V11" s="547"/>
      <c r="W11" s="557"/>
      <c r="X11" s="375"/>
      <c r="Y11" s="375"/>
      <c r="Z11" s="375"/>
      <c r="AA11" s="375"/>
      <c r="AB11" s="375"/>
      <c r="AC11" s="375"/>
      <c r="AD11" s="375"/>
      <c r="AE11" s="375"/>
      <c r="AF11" s="375"/>
      <c r="AG11" s="375"/>
      <c r="AH11" s="375"/>
      <c r="AI11" s="375"/>
      <c r="AJ11" s="375"/>
      <c r="AK11" s="375"/>
      <c r="AL11" s="558"/>
      <c r="AM11" s="482" t="s">
        <v>107</v>
      </c>
      <c r="AN11" s="387"/>
      <c r="AO11" s="387"/>
      <c r="AP11" s="387"/>
      <c r="AQ11" s="387"/>
      <c r="AR11" s="387"/>
      <c r="AS11" s="387"/>
      <c r="AT11" s="388"/>
      <c r="AU11" s="470" t="s">
        <v>98</v>
      </c>
      <c r="AV11" s="471"/>
      <c r="AW11" s="471"/>
      <c r="AX11" s="471"/>
      <c r="AY11" s="393" t="s">
        <v>108</v>
      </c>
      <c r="AZ11" s="394"/>
      <c r="BA11" s="394"/>
      <c r="BB11" s="394"/>
      <c r="BC11" s="394"/>
      <c r="BD11" s="394"/>
      <c r="BE11" s="394"/>
      <c r="BF11" s="394"/>
      <c r="BG11" s="394"/>
      <c r="BH11" s="394"/>
      <c r="BI11" s="394"/>
      <c r="BJ11" s="394"/>
      <c r="BK11" s="394"/>
      <c r="BL11" s="394"/>
      <c r="BM11" s="395"/>
      <c r="BN11" s="413">
        <v>91970</v>
      </c>
      <c r="BO11" s="414"/>
      <c r="BP11" s="414"/>
      <c r="BQ11" s="414"/>
      <c r="BR11" s="414"/>
      <c r="BS11" s="414"/>
      <c r="BT11" s="414"/>
      <c r="BU11" s="415"/>
      <c r="BV11" s="413">
        <v>10315</v>
      </c>
      <c r="BW11" s="414"/>
      <c r="BX11" s="414"/>
      <c r="BY11" s="414"/>
      <c r="BZ11" s="414"/>
      <c r="CA11" s="414"/>
      <c r="CB11" s="414"/>
      <c r="CC11" s="415"/>
      <c r="CD11" s="422" t="s">
        <v>109</v>
      </c>
      <c r="CE11" s="423"/>
      <c r="CF11" s="423"/>
      <c r="CG11" s="423"/>
      <c r="CH11" s="423"/>
      <c r="CI11" s="423"/>
      <c r="CJ11" s="423"/>
      <c r="CK11" s="423"/>
      <c r="CL11" s="423"/>
      <c r="CM11" s="423"/>
      <c r="CN11" s="423"/>
      <c r="CO11" s="423"/>
      <c r="CP11" s="423"/>
      <c r="CQ11" s="423"/>
      <c r="CR11" s="423"/>
      <c r="CS11" s="424"/>
      <c r="CT11" s="522" t="s">
        <v>110</v>
      </c>
      <c r="CU11" s="523"/>
      <c r="CV11" s="523"/>
      <c r="CW11" s="523"/>
      <c r="CX11" s="523"/>
      <c r="CY11" s="523"/>
      <c r="CZ11" s="523"/>
      <c r="DA11" s="524"/>
      <c r="DB11" s="522" t="s">
        <v>110</v>
      </c>
      <c r="DC11" s="523"/>
      <c r="DD11" s="523"/>
      <c r="DE11" s="523"/>
      <c r="DF11" s="523"/>
      <c r="DG11" s="523"/>
      <c r="DH11" s="523"/>
      <c r="DI11" s="524"/>
      <c r="DJ11" s="137"/>
      <c r="DK11" s="137"/>
      <c r="DL11" s="137"/>
      <c r="DM11" s="137"/>
      <c r="DN11" s="137"/>
      <c r="DO11" s="137"/>
    </row>
    <row r="12" spans="1:119" ht="18.75" customHeight="1" x14ac:dyDescent="0.15">
      <c r="A12" s="138"/>
      <c r="B12" s="525" t="s">
        <v>111</v>
      </c>
      <c r="C12" s="526"/>
      <c r="D12" s="526"/>
      <c r="E12" s="526"/>
      <c r="F12" s="526"/>
      <c r="G12" s="526"/>
      <c r="H12" s="526"/>
      <c r="I12" s="526"/>
      <c r="J12" s="526"/>
      <c r="K12" s="527"/>
      <c r="L12" s="534" t="s">
        <v>112</v>
      </c>
      <c r="M12" s="535"/>
      <c r="N12" s="535"/>
      <c r="O12" s="535"/>
      <c r="P12" s="535"/>
      <c r="Q12" s="536"/>
      <c r="R12" s="537">
        <v>41944</v>
      </c>
      <c r="S12" s="538"/>
      <c r="T12" s="538"/>
      <c r="U12" s="538"/>
      <c r="V12" s="539"/>
      <c r="W12" s="540" t="s">
        <v>1</v>
      </c>
      <c r="X12" s="471"/>
      <c r="Y12" s="471"/>
      <c r="Z12" s="471"/>
      <c r="AA12" s="471"/>
      <c r="AB12" s="541"/>
      <c r="AC12" s="470" t="s">
        <v>113</v>
      </c>
      <c r="AD12" s="471"/>
      <c r="AE12" s="471"/>
      <c r="AF12" s="471"/>
      <c r="AG12" s="541"/>
      <c r="AH12" s="470" t="s">
        <v>114</v>
      </c>
      <c r="AI12" s="471"/>
      <c r="AJ12" s="471"/>
      <c r="AK12" s="471"/>
      <c r="AL12" s="542"/>
      <c r="AM12" s="482" t="s">
        <v>115</v>
      </c>
      <c r="AN12" s="387"/>
      <c r="AO12" s="387"/>
      <c r="AP12" s="387"/>
      <c r="AQ12" s="387"/>
      <c r="AR12" s="387"/>
      <c r="AS12" s="387"/>
      <c r="AT12" s="388"/>
      <c r="AU12" s="470" t="s">
        <v>116</v>
      </c>
      <c r="AV12" s="471"/>
      <c r="AW12" s="471"/>
      <c r="AX12" s="471"/>
      <c r="AY12" s="393" t="s">
        <v>117</v>
      </c>
      <c r="AZ12" s="394"/>
      <c r="BA12" s="394"/>
      <c r="BB12" s="394"/>
      <c r="BC12" s="394"/>
      <c r="BD12" s="394"/>
      <c r="BE12" s="394"/>
      <c r="BF12" s="394"/>
      <c r="BG12" s="394"/>
      <c r="BH12" s="394"/>
      <c r="BI12" s="394"/>
      <c r="BJ12" s="394"/>
      <c r="BK12" s="394"/>
      <c r="BL12" s="394"/>
      <c r="BM12" s="395"/>
      <c r="BN12" s="413" t="s">
        <v>118</v>
      </c>
      <c r="BO12" s="414"/>
      <c r="BP12" s="414"/>
      <c r="BQ12" s="414"/>
      <c r="BR12" s="414"/>
      <c r="BS12" s="414"/>
      <c r="BT12" s="414"/>
      <c r="BU12" s="415"/>
      <c r="BV12" s="413">
        <v>398447</v>
      </c>
      <c r="BW12" s="414"/>
      <c r="BX12" s="414"/>
      <c r="BY12" s="414"/>
      <c r="BZ12" s="414"/>
      <c r="CA12" s="414"/>
      <c r="CB12" s="414"/>
      <c r="CC12" s="415"/>
      <c r="CD12" s="422" t="s">
        <v>119</v>
      </c>
      <c r="CE12" s="423"/>
      <c r="CF12" s="423"/>
      <c r="CG12" s="423"/>
      <c r="CH12" s="423"/>
      <c r="CI12" s="423"/>
      <c r="CJ12" s="423"/>
      <c r="CK12" s="423"/>
      <c r="CL12" s="423"/>
      <c r="CM12" s="423"/>
      <c r="CN12" s="423"/>
      <c r="CO12" s="423"/>
      <c r="CP12" s="423"/>
      <c r="CQ12" s="423"/>
      <c r="CR12" s="423"/>
      <c r="CS12" s="424"/>
      <c r="CT12" s="522" t="s">
        <v>118</v>
      </c>
      <c r="CU12" s="523"/>
      <c r="CV12" s="523"/>
      <c r="CW12" s="523"/>
      <c r="CX12" s="523"/>
      <c r="CY12" s="523"/>
      <c r="CZ12" s="523"/>
      <c r="DA12" s="524"/>
      <c r="DB12" s="522" t="s">
        <v>118</v>
      </c>
      <c r="DC12" s="523"/>
      <c r="DD12" s="523"/>
      <c r="DE12" s="523"/>
      <c r="DF12" s="523"/>
      <c r="DG12" s="523"/>
      <c r="DH12" s="523"/>
      <c r="DI12" s="524"/>
      <c r="DJ12" s="137"/>
      <c r="DK12" s="137"/>
      <c r="DL12" s="137"/>
      <c r="DM12" s="137"/>
      <c r="DN12" s="137"/>
      <c r="DO12" s="137"/>
    </row>
    <row r="13" spans="1:119" ht="18.75" customHeight="1" x14ac:dyDescent="0.15">
      <c r="A13" s="138"/>
      <c r="B13" s="528"/>
      <c r="C13" s="529"/>
      <c r="D13" s="529"/>
      <c r="E13" s="529"/>
      <c r="F13" s="529"/>
      <c r="G13" s="529"/>
      <c r="H13" s="529"/>
      <c r="I13" s="529"/>
      <c r="J13" s="529"/>
      <c r="K13" s="530"/>
      <c r="L13" s="148"/>
      <c r="M13" s="511" t="s">
        <v>120</v>
      </c>
      <c r="N13" s="512"/>
      <c r="O13" s="512"/>
      <c r="P13" s="512"/>
      <c r="Q13" s="513"/>
      <c r="R13" s="514">
        <v>41651</v>
      </c>
      <c r="S13" s="515"/>
      <c r="T13" s="515"/>
      <c r="U13" s="515"/>
      <c r="V13" s="516"/>
      <c r="W13" s="502" t="s">
        <v>121</v>
      </c>
      <c r="X13" s="426"/>
      <c r="Y13" s="426"/>
      <c r="Z13" s="426"/>
      <c r="AA13" s="426"/>
      <c r="AB13" s="427"/>
      <c r="AC13" s="389">
        <v>855</v>
      </c>
      <c r="AD13" s="390"/>
      <c r="AE13" s="390"/>
      <c r="AF13" s="390"/>
      <c r="AG13" s="391"/>
      <c r="AH13" s="389">
        <v>1136</v>
      </c>
      <c r="AI13" s="390"/>
      <c r="AJ13" s="390"/>
      <c r="AK13" s="390"/>
      <c r="AL13" s="392"/>
      <c r="AM13" s="482" t="s">
        <v>122</v>
      </c>
      <c r="AN13" s="387"/>
      <c r="AO13" s="387"/>
      <c r="AP13" s="387"/>
      <c r="AQ13" s="387"/>
      <c r="AR13" s="387"/>
      <c r="AS13" s="387"/>
      <c r="AT13" s="388"/>
      <c r="AU13" s="470" t="s">
        <v>123</v>
      </c>
      <c r="AV13" s="471"/>
      <c r="AW13" s="471"/>
      <c r="AX13" s="471"/>
      <c r="AY13" s="393" t="s">
        <v>124</v>
      </c>
      <c r="AZ13" s="394"/>
      <c r="BA13" s="394"/>
      <c r="BB13" s="394"/>
      <c r="BC13" s="394"/>
      <c r="BD13" s="394"/>
      <c r="BE13" s="394"/>
      <c r="BF13" s="394"/>
      <c r="BG13" s="394"/>
      <c r="BH13" s="394"/>
      <c r="BI13" s="394"/>
      <c r="BJ13" s="394"/>
      <c r="BK13" s="394"/>
      <c r="BL13" s="394"/>
      <c r="BM13" s="395"/>
      <c r="BN13" s="413">
        <v>139257</v>
      </c>
      <c r="BO13" s="414"/>
      <c r="BP13" s="414"/>
      <c r="BQ13" s="414"/>
      <c r="BR13" s="414"/>
      <c r="BS13" s="414"/>
      <c r="BT13" s="414"/>
      <c r="BU13" s="415"/>
      <c r="BV13" s="413">
        <v>-200184</v>
      </c>
      <c r="BW13" s="414"/>
      <c r="BX13" s="414"/>
      <c r="BY13" s="414"/>
      <c r="BZ13" s="414"/>
      <c r="CA13" s="414"/>
      <c r="CB13" s="414"/>
      <c r="CC13" s="415"/>
      <c r="CD13" s="422" t="s">
        <v>125</v>
      </c>
      <c r="CE13" s="423"/>
      <c r="CF13" s="423"/>
      <c r="CG13" s="423"/>
      <c r="CH13" s="423"/>
      <c r="CI13" s="423"/>
      <c r="CJ13" s="423"/>
      <c r="CK13" s="423"/>
      <c r="CL13" s="423"/>
      <c r="CM13" s="423"/>
      <c r="CN13" s="423"/>
      <c r="CO13" s="423"/>
      <c r="CP13" s="423"/>
      <c r="CQ13" s="423"/>
      <c r="CR13" s="423"/>
      <c r="CS13" s="424"/>
      <c r="CT13" s="383">
        <v>14.8</v>
      </c>
      <c r="CU13" s="384"/>
      <c r="CV13" s="384"/>
      <c r="CW13" s="384"/>
      <c r="CX13" s="384"/>
      <c r="CY13" s="384"/>
      <c r="CZ13" s="384"/>
      <c r="DA13" s="385"/>
      <c r="DB13" s="383">
        <v>15.9</v>
      </c>
      <c r="DC13" s="384"/>
      <c r="DD13" s="384"/>
      <c r="DE13" s="384"/>
      <c r="DF13" s="384"/>
      <c r="DG13" s="384"/>
      <c r="DH13" s="384"/>
      <c r="DI13" s="385"/>
      <c r="DJ13" s="137"/>
      <c r="DK13" s="137"/>
      <c r="DL13" s="137"/>
      <c r="DM13" s="137"/>
      <c r="DN13" s="137"/>
      <c r="DO13" s="137"/>
    </row>
    <row r="14" spans="1:119" ht="18.75" customHeight="1" thickBot="1" x14ac:dyDescent="0.2">
      <c r="A14" s="138"/>
      <c r="B14" s="528"/>
      <c r="C14" s="529"/>
      <c r="D14" s="529"/>
      <c r="E14" s="529"/>
      <c r="F14" s="529"/>
      <c r="G14" s="529"/>
      <c r="H14" s="529"/>
      <c r="I14" s="529"/>
      <c r="J14" s="529"/>
      <c r="K14" s="530"/>
      <c r="L14" s="504" t="s">
        <v>126</v>
      </c>
      <c r="M14" s="543"/>
      <c r="N14" s="543"/>
      <c r="O14" s="543"/>
      <c r="P14" s="543"/>
      <c r="Q14" s="544"/>
      <c r="R14" s="514">
        <v>42108</v>
      </c>
      <c r="S14" s="515"/>
      <c r="T14" s="515"/>
      <c r="U14" s="515"/>
      <c r="V14" s="516"/>
      <c r="W14" s="517"/>
      <c r="X14" s="429"/>
      <c r="Y14" s="429"/>
      <c r="Z14" s="429"/>
      <c r="AA14" s="429"/>
      <c r="AB14" s="430"/>
      <c r="AC14" s="507">
        <v>4</v>
      </c>
      <c r="AD14" s="508"/>
      <c r="AE14" s="508"/>
      <c r="AF14" s="508"/>
      <c r="AG14" s="509"/>
      <c r="AH14" s="507">
        <v>4.9000000000000004</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127</v>
      </c>
      <c r="CE14" s="420"/>
      <c r="CF14" s="420"/>
      <c r="CG14" s="420"/>
      <c r="CH14" s="420"/>
      <c r="CI14" s="420"/>
      <c r="CJ14" s="420"/>
      <c r="CK14" s="420"/>
      <c r="CL14" s="420"/>
      <c r="CM14" s="420"/>
      <c r="CN14" s="420"/>
      <c r="CO14" s="420"/>
      <c r="CP14" s="420"/>
      <c r="CQ14" s="420"/>
      <c r="CR14" s="420"/>
      <c r="CS14" s="421"/>
      <c r="CT14" s="518">
        <v>122.1</v>
      </c>
      <c r="CU14" s="486"/>
      <c r="CV14" s="486"/>
      <c r="CW14" s="486"/>
      <c r="CX14" s="486"/>
      <c r="CY14" s="486"/>
      <c r="CZ14" s="486"/>
      <c r="DA14" s="487"/>
      <c r="DB14" s="518">
        <v>99.3</v>
      </c>
      <c r="DC14" s="486"/>
      <c r="DD14" s="486"/>
      <c r="DE14" s="486"/>
      <c r="DF14" s="486"/>
      <c r="DG14" s="486"/>
      <c r="DH14" s="486"/>
      <c r="DI14" s="487"/>
      <c r="DJ14" s="137"/>
      <c r="DK14" s="137"/>
      <c r="DL14" s="137"/>
      <c r="DM14" s="137"/>
      <c r="DN14" s="137"/>
      <c r="DO14" s="137"/>
    </row>
    <row r="15" spans="1:119" ht="18.75" customHeight="1" x14ac:dyDescent="0.15">
      <c r="A15" s="138"/>
      <c r="B15" s="528"/>
      <c r="C15" s="529"/>
      <c r="D15" s="529"/>
      <c r="E15" s="529"/>
      <c r="F15" s="529"/>
      <c r="G15" s="529"/>
      <c r="H15" s="529"/>
      <c r="I15" s="529"/>
      <c r="J15" s="529"/>
      <c r="K15" s="530"/>
      <c r="L15" s="148"/>
      <c r="M15" s="511" t="s">
        <v>120</v>
      </c>
      <c r="N15" s="512"/>
      <c r="O15" s="512"/>
      <c r="P15" s="512"/>
      <c r="Q15" s="513"/>
      <c r="R15" s="514">
        <v>41858</v>
      </c>
      <c r="S15" s="515"/>
      <c r="T15" s="515"/>
      <c r="U15" s="515"/>
      <c r="V15" s="516"/>
      <c r="W15" s="502" t="s">
        <v>128</v>
      </c>
      <c r="X15" s="426"/>
      <c r="Y15" s="426"/>
      <c r="Z15" s="426"/>
      <c r="AA15" s="426"/>
      <c r="AB15" s="427"/>
      <c r="AC15" s="389">
        <v>9150</v>
      </c>
      <c r="AD15" s="390"/>
      <c r="AE15" s="390"/>
      <c r="AF15" s="390"/>
      <c r="AG15" s="391"/>
      <c r="AH15" s="389">
        <v>10084</v>
      </c>
      <c r="AI15" s="390"/>
      <c r="AJ15" s="390"/>
      <c r="AK15" s="390"/>
      <c r="AL15" s="392"/>
      <c r="AM15" s="482"/>
      <c r="AN15" s="387"/>
      <c r="AO15" s="387"/>
      <c r="AP15" s="387"/>
      <c r="AQ15" s="387"/>
      <c r="AR15" s="387"/>
      <c r="AS15" s="387"/>
      <c r="AT15" s="388"/>
      <c r="AU15" s="470"/>
      <c r="AV15" s="471"/>
      <c r="AW15" s="471"/>
      <c r="AX15" s="471"/>
      <c r="AY15" s="405" t="s">
        <v>129</v>
      </c>
      <c r="AZ15" s="406"/>
      <c r="BA15" s="406"/>
      <c r="BB15" s="406"/>
      <c r="BC15" s="406"/>
      <c r="BD15" s="406"/>
      <c r="BE15" s="406"/>
      <c r="BF15" s="406"/>
      <c r="BG15" s="406"/>
      <c r="BH15" s="406"/>
      <c r="BI15" s="406"/>
      <c r="BJ15" s="406"/>
      <c r="BK15" s="406"/>
      <c r="BL15" s="406"/>
      <c r="BM15" s="407"/>
      <c r="BN15" s="408">
        <v>6377772</v>
      </c>
      <c r="BO15" s="409"/>
      <c r="BP15" s="409"/>
      <c r="BQ15" s="409"/>
      <c r="BR15" s="409"/>
      <c r="BS15" s="409"/>
      <c r="BT15" s="409"/>
      <c r="BU15" s="410"/>
      <c r="BV15" s="408">
        <v>5891173</v>
      </c>
      <c r="BW15" s="409"/>
      <c r="BX15" s="409"/>
      <c r="BY15" s="409"/>
      <c r="BZ15" s="409"/>
      <c r="CA15" s="409"/>
      <c r="CB15" s="409"/>
      <c r="CC15" s="410"/>
      <c r="CD15" s="519" t="s">
        <v>130</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528"/>
      <c r="C16" s="529"/>
      <c r="D16" s="529"/>
      <c r="E16" s="529"/>
      <c r="F16" s="529"/>
      <c r="G16" s="529"/>
      <c r="H16" s="529"/>
      <c r="I16" s="529"/>
      <c r="J16" s="529"/>
      <c r="K16" s="530"/>
      <c r="L16" s="504" t="s">
        <v>131</v>
      </c>
      <c r="M16" s="505"/>
      <c r="N16" s="505"/>
      <c r="O16" s="505"/>
      <c r="P16" s="505"/>
      <c r="Q16" s="506"/>
      <c r="R16" s="499" t="s">
        <v>132</v>
      </c>
      <c r="S16" s="500"/>
      <c r="T16" s="500"/>
      <c r="U16" s="500"/>
      <c r="V16" s="501"/>
      <c r="W16" s="517"/>
      <c r="X16" s="429"/>
      <c r="Y16" s="429"/>
      <c r="Z16" s="429"/>
      <c r="AA16" s="429"/>
      <c r="AB16" s="430"/>
      <c r="AC16" s="507">
        <v>43</v>
      </c>
      <c r="AD16" s="508"/>
      <c r="AE16" s="508"/>
      <c r="AF16" s="508"/>
      <c r="AG16" s="509"/>
      <c r="AH16" s="507">
        <v>43.9</v>
      </c>
      <c r="AI16" s="508"/>
      <c r="AJ16" s="508"/>
      <c r="AK16" s="508"/>
      <c r="AL16" s="510"/>
      <c r="AM16" s="482"/>
      <c r="AN16" s="387"/>
      <c r="AO16" s="387"/>
      <c r="AP16" s="387"/>
      <c r="AQ16" s="387"/>
      <c r="AR16" s="387"/>
      <c r="AS16" s="387"/>
      <c r="AT16" s="388"/>
      <c r="AU16" s="470"/>
      <c r="AV16" s="471"/>
      <c r="AW16" s="471"/>
      <c r="AX16" s="471"/>
      <c r="AY16" s="393" t="s">
        <v>133</v>
      </c>
      <c r="AZ16" s="394"/>
      <c r="BA16" s="394"/>
      <c r="BB16" s="394"/>
      <c r="BC16" s="394"/>
      <c r="BD16" s="394"/>
      <c r="BE16" s="394"/>
      <c r="BF16" s="394"/>
      <c r="BG16" s="394"/>
      <c r="BH16" s="394"/>
      <c r="BI16" s="394"/>
      <c r="BJ16" s="394"/>
      <c r="BK16" s="394"/>
      <c r="BL16" s="394"/>
      <c r="BM16" s="395"/>
      <c r="BN16" s="413">
        <v>9244530</v>
      </c>
      <c r="BO16" s="414"/>
      <c r="BP16" s="414"/>
      <c r="BQ16" s="414"/>
      <c r="BR16" s="414"/>
      <c r="BS16" s="414"/>
      <c r="BT16" s="414"/>
      <c r="BU16" s="415"/>
      <c r="BV16" s="413">
        <v>8752940</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x14ac:dyDescent="0.2">
      <c r="A17" s="138"/>
      <c r="B17" s="531"/>
      <c r="C17" s="532"/>
      <c r="D17" s="532"/>
      <c r="E17" s="532"/>
      <c r="F17" s="532"/>
      <c r="G17" s="532"/>
      <c r="H17" s="532"/>
      <c r="I17" s="532"/>
      <c r="J17" s="532"/>
      <c r="K17" s="533"/>
      <c r="L17" s="153"/>
      <c r="M17" s="496" t="s">
        <v>134</v>
      </c>
      <c r="N17" s="497"/>
      <c r="O17" s="497"/>
      <c r="P17" s="497"/>
      <c r="Q17" s="498"/>
      <c r="R17" s="499" t="s">
        <v>135</v>
      </c>
      <c r="S17" s="500"/>
      <c r="T17" s="500"/>
      <c r="U17" s="500"/>
      <c r="V17" s="501"/>
      <c r="W17" s="502" t="s">
        <v>136</v>
      </c>
      <c r="X17" s="426"/>
      <c r="Y17" s="426"/>
      <c r="Z17" s="426"/>
      <c r="AA17" s="426"/>
      <c r="AB17" s="427"/>
      <c r="AC17" s="389">
        <v>11288</v>
      </c>
      <c r="AD17" s="390"/>
      <c r="AE17" s="390"/>
      <c r="AF17" s="390"/>
      <c r="AG17" s="391"/>
      <c r="AH17" s="389">
        <v>11738</v>
      </c>
      <c r="AI17" s="390"/>
      <c r="AJ17" s="390"/>
      <c r="AK17" s="390"/>
      <c r="AL17" s="392"/>
      <c r="AM17" s="482"/>
      <c r="AN17" s="387"/>
      <c r="AO17" s="387"/>
      <c r="AP17" s="387"/>
      <c r="AQ17" s="387"/>
      <c r="AR17" s="387"/>
      <c r="AS17" s="387"/>
      <c r="AT17" s="388"/>
      <c r="AU17" s="470"/>
      <c r="AV17" s="471"/>
      <c r="AW17" s="471"/>
      <c r="AX17" s="471"/>
      <c r="AY17" s="393" t="s">
        <v>137</v>
      </c>
      <c r="AZ17" s="394"/>
      <c r="BA17" s="394"/>
      <c r="BB17" s="394"/>
      <c r="BC17" s="394"/>
      <c r="BD17" s="394"/>
      <c r="BE17" s="394"/>
      <c r="BF17" s="394"/>
      <c r="BG17" s="394"/>
      <c r="BH17" s="394"/>
      <c r="BI17" s="394"/>
      <c r="BJ17" s="394"/>
      <c r="BK17" s="394"/>
      <c r="BL17" s="394"/>
      <c r="BM17" s="395"/>
      <c r="BN17" s="413">
        <v>8157900</v>
      </c>
      <c r="BO17" s="414"/>
      <c r="BP17" s="414"/>
      <c r="BQ17" s="414"/>
      <c r="BR17" s="414"/>
      <c r="BS17" s="414"/>
      <c r="BT17" s="414"/>
      <c r="BU17" s="415"/>
      <c r="BV17" s="413">
        <v>7585319</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x14ac:dyDescent="0.2">
      <c r="A18" s="138"/>
      <c r="B18" s="475" t="s">
        <v>138</v>
      </c>
      <c r="C18" s="476"/>
      <c r="D18" s="476"/>
      <c r="E18" s="477"/>
      <c r="F18" s="477"/>
      <c r="G18" s="477"/>
      <c r="H18" s="477"/>
      <c r="I18" s="477"/>
      <c r="J18" s="477"/>
      <c r="K18" s="477"/>
      <c r="L18" s="478">
        <v>426.31</v>
      </c>
      <c r="M18" s="478"/>
      <c r="N18" s="478"/>
      <c r="O18" s="478"/>
      <c r="P18" s="478"/>
      <c r="Q18" s="478"/>
      <c r="R18" s="479"/>
      <c r="S18" s="479"/>
      <c r="T18" s="479"/>
      <c r="U18" s="479"/>
      <c r="V18" s="480"/>
      <c r="W18" s="494"/>
      <c r="X18" s="495"/>
      <c r="Y18" s="495"/>
      <c r="Z18" s="495"/>
      <c r="AA18" s="495"/>
      <c r="AB18" s="503"/>
      <c r="AC18" s="377">
        <v>53</v>
      </c>
      <c r="AD18" s="378"/>
      <c r="AE18" s="378"/>
      <c r="AF18" s="378"/>
      <c r="AG18" s="481"/>
      <c r="AH18" s="377">
        <v>51.1</v>
      </c>
      <c r="AI18" s="378"/>
      <c r="AJ18" s="378"/>
      <c r="AK18" s="378"/>
      <c r="AL18" s="379"/>
      <c r="AM18" s="482"/>
      <c r="AN18" s="387"/>
      <c r="AO18" s="387"/>
      <c r="AP18" s="387"/>
      <c r="AQ18" s="387"/>
      <c r="AR18" s="387"/>
      <c r="AS18" s="387"/>
      <c r="AT18" s="388"/>
      <c r="AU18" s="470"/>
      <c r="AV18" s="471"/>
      <c r="AW18" s="471"/>
      <c r="AX18" s="471"/>
      <c r="AY18" s="393" t="s">
        <v>139</v>
      </c>
      <c r="AZ18" s="394"/>
      <c r="BA18" s="394"/>
      <c r="BB18" s="394"/>
      <c r="BC18" s="394"/>
      <c r="BD18" s="394"/>
      <c r="BE18" s="394"/>
      <c r="BF18" s="394"/>
      <c r="BG18" s="394"/>
      <c r="BH18" s="394"/>
      <c r="BI18" s="394"/>
      <c r="BJ18" s="394"/>
      <c r="BK18" s="394"/>
      <c r="BL18" s="394"/>
      <c r="BM18" s="395"/>
      <c r="BN18" s="413">
        <v>10880800</v>
      </c>
      <c r="BO18" s="414"/>
      <c r="BP18" s="414"/>
      <c r="BQ18" s="414"/>
      <c r="BR18" s="414"/>
      <c r="BS18" s="414"/>
      <c r="BT18" s="414"/>
      <c r="BU18" s="415"/>
      <c r="BV18" s="413">
        <v>10794156</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x14ac:dyDescent="0.2">
      <c r="A19" s="138"/>
      <c r="B19" s="475" t="s">
        <v>140</v>
      </c>
      <c r="C19" s="476"/>
      <c r="D19" s="476"/>
      <c r="E19" s="477"/>
      <c r="F19" s="477"/>
      <c r="G19" s="477"/>
      <c r="H19" s="477"/>
      <c r="I19" s="477"/>
      <c r="J19" s="477"/>
      <c r="K19" s="477"/>
      <c r="L19" s="483">
        <v>96</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141</v>
      </c>
      <c r="AZ19" s="394"/>
      <c r="BA19" s="394"/>
      <c r="BB19" s="394"/>
      <c r="BC19" s="394"/>
      <c r="BD19" s="394"/>
      <c r="BE19" s="394"/>
      <c r="BF19" s="394"/>
      <c r="BG19" s="394"/>
      <c r="BH19" s="394"/>
      <c r="BI19" s="394"/>
      <c r="BJ19" s="394"/>
      <c r="BK19" s="394"/>
      <c r="BL19" s="394"/>
      <c r="BM19" s="395"/>
      <c r="BN19" s="413">
        <v>14687074</v>
      </c>
      <c r="BO19" s="414"/>
      <c r="BP19" s="414"/>
      <c r="BQ19" s="414"/>
      <c r="BR19" s="414"/>
      <c r="BS19" s="414"/>
      <c r="BT19" s="414"/>
      <c r="BU19" s="415"/>
      <c r="BV19" s="413">
        <v>15009030</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x14ac:dyDescent="0.2">
      <c r="A20" s="138"/>
      <c r="B20" s="475" t="s">
        <v>142</v>
      </c>
      <c r="C20" s="476"/>
      <c r="D20" s="476"/>
      <c r="E20" s="477"/>
      <c r="F20" s="477"/>
      <c r="G20" s="477"/>
      <c r="H20" s="477"/>
      <c r="I20" s="477"/>
      <c r="J20" s="477"/>
      <c r="K20" s="477"/>
      <c r="L20" s="483">
        <v>14793</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x14ac:dyDescent="0.15">
      <c r="A21" s="138"/>
      <c r="B21" s="472" t="s">
        <v>143</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x14ac:dyDescent="0.2">
      <c r="A22" s="138"/>
      <c r="B22" s="442" t="s">
        <v>144</v>
      </c>
      <c r="C22" s="443"/>
      <c r="D22" s="444"/>
      <c r="E22" s="451" t="s">
        <v>1</v>
      </c>
      <c r="F22" s="426"/>
      <c r="G22" s="426"/>
      <c r="H22" s="426"/>
      <c r="I22" s="426"/>
      <c r="J22" s="426"/>
      <c r="K22" s="427"/>
      <c r="L22" s="451" t="s">
        <v>145</v>
      </c>
      <c r="M22" s="426"/>
      <c r="N22" s="426"/>
      <c r="O22" s="426"/>
      <c r="P22" s="427"/>
      <c r="Q22" s="436" t="s">
        <v>146</v>
      </c>
      <c r="R22" s="437"/>
      <c r="S22" s="437"/>
      <c r="T22" s="437"/>
      <c r="U22" s="437"/>
      <c r="V22" s="452"/>
      <c r="W22" s="454" t="s">
        <v>147</v>
      </c>
      <c r="X22" s="443"/>
      <c r="Y22" s="444"/>
      <c r="Z22" s="451" t="s">
        <v>1</v>
      </c>
      <c r="AA22" s="426"/>
      <c r="AB22" s="426"/>
      <c r="AC22" s="426"/>
      <c r="AD22" s="426"/>
      <c r="AE22" s="426"/>
      <c r="AF22" s="426"/>
      <c r="AG22" s="427"/>
      <c r="AH22" s="425" t="s">
        <v>148</v>
      </c>
      <c r="AI22" s="426"/>
      <c r="AJ22" s="426"/>
      <c r="AK22" s="426"/>
      <c r="AL22" s="427"/>
      <c r="AM22" s="425" t="s">
        <v>149</v>
      </c>
      <c r="AN22" s="431"/>
      <c r="AO22" s="431"/>
      <c r="AP22" s="431"/>
      <c r="AQ22" s="431"/>
      <c r="AR22" s="432"/>
      <c r="AS22" s="436" t="s">
        <v>146</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x14ac:dyDescent="0.15">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150</v>
      </c>
      <c r="AZ23" s="406"/>
      <c r="BA23" s="406"/>
      <c r="BB23" s="406"/>
      <c r="BC23" s="406"/>
      <c r="BD23" s="406"/>
      <c r="BE23" s="406"/>
      <c r="BF23" s="406"/>
      <c r="BG23" s="406"/>
      <c r="BH23" s="406"/>
      <c r="BI23" s="406"/>
      <c r="BJ23" s="406"/>
      <c r="BK23" s="406"/>
      <c r="BL23" s="406"/>
      <c r="BM23" s="407"/>
      <c r="BN23" s="413">
        <v>30628745</v>
      </c>
      <c r="BO23" s="414"/>
      <c r="BP23" s="414"/>
      <c r="BQ23" s="414"/>
      <c r="BR23" s="414"/>
      <c r="BS23" s="414"/>
      <c r="BT23" s="414"/>
      <c r="BU23" s="415"/>
      <c r="BV23" s="413">
        <v>29349047</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x14ac:dyDescent="0.2">
      <c r="A24" s="138"/>
      <c r="B24" s="445"/>
      <c r="C24" s="446"/>
      <c r="D24" s="447"/>
      <c r="E24" s="386" t="s">
        <v>151</v>
      </c>
      <c r="F24" s="387"/>
      <c r="G24" s="387"/>
      <c r="H24" s="387"/>
      <c r="I24" s="387"/>
      <c r="J24" s="387"/>
      <c r="K24" s="388"/>
      <c r="L24" s="389">
        <v>1</v>
      </c>
      <c r="M24" s="390"/>
      <c r="N24" s="390"/>
      <c r="O24" s="390"/>
      <c r="P24" s="391"/>
      <c r="Q24" s="389">
        <v>9200</v>
      </c>
      <c r="R24" s="390"/>
      <c r="S24" s="390"/>
      <c r="T24" s="390"/>
      <c r="U24" s="390"/>
      <c r="V24" s="391"/>
      <c r="W24" s="455"/>
      <c r="X24" s="446"/>
      <c r="Y24" s="447"/>
      <c r="Z24" s="386" t="s">
        <v>152</v>
      </c>
      <c r="AA24" s="387"/>
      <c r="AB24" s="387"/>
      <c r="AC24" s="387"/>
      <c r="AD24" s="387"/>
      <c r="AE24" s="387"/>
      <c r="AF24" s="387"/>
      <c r="AG24" s="388"/>
      <c r="AH24" s="389">
        <v>325</v>
      </c>
      <c r="AI24" s="390"/>
      <c r="AJ24" s="390"/>
      <c r="AK24" s="390"/>
      <c r="AL24" s="391"/>
      <c r="AM24" s="389">
        <v>962325</v>
      </c>
      <c r="AN24" s="390"/>
      <c r="AO24" s="390"/>
      <c r="AP24" s="390"/>
      <c r="AQ24" s="390"/>
      <c r="AR24" s="391"/>
      <c r="AS24" s="389">
        <v>2961</v>
      </c>
      <c r="AT24" s="390"/>
      <c r="AU24" s="390"/>
      <c r="AV24" s="390"/>
      <c r="AW24" s="390"/>
      <c r="AX24" s="392"/>
      <c r="AY24" s="380" t="s">
        <v>153</v>
      </c>
      <c r="AZ24" s="381"/>
      <c r="BA24" s="381"/>
      <c r="BB24" s="381"/>
      <c r="BC24" s="381"/>
      <c r="BD24" s="381"/>
      <c r="BE24" s="381"/>
      <c r="BF24" s="381"/>
      <c r="BG24" s="381"/>
      <c r="BH24" s="381"/>
      <c r="BI24" s="381"/>
      <c r="BJ24" s="381"/>
      <c r="BK24" s="381"/>
      <c r="BL24" s="381"/>
      <c r="BM24" s="382"/>
      <c r="BN24" s="413">
        <v>14016510</v>
      </c>
      <c r="BO24" s="414"/>
      <c r="BP24" s="414"/>
      <c r="BQ24" s="414"/>
      <c r="BR24" s="414"/>
      <c r="BS24" s="414"/>
      <c r="BT24" s="414"/>
      <c r="BU24" s="415"/>
      <c r="BV24" s="413">
        <v>13873190</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x14ac:dyDescent="0.15">
      <c r="A25" s="138"/>
      <c r="B25" s="445"/>
      <c r="C25" s="446"/>
      <c r="D25" s="447"/>
      <c r="E25" s="386" t="s">
        <v>154</v>
      </c>
      <c r="F25" s="387"/>
      <c r="G25" s="387"/>
      <c r="H25" s="387"/>
      <c r="I25" s="387"/>
      <c r="J25" s="387"/>
      <c r="K25" s="388"/>
      <c r="L25" s="389">
        <v>1</v>
      </c>
      <c r="M25" s="390"/>
      <c r="N25" s="390"/>
      <c r="O25" s="390"/>
      <c r="P25" s="391"/>
      <c r="Q25" s="389">
        <v>7340</v>
      </c>
      <c r="R25" s="390"/>
      <c r="S25" s="390"/>
      <c r="T25" s="390"/>
      <c r="U25" s="390"/>
      <c r="V25" s="391"/>
      <c r="W25" s="455"/>
      <c r="X25" s="446"/>
      <c r="Y25" s="447"/>
      <c r="Z25" s="386" t="s">
        <v>155</v>
      </c>
      <c r="AA25" s="387"/>
      <c r="AB25" s="387"/>
      <c r="AC25" s="387"/>
      <c r="AD25" s="387"/>
      <c r="AE25" s="387"/>
      <c r="AF25" s="387"/>
      <c r="AG25" s="388"/>
      <c r="AH25" s="389" t="s">
        <v>118</v>
      </c>
      <c r="AI25" s="390"/>
      <c r="AJ25" s="390"/>
      <c r="AK25" s="390"/>
      <c r="AL25" s="391"/>
      <c r="AM25" s="389" t="s">
        <v>118</v>
      </c>
      <c r="AN25" s="390"/>
      <c r="AO25" s="390"/>
      <c r="AP25" s="390"/>
      <c r="AQ25" s="390"/>
      <c r="AR25" s="391"/>
      <c r="AS25" s="389" t="s">
        <v>118</v>
      </c>
      <c r="AT25" s="390"/>
      <c r="AU25" s="390"/>
      <c r="AV25" s="390"/>
      <c r="AW25" s="390"/>
      <c r="AX25" s="392"/>
      <c r="AY25" s="405" t="s">
        <v>156</v>
      </c>
      <c r="AZ25" s="406"/>
      <c r="BA25" s="406"/>
      <c r="BB25" s="406"/>
      <c r="BC25" s="406"/>
      <c r="BD25" s="406"/>
      <c r="BE25" s="406"/>
      <c r="BF25" s="406"/>
      <c r="BG25" s="406"/>
      <c r="BH25" s="406"/>
      <c r="BI25" s="406"/>
      <c r="BJ25" s="406"/>
      <c r="BK25" s="406"/>
      <c r="BL25" s="406"/>
      <c r="BM25" s="407"/>
      <c r="BN25" s="408">
        <v>668393</v>
      </c>
      <c r="BO25" s="409"/>
      <c r="BP25" s="409"/>
      <c r="BQ25" s="409"/>
      <c r="BR25" s="409"/>
      <c r="BS25" s="409"/>
      <c r="BT25" s="409"/>
      <c r="BU25" s="410"/>
      <c r="BV25" s="408">
        <v>779932</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x14ac:dyDescent="0.15">
      <c r="A26" s="138"/>
      <c r="B26" s="445"/>
      <c r="C26" s="446"/>
      <c r="D26" s="447"/>
      <c r="E26" s="386" t="s">
        <v>157</v>
      </c>
      <c r="F26" s="387"/>
      <c r="G26" s="387"/>
      <c r="H26" s="387"/>
      <c r="I26" s="387"/>
      <c r="J26" s="387"/>
      <c r="K26" s="388"/>
      <c r="L26" s="389">
        <v>1</v>
      </c>
      <c r="M26" s="390"/>
      <c r="N26" s="390"/>
      <c r="O26" s="390"/>
      <c r="P26" s="391"/>
      <c r="Q26" s="389">
        <v>6210</v>
      </c>
      <c r="R26" s="390"/>
      <c r="S26" s="390"/>
      <c r="T26" s="390"/>
      <c r="U26" s="390"/>
      <c r="V26" s="391"/>
      <c r="W26" s="455"/>
      <c r="X26" s="446"/>
      <c r="Y26" s="447"/>
      <c r="Z26" s="386" t="s">
        <v>158</v>
      </c>
      <c r="AA26" s="468"/>
      <c r="AB26" s="468"/>
      <c r="AC26" s="468"/>
      <c r="AD26" s="468"/>
      <c r="AE26" s="468"/>
      <c r="AF26" s="468"/>
      <c r="AG26" s="469"/>
      <c r="AH26" s="389">
        <v>36</v>
      </c>
      <c r="AI26" s="390"/>
      <c r="AJ26" s="390"/>
      <c r="AK26" s="390"/>
      <c r="AL26" s="391"/>
      <c r="AM26" s="389">
        <v>103680</v>
      </c>
      <c r="AN26" s="390"/>
      <c r="AO26" s="390"/>
      <c r="AP26" s="390"/>
      <c r="AQ26" s="390"/>
      <c r="AR26" s="391"/>
      <c r="AS26" s="389">
        <v>2880</v>
      </c>
      <c r="AT26" s="390"/>
      <c r="AU26" s="390"/>
      <c r="AV26" s="390"/>
      <c r="AW26" s="390"/>
      <c r="AX26" s="392"/>
      <c r="AY26" s="422" t="s">
        <v>159</v>
      </c>
      <c r="AZ26" s="423"/>
      <c r="BA26" s="423"/>
      <c r="BB26" s="423"/>
      <c r="BC26" s="423"/>
      <c r="BD26" s="423"/>
      <c r="BE26" s="423"/>
      <c r="BF26" s="423"/>
      <c r="BG26" s="423"/>
      <c r="BH26" s="423"/>
      <c r="BI26" s="423"/>
      <c r="BJ26" s="423"/>
      <c r="BK26" s="423"/>
      <c r="BL26" s="423"/>
      <c r="BM26" s="424"/>
      <c r="BN26" s="413" t="s">
        <v>118</v>
      </c>
      <c r="BO26" s="414"/>
      <c r="BP26" s="414"/>
      <c r="BQ26" s="414"/>
      <c r="BR26" s="414"/>
      <c r="BS26" s="414"/>
      <c r="BT26" s="414"/>
      <c r="BU26" s="415"/>
      <c r="BV26" s="413" t="s">
        <v>118</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x14ac:dyDescent="0.2">
      <c r="A27" s="138"/>
      <c r="B27" s="445"/>
      <c r="C27" s="446"/>
      <c r="D27" s="447"/>
      <c r="E27" s="386" t="s">
        <v>160</v>
      </c>
      <c r="F27" s="387"/>
      <c r="G27" s="387"/>
      <c r="H27" s="387"/>
      <c r="I27" s="387"/>
      <c r="J27" s="387"/>
      <c r="K27" s="388"/>
      <c r="L27" s="389">
        <v>1</v>
      </c>
      <c r="M27" s="390"/>
      <c r="N27" s="390"/>
      <c r="O27" s="390"/>
      <c r="P27" s="391"/>
      <c r="Q27" s="389">
        <v>4540</v>
      </c>
      <c r="R27" s="390"/>
      <c r="S27" s="390"/>
      <c r="T27" s="390"/>
      <c r="U27" s="390"/>
      <c r="V27" s="391"/>
      <c r="W27" s="455"/>
      <c r="X27" s="446"/>
      <c r="Y27" s="447"/>
      <c r="Z27" s="386" t="s">
        <v>161</v>
      </c>
      <c r="AA27" s="387"/>
      <c r="AB27" s="387"/>
      <c r="AC27" s="387"/>
      <c r="AD27" s="387"/>
      <c r="AE27" s="387"/>
      <c r="AF27" s="387"/>
      <c r="AG27" s="388"/>
      <c r="AH27" s="389">
        <v>5</v>
      </c>
      <c r="AI27" s="390"/>
      <c r="AJ27" s="390"/>
      <c r="AK27" s="390"/>
      <c r="AL27" s="391"/>
      <c r="AM27" s="389">
        <v>15710</v>
      </c>
      <c r="AN27" s="390"/>
      <c r="AO27" s="390"/>
      <c r="AP27" s="390"/>
      <c r="AQ27" s="390"/>
      <c r="AR27" s="391"/>
      <c r="AS27" s="389">
        <v>3142</v>
      </c>
      <c r="AT27" s="390"/>
      <c r="AU27" s="390"/>
      <c r="AV27" s="390"/>
      <c r="AW27" s="390"/>
      <c r="AX27" s="392"/>
      <c r="AY27" s="419" t="s">
        <v>162</v>
      </c>
      <c r="AZ27" s="420"/>
      <c r="BA27" s="420"/>
      <c r="BB27" s="420"/>
      <c r="BC27" s="420"/>
      <c r="BD27" s="420"/>
      <c r="BE27" s="420"/>
      <c r="BF27" s="420"/>
      <c r="BG27" s="420"/>
      <c r="BH27" s="420"/>
      <c r="BI27" s="420"/>
      <c r="BJ27" s="420"/>
      <c r="BK27" s="420"/>
      <c r="BL27" s="420"/>
      <c r="BM27" s="421"/>
      <c r="BN27" s="416" t="s">
        <v>118</v>
      </c>
      <c r="BO27" s="417"/>
      <c r="BP27" s="417"/>
      <c r="BQ27" s="417"/>
      <c r="BR27" s="417"/>
      <c r="BS27" s="417"/>
      <c r="BT27" s="417"/>
      <c r="BU27" s="418"/>
      <c r="BV27" s="416" t="s">
        <v>118</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x14ac:dyDescent="0.15">
      <c r="A28" s="138"/>
      <c r="B28" s="445"/>
      <c r="C28" s="446"/>
      <c r="D28" s="447"/>
      <c r="E28" s="386" t="s">
        <v>163</v>
      </c>
      <c r="F28" s="387"/>
      <c r="G28" s="387"/>
      <c r="H28" s="387"/>
      <c r="I28" s="387"/>
      <c r="J28" s="387"/>
      <c r="K28" s="388"/>
      <c r="L28" s="389">
        <v>1</v>
      </c>
      <c r="M28" s="390"/>
      <c r="N28" s="390"/>
      <c r="O28" s="390"/>
      <c r="P28" s="391"/>
      <c r="Q28" s="389">
        <v>4000</v>
      </c>
      <c r="R28" s="390"/>
      <c r="S28" s="390"/>
      <c r="T28" s="390"/>
      <c r="U28" s="390"/>
      <c r="V28" s="391"/>
      <c r="W28" s="455"/>
      <c r="X28" s="446"/>
      <c r="Y28" s="447"/>
      <c r="Z28" s="386" t="s">
        <v>164</v>
      </c>
      <c r="AA28" s="387"/>
      <c r="AB28" s="387"/>
      <c r="AC28" s="387"/>
      <c r="AD28" s="387"/>
      <c r="AE28" s="387"/>
      <c r="AF28" s="387"/>
      <c r="AG28" s="388"/>
      <c r="AH28" s="389" t="s">
        <v>118</v>
      </c>
      <c r="AI28" s="390"/>
      <c r="AJ28" s="390"/>
      <c r="AK28" s="390"/>
      <c r="AL28" s="391"/>
      <c r="AM28" s="389" t="s">
        <v>118</v>
      </c>
      <c r="AN28" s="390"/>
      <c r="AO28" s="390"/>
      <c r="AP28" s="390"/>
      <c r="AQ28" s="390"/>
      <c r="AR28" s="391"/>
      <c r="AS28" s="389" t="s">
        <v>118</v>
      </c>
      <c r="AT28" s="390"/>
      <c r="AU28" s="390"/>
      <c r="AV28" s="390"/>
      <c r="AW28" s="390"/>
      <c r="AX28" s="392"/>
      <c r="AY28" s="396" t="s">
        <v>165</v>
      </c>
      <c r="AZ28" s="397"/>
      <c r="BA28" s="397"/>
      <c r="BB28" s="398"/>
      <c r="BC28" s="405" t="s">
        <v>166</v>
      </c>
      <c r="BD28" s="406"/>
      <c r="BE28" s="406"/>
      <c r="BF28" s="406"/>
      <c r="BG28" s="406"/>
      <c r="BH28" s="406"/>
      <c r="BI28" s="406"/>
      <c r="BJ28" s="406"/>
      <c r="BK28" s="406"/>
      <c r="BL28" s="406"/>
      <c r="BM28" s="407"/>
      <c r="BN28" s="408">
        <v>1641016</v>
      </c>
      <c r="BO28" s="409"/>
      <c r="BP28" s="409"/>
      <c r="BQ28" s="409"/>
      <c r="BR28" s="409"/>
      <c r="BS28" s="409"/>
      <c r="BT28" s="409"/>
      <c r="BU28" s="410"/>
      <c r="BV28" s="408">
        <v>1536516</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x14ac:dyDescent="0.15">
      <c r="A29" s="138"/>
      <c r="B29" s="445"/>
      <c r="C29" s="446"/>
      <c r="D29" s="447"/>
      <c r="E29" s="386" t="s">
        <v>167</v>
      </c>
      <c r="F29" s="387"/>
      <c r="G29" s="387"/>
      <c r="H29" s="387"/>
      <c r="I29" s="387"/>
      <c r="J29" s="387"/>
      <c r="K29" s="388"/>
      <c r="L29" s="389">
        <v>16</v>
      </c>
      <c r="M29" s="390"/>
      <c r="N29" s="390"/>
      <c r="O29" s="390"/>
      <c r="P29" s="391"/>
      <c r="Q29" s="389">
        <v>3700</v>
      </c>
      <c r="R29" s="390"/>
      <c r="S29" s="390"/>
      <c r="T29" s="390"/>
      <c r="U29" s="390"/>
      <c r="V29" s="391"/>
      <c r="W29" s="456"/>
      <c r="X29" s="457"/>
      <c r="Y29" s="458"/>
      <c r="Z29" s="386" t="s">
        <v>168</v>
      </c>
      <c r="AA29" s="387"/>
      <c r="AB29" s="387"/>
      <c r="AC29" s="387"/>
      <c r="AD29" s="387"/>
      <c r="AE29" s="387"/>
      <c r="AF29" s="387"/>
      <c r="AG29" s="388"/>
      <c r="AH29" s="389">
        <v>330</v>
      </c>
      <c r="AI29" s="390"/>
      <c r="AJ29" s="390"/>
      <c r="AK29" s="390"/>
      <c r="AL29" s="391"/>
      <c r="AM29" s="389">
        <v>978035</v>
      </c>
      <c r="AN29" s="390"/>
      <c r="AO29" s="390"/>
      <c r="AP29" s="390"/>
      <c r="AQ29" s="390"/>
      <c r="AR29" s="391"/>
      <c r="AS29" s="389">
        <v>2964</v>
      </c>
      <c r="AT29" s="390"/>
      <c r="AU29" s="390"/>
      <c r="AV29" s="390"/>
      <c r="AW29" s="390"/>
      <c r="AX29" s="392"/>
      <c r="AY29" s="399"/>
      <c r="AZ29" s="400"/>
      <c r="BA29" s="400"/>
      <c r="BB29" s="401"/>
      <c r="BC29" s="393" t="s">
        <v>169</v>
      </c>
      <c r="BD29" s="394"/>
      <c r="BE29" s="394"/>
      <c r="BF29" s="394"/>
      <c r="BG29" s="394"/>
      <c r="BH29" s="394"/>
      <c r="BI29" s="394"/>
      <c r="BJ29" s="394"/>
      <c r="BK29" s="394"/>
      <c r="BL29" s="394"/>
      <c r="BM29" s="395"/>
      <c r="BN29" s="413">
        <v>586117</v>
      </c>
      <c r="BO29" s="414"/>
      <c r="BP29" s="414"/>
      <c r="BQ29" s="414"/>
      <c r="BR29" s="414"/>
      <c r="BS29" s="414"/>
      <c r="BT29" s="414"/>
      <c r="BU29" s="415"/>
      <c r="BV29" s="413">
        <v>585681</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x14ac:dyDescent="0.2">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170</v>
      </c>
      <c r="X30" s="466"/>
      <c r="Y30" s="466"/>
      <c r="Z30" s="466"/>
      <c r="AA30" s="466"/>
      <c r="AB30" s="466"/>
      <c r="AC30" s="466"/>
      <c r="AD30" s="466"/>
      <c r="AE30" s="466"/>
      <c r="AF30" s="466"/>
      <c r="AG30" s="467"/>
      <c r="AH30" s="377">
        <v>98.7</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171</v>
      </c>
      <c r="BD30" s="381"/>
      <c r="BE30" s="381"/>
      <c r="BF30" s="381"/>
      <c r="BG30" s="381"/>
      <c r="BH30" s="381"/>
      <c r="BI30" s="381"/>
      <c r="BJ30" s="381"/>
      <c r="BK30" s="381"/>
      <c r="BL30" s="381"/>
      <c r="BM30" s="382"/>
      <c r="BN30" s="416">
        <v>2860509</v>
      </c>
      <c r="BO30" s="417"/>
      <c r="BP30" s="417"/>
      <c r="BQ30" s="417"/>
      <c r="BR30" s="417"/>
      <c r="BS30" s="417"/>
      <c r="BT30" s="417"/>
      <c r="BU30" s="418"/>
      <c r="BV30" s="416">
        <v>3736380</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76" t="s">
        <v>178</v>
      </c>
      <c r="D33" s="376"/>
      <c r="E33" s="375" t="s">
        <v>179</v>
      </c>
      <c r="F33" s="375"/>
      <c r="G33" s="375"/>
      <c r="H33" s="375"/>
      <c r="I33" s="375"/>
      <c r="J33" s="375"/>
      <c r="K33" s="375"/>
      <c r="L33" s="375"/>
      <c r="M33" s="375"/>
      <c r="N33" s="375"/>
      <c r="O33" s="375"/>
      <c r="P33" s="375"/>
      <c r="Q33" s="375"/>
      <c r="R33" s="375"/>
      <c r="S33" s="375"/>
      <c r="T33" s="167"/>
      <c r="U33" s="376" t="s">
        <v>178</v>
      </c>
      <c r="V33" s="376"/>
      <c r="W33" s="375" t="s">
        <v>179</v>
      </c>
      <c r="X33" s="375"/>
      <c r="Y33" s="375"/>
      <c r="Z33" s="375"/>
      <c r="AA33" s="375"/>
      <c r="AB33" s="375"/>
      <c r="AC33" s="375"/>
      <c r="AD33" s="375"/>
      <c r="AE33" s="375"/>
      <c r="AF33" s="375"/>
      <c r="AG33" s="375"/>
      <c r="AH33" s="375"/>
      <c r="AI33" s="375"/>
      <c r="AJ33" s="375"/>
      <c r="AK33" s="375"/>
      <c r="AL33" s="167"/>
      <c r="AM33" s="376" t="s">
        <v>178</v>
      </c>
      <c r="AN33" s="376"/>
      <c r="AO33" s="375" t="s">
        <v>179</v>
      </c>
      <c r="AP33" s="375"/>
      <c r="AQ33" s="375"/>
      <c r="AR33" s="375"/>
      <c r="AS33" s="375"/>
      <c r="AT33" s="375"/>
      <c r="AU33" s="375"/>
      <c r="AV33" s="375"/>
      <c r="AW33" s="375"/>
      <c r="AX33" s="375"/>
      <c r="AY33" s="375"/>
      <c r="AZ33" s="375"/>
      <c r="BA33" s="375"/>
      <c r="BB33" s="375"/>
      <c r="BC33" s="375"/>
      <c r="BD33" s="168"/>
      <c r="BE33" s="375" t="s">
        <v>180</v>
      </c>
      <c r="BF33" s="375"/>
      <c r="BG33" s="375" t="s">
        <v>181</v>
      </c>
      <c r="BH33" s="375"/>
      <c r="BI33" s="375"/>
      <c r="BJ33" s="375"/>
      <c r="BK33" s="375"/>
      <c r="BL33" s="375"/>
      <c r="BM33" s="375"/>
      <c r="BN33" s="375"/>
      <c r="BO33" s="375"/>
      <c r="BP33" s="375"/>
      <c r="BQ33" s="375"/>
      <c r="BR33" s="375"/>
      <c r="BS33" s="375"/>
      <c r="BT33" s="375"/>
      <c r="BU33" s="375"/>
      <c r="BV33" s="168"/>
      <c r="BW33" s="376" t="s">
        <v>180</v>
      </c>
      <c r="BX33" s="376"/>
      <c r="BY33" s="375" t="s">
        <v>182</v>
      </c>
      <c r="BZ33" s="375"/>
      <c r="CA33" s="375"/>
      <c r="CB33" s="375"/>
      <c r="CC33" s="375"/>
      <c r="CD33" s="375"/>
      <c r="CE33" s="375"/>
      <c r="CF33" s="375"/>
      <c r="CG33" s="375"/>
      <c r="CH33" s="375"/>
      <c r="CI33" s="375"/>
      <c r="CJ33" s="375"/>
      <c r="CK33" s="375"/>
      <c r="CL33" s="375"/>
      <c r="CM33" s="375"/>
      <c r="CN33" s="167"/>
      <c r="CO33" s="376" t="s">
        <v>178</v>
      </c>
      <c r="CP33" s="376"/>
      <c r="CQ33" s="375" t="s">
        <v>183</v>
      </c>
      <c r="CR33" s="375"/>
      <c r="CS33" s="375"/>
      <c r="CT33" s="375"/>
      <c r="CU33" s="375"/>
      <c r="CV33" s="375"/>
      <c r="CW33" s="375"/>
      <c r="CX33" s="375"/>
      <c r="CY33" s="375"/>
      <c r="CZ33" s="375"/>
      <c r="DA33" s="375"/>
      <c r="DB33" s="375"/>
      <c r="DC33" s="375"/>
      <c r="DD33" s="375"/>
      <c r="DE33" s="375"/>
      <c r="DF33" s="167"/>
      <c r="DG33" s="375" t="s">
        <v>184</v>
      </c>
      <c r="DH33" s="375"/>
      <c r="DI33" s="169"/>
      <c r="DJ33" s="137"/>
      <c r="DK33" s="137"/>
      <c r="DL33" s="137"/>
      <c r="DM33" s="137"/>
      <c r="DN33" s="137"/>
      <c r="DO33" s="137"/>
    </row>
    <row r="34" spans="1:119" ht="32.25" customHeight="1" x14ac:dyDescent="0.15">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2</v>
      </c>
      <c r="V34" s="373"/>
      <c r="W34" s="372" t="str">
        <f>IF('各会計、関係団体の財政状況及び健全化判断比率'!B28="","",'各会計、関係団体の財政状況及び健全化判断比率'!B28)</f>
        <v>国民健康保険事業</v>
      </c>
      <c r="X34" s="372"/>
      <c r="Y34" s="372"/>
      <c r="Z34" s="372"/>
      <c r="AA34" s="372"/>
      <c r="AB34" s="372"/>
      <c r="AC34" s="372"/>
      <c r="AD34" s="372"/>
      <c r="AE34" s="372"/>
      <c r="AF34" s="372"/>
      <c r="AG34" s="372"/>
      <c r="AH34" s="372"/>
      <c r="AI34" s="372"/>
      <c r="AJ34" s="372"/>
      <c r="AK34" s="372"/>
      <c r="AL34" s="165"/>
      <c r="AM34" s="373">
        <f>IF(AO34="","",MAX(C34:D43,U34:V43)+1)</f>
        <v>4</v>
      </c>
      <c r="AN34" s="373"/>
      <c r="AO34" s="372" t="str">
        <f>IF('各会計、関係団体の財政状況及び健全化判断比率'!B30="","",'各会計、関係団体の財政状況及び健全化判断比率'!B30)</f>
        <v>病院事業会計</v>
      </c>
      <c r="AP34" s="372"/>
      <c r="AQ34" s="372"/>
      <c r="AR34" s="372"/>
      <c r="AS34" s="372"/>
      <c r="AT34" s="372"/>
      <c r="AU34" s="372"/>
      <c r="AV34" s="372"/>
      <c r="AW34" s="372"/>
      <c r="AX34" s="372"/>
      <c r="AY34" s="372"/>
      <c r="AZ34" s="372"/>
      <c r="BA34" s="372"/>
      <c r="BB34" s="372"/>
      <c r="BC34" s="372"/>
      <c r="BD34" s="165"/>
      <c r="BE34" s="373">
        <f>IF(BG34="","",MAX(C34:D43,U34:V43,AM34:AN43)+1)</f>
        <v>7</v>
      </c>
      <c r="BF34" s="373"/>
      <c r="BG34" s="372" t="str">
        <f>IF('各会計、関係団体の財政状況及び健全化判断比率'!B33="","",'各会計、関係団体の財政状況及び健全化判断比率'!B33)</f>
        <v>簡易水道事業特別会計</v>
      </c>
      <c r="BH34" s="372"/>
      <c r="BI34" s="372"/>
      <c r="BJ34" s="372"/>
      <c r="BK34" s="372"/>
      <c r="BL34" s="372"/>
      <c r="BM34" s="372"/>
      <c r="BN34" s="372"/>
      <c r="BO34" s="372"/>
      <c r="BP34" s="372"/>
      <c r="BQ34" s="372"/>
      <c r="BR34" s="372"/>
      <c r="BS34" s="372"/>
      <c r="BT34" s="372"/>
      <c r="BU34" s="372"/>
      <c r="BV34" s="165"/>
      <c r="BW34" s="373">
        <f>IF(BY34="","",MAX(C34:D43,U34:V43,AM34:AN43,BE34:BF43)+1)</f>
        <v>12</v>
      </c>
      <c r="BX34" s="373"/>
      <c r="BY34" s="372" t="str">
        <f>IF('各会計、関係団体の財政状況及び健全化判断比率'!B68="","",'各会計、関係団体の財政状況及び健全化判断比率'!B68)</f>
        <v>新川広域圏事務組合（一般会計）</v>
      </c>
      <c r="BZ34" s="372"/>
      <c r="CA34" s="372"/>
      <c r="CB34" s="372"/>
      <c r="CC34" s="372"/>
      <c r="CD34" s="372"/>
      <c r="CE34" s="372"/>
      <c r="CF34" s="372"/>
      <c r="CG34" s="372"/>
      <c r="CH34" s="372"/>
      <c r="CI34" s="372"/>
      <c r="CJ34" s="372"/>
      <c r="CK34" s="372"/>
      <c r="CL34" s="372"/>
      <c r="CM34" s="372"/>
      <c r="CN34" s="165"/>
      <c r="CO34" s="373">
        <f>IF(CQ34="","",MAX(C34:D43,U34:V43,AM34:AN43,BE34:BF43,BW34:BX43)+1)</f>
        <v>20</v>
      </c>
      <c r="CP34" s="373"/>
      <c r="CQ34" s="372" t="str">
        <f>IF('各会計、関係団体の財政状況及び健全化判断比率'!BS7="","",'各会計、関係団体の財政状況及び健全化判断比率'!BS7)</f>
        <v>黒部市体育協会</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x14ac:dyDescent="0.15">
      <c r="A35" s="138"/>
      <c r="B35" s="164"/>
      <c r="C35" s="373" t="str">
        <f>IF(E35="","",C34+1)</f>
        <v/>
      </c>
      <c r="D35" s="373"/>
      <c r="E35" s="372" t="str">
        <f>IF('各会計、関係団体の財政状況及び健全化判断比率'!B8="","",'各会計、関係団体の財政状況及び健全化判断比率'!B8)</f>
        <v/>
      </c>
      <c r="F35" s="372"/>
      <c r="G35" s="372"/>
      <c r="H35" s="372"/>
      <c r="I35" s="372"/>
      <c r="J35" s="372"/>
      <c r="K35" s="372"/>
      <c r="L35" s="372"/>
      <c r="M35" s="372"/>
      <c r="N35" s="372"/>
      <c r="O35" s="372"/>
      <c r="P35" s="372"/>
      <c r="Q35" s="372"/>
      <c r="R35" s="372"/>
      <c r="S35" s="372"/>
      <c r="T35" s="165"/>
      <c r="U35" s="373">
        <f>IF(W35="","",U34+1)</f>
        <v>3</v>
      </c>
      <c r="V35" s="373"/>
      <c r="W35" s="372" t="str">
        <f>IF('各会計、関係団体の財政状況及び健全化判断比率'!B29="","",'各会計、関係団体の財政状況及び健全化判断比率'!B29)</f>
        <v>後期高齢者医療事業</v>
      </c>
      <c r="X35" s="372"/>
      <c r="Y35" s="372"/>
      <c r="Z35" s="372"/>
      <c r="AA35" s="372"/>
      <c r="AB35" s="372"/>
      <c r="AC35" s="372"/>
      <c r="AD35" s="372"/>
      <c r="AE35" s="372"/>
      <c r="AF35" s="372"/>
      <c r="AG35" s="372"/>
      <c r="AH35" s="372"/>
      <c r="AI35" s="372"/>
      <c r="AJ35" s="372"/>
      <c r="AK35" s="372"/>
      <c r="AL35" s="165"/>
      <c r="AM35" s="373">
        <f t="shared" ref="AM35:AM43" si="0">IF(AO35="","",AM34+1)</f>
        <v>5</v>
      </c>
      <c r="AN35" s="373"/>
      <c r="AO35" s="372" t="str">
        <f>IF('各会計、関係団体の財政状況及び健全化判断比率'!B31="","",'各会計、関係団体の財政状況及び健全化判断比率'!B31)</f>
        <v>水道事業会計</v>
      </c>
      <c r="AP35" s="372"/>
      <c r="AQ35" s="372"/>
      <c r="AR35" s="372"/>
      <c r="AS35" s="372"/>
      <c r="AT35" s="372"/>
      <c r="AU35" s="372"/>
      <c r="AV35" s="372"/>
      <c r="AW35" s="372"/>
      <c r="AX35" s="372"/>
      <c r="AY35" s="372"/>
      <c r="AZ35" s="372"/>
      <c r="BA35" s="372"/>
      <c r="BB35" s="372"/>
      <c r="BC35" s="372"/>
      <c r="BD35" s="165"/>
      <c r="BE35" s="373">
        <f t="shared" ref="BE35:BE43" si="1">IF(BG35="","",BE34+1)</f>
        <v>8</v>
      </c>
      <c r="BF35" s="373"/>
      <c r="BG35" s="372" t="str">
        <f>IF('各会計、関係団体の財政状況及び健全化判断比率'!B34="","",'各会計、関係団体の財政状況及び健全化判断比率'!B34)</f>
        <v>発電事業特別会計</v>
      </c>
      <c r="BH35" s="372"/>
      <c r="BI35" s="372"/>
      <c r="BJ35" s="372"/>
      <c r="BK35" s="372"/>
      <c r="BL35" s="372"/>
      <c r="BM35" s="372"/>
      <c r="BN35" s="372"/>
      <c r="BO35" s="372"/>
      <c r="BP35" s="372"/>
      <c r="BQ35" s="372"/>
      <c r="BR35" s="372"/>
      <c r="BS35" s="372"/>
      <c r="BT35" s="372"/>
      <c r="BU35" s="372"/>
      <c r="BV35" s="165"/>
      <c r="BW35" s="373">
        <f t="shared" ref="BW35:BW43" si="2">IF(BY35="","",BW34+1)</f>
        <v>13</v>
      </c>
      <c r="BX35" s="373"/>
      <c r="BY35" s="372" t="str">
        <f>IF('各会計、関係団体の財政状況及び健全化判断比率'!B69="","",'各会計、関係団体の財政状況及び健全化判断比率'!B69)</f>
        <v>新川広域圏事務組合（ＣＡＴＶ事業特別会計）</v>
      </c>
      <c r="BZ35" s="372"/>
      <c r="CA35" s="372"/>
      <c r="CB35" s="372"/>
      <c r="CC35" s="372"/>
      <c r="CD35" s="372"/>
      <c r="CE35" s="372"/>
      <c r="CF35" s="372"/>
      <c r="CG35" s="372"/>
      <c r="CH35" s="372"/>
      <c r="CI35" s="372"/>
      <c r="CJ35" s="372"/>
      <c r="CK35" s="372"/>
      <c r="CL35" s="372"/>
      <c r="CM35" s="372"/>
      <c r="CN35" s="165"/>
      <c r="CO35" s="373">
        <f t="shared" ref="CO35:CO43" si="3">IF(CQ35="","",CO34+1)</f>
        <v>21</v>
      </c>
      <c r="CP35" s="373"/>
      <c r="CQ35" s="372" t="str">
        <f>IF('各会計、関係団体の財政状況及び健全化判断比率'!BS8="","",'各会計、関係団体の財政状況及び健全化判断比率'!BS8)</f>
        <v>黒部市国際文化センター</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x14ac:dyDescent="0.15">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t="str">
        <f t="shared" ref="U36:U43" si="4">IF(W36="","",U35+1)</f>
        <v/>
      </c>
      <c r="V36" s="373"/>
      <c r="W36" s="372"/>
      <c r="X36" s="372"/>
      <c r="Y36" s="372"/>
      <c r="Z36" s="372"/>
      <c r="AA36" s="372"/>
      <c r="AB36" s="372"/>
      <c r="AC36" s="372"/>
      <c r="AD36" s="372"/>
      <c r="AE36" s="372"/>
      <c r="AF36" s="372"/>
      <c r="AG36" s="372"/>
      <c r="AH36" s="372"/>
      <c r="AI36" s="372"/>
      <c r="AJ36" s="372"/>
      <c r="AK36" s="372"/>
      <c r="AL36" s="165"/>
      <c r="AM36" s="373">
        <f t="shared" si="0"/>
        <v>6</v>
      </c>
      <c r="AN36" s="373"/>
      <c r="AO36" s="372" t="str">
        <f>IF('各会計、関係団体の財政状況及び健全化判断比率'!B32="","",'各会計、関係団体の財政状況及び健全化判断比率'!B32)</f>
        <v>下水道事業会計</v>
      </c>
      <c r="AP36" s="372"/>
      <c r="AQ36" s="372"/>
      <c r="AR36" s="372"/>
      <c r="AS36" s="372"/>
      <c r="AT36" s="372"/>
      <c r="AU36" s="372"/>
      <c r="AV36" s="372"/>
      <c r="AW36" s="372"/>
      <c r="AX36" s="372"/>
      <c r="AY36" s="372"/>
      <c r="AZ36" s="372"/>
      <c r="BA36" s="372"/>
      <c r="BB36" s="372"/>
      <c r="BC36" s="372"/>
      <c r="BD36" s="165"/>
      <c r="BE36" s="373">
        <f t="shared" si="1"/>
        <v>9</v>
      </c>
      <c r="BF36" s="373"/>
      <c r="BG36" s="372" t="str">
        <f>IF('各会計、関係団体の財政状況及び健全化判断比率'!B35="","",'各会計、関係団体の財政状況及び健全化判断比率'!B35)</f>
        <v>牧場事業特別会計</v>
      </c>
      <c r="BH36" s="372"/>
      <c r="BI36" s="372"/>
      <c r="BJ36" s="372"/>
      <c r="BK36" s="372"/>
      <c r="BL36" s="372"/>
      <c r="BM36" s="372"/>
      <c r="BN36" s="372"/>
      <c r="BO36" s="372"/>
      <c r="BP36" s="372"/>
      <c r="BQ36" s="372"/>
      <c r="BR36" s="372"/>
      <c r="BS36" s="372"/>
      <c r="BT36" s="372"/>
      <c r="BU36" s="372"/>
      <c r="BV36" s="165"/>
      <c r="BW36" s="373">
        <f t="shared" si="2"/>
        <v>14</v>
      </c>
      <c r="BX36" s="373"/>
      <c r="BY36" s="372" t="str">
        <f>IF('各会計、関係団体の財政状況及び健全化判断比率'!B70="","",'各会計、関係団体の財政状況及び健全化判断比率'!B70)</f>
        <v>新川地域消防組合</v>
      </c>
      <c r="BZ36" s="372"/>
      <c r="CA36" s="372"/>
      <c r="CB36" s="372"/>
      <c r="CC36" s="372"/>
      <c r="CD36" s="372"/>
      <c r="CE36" s="372"/>
      <c r="CF36" s="372"/>
      <c r="CG36" s="372"/>
      <c r="CH36" s="372"/>
      <c r="CI36" s="372"/>
      <c r="CJ36" s="372"/>
      <c r="CK36" s="372"/>
      <c r="CL36" s="372"/>
      <c r="CM36" s="372"/>
      <c r="CN36" s="165"/>
      <c r="CO36" s="373">
        <f t="shared" si="3"/>
        <v>22</v>
      </c>
      <c r="CP36" s="373"/>
      <c r="CQ36" s="372" t="str">
        <f>IF('各会計、関係団体の財政状況及び健全化判断比率'!BS9="","",'各会計、関係団体の財政状況及び健全化判断比率'!BS9)</f>
        <v>黒部市吉田科学館振興協議会</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x14ac:dyDescent="0.15">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t="str">
        <f t="shared" si="4"/>
        <v/>
      </c>
      <c r="V37" s="373"/>
      <c r="W37" s="372"/>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f t="shared" si="1"/>
        <v>10</v>
      </c>
      <c r="BF37" s="373"/>
      <c r="BG37" s="372" t="str">
        <f>IF('各会計、関係団体の財政状況及び健全化判断比率'!B36="","",'各会計、関係団体の財政状況及び健全化判断比率'!B36)</f>
        <v>フィッシャリーナ事業特別会計</v>
      </c>
      <c r="BH37" s="372"/>
      <c r="BI37" s="372"/>
      <c r="BJ37" s="372"/>
      <c r="BK37" s="372"/>
      <c r="BL37" s="372"/>
      <c r="BM37" s="372"/>
      <c r="BN37" s="372"/>
      <c r="BO37" s="372"/>
      <c r="BP37" s="372"/>
      <c r="BQ37" s="372"/>
      <c r="BR37" s="372"/>
      <c r="BS37" s="372"/>
      <c r="BT37" s="372"/>
      <c r="BU37" s="372"/>
      <c r="BV37" s="165"/>
      <c r="BW37" s="373">
        <f t="shared" si="2"/>
        <v>15</v>
      </c>
      <c r="BX37" s="373"/>
      <c r="BY37" s="372" t="str">
        <f>IF('各会計、関係団体の財政状況及び健全化判断比率'!B71="","",'各会計、関係団体の財政状況及び健全化判断比率'!B71)</f>
        <v>新川地域介護保険組合</v>
      </c>
      <c r="BZ37" s="372"/>
      <c r="CA37" s="372"/>
      <c r="CB37" s="372"/>
      <c r="CC37" s="372"/>
      <c r="CD37" s="372"/>
      <c r="CE37" s="372"/>
      <c r="CF37" s="372"/>
      <c r="CG37" s="372"/>
      <c r="CH37" s="372"/>
      <c r="CI37" s="372"/>
      <c r="CJ37" s="372"/>
      <c r="CK37" s="372"/>
      <c r="CL37" s="372"/>
      <c r="CM37" s="372"/>
      <c r="CN37" s="165"/>
      <c r="CO37" s="373">
        <f t="shared" si="3"/>
        <v>23</v>
      </c>
      <c r="CP37" s="373"/>
      <c r="CQ37" s="372" t="str">
        <f>IF('各会計、関係団体の財政状況及び健全化判断比率'!BS10="","",'各会計、関係団体の財政状況及び健全化判断比率'!BS10)</f>
        <v>黒部市施設管理公社</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x14ac:dyDescent="0.15">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f t="shared" si="1"/>
        <v>11</v>
      </c>
      <c r="BF38" s="373"/>
      <c r="BG38" s="372" t="str">
        <f>IF('各会計、関係団体の財政状況及び健全化判断比率'!B37="","",'各会計、関係団体の財政状況及び健全化判断比率'!B37)</f>
        <v>地域開発事業特別会計</v>
      </c>
      <c r="BH38" s="372"/>
      <c r="BI38" s="372"/>
      <c r="BJ38" s="372"/>
      <c r="BK38" s="372"/>
      <c r="BL38" s="372"/>
      <c r="BM38" s="372"/>
      <c r="BN38" s="372"/>
      <c r="BO38" s="372"/>
      <c r="BP38" s="372"/>
      <c r="BQ38" s="372"/>
      <c r="BR38" s="372"/>
      <c r="BS38" s="372"/>
      <c r="BT38" s="372"/>
      <c r="BU38" s="372"/>
      <c r="BV38" s="165"/>
      <c r="BW38" s="373">
        <f t="shared" si="2"/>
        <v>16</v>
      </c>
      <c r="BX38" s="373"/>
      <c r="BY38" s="372" t="str">
        <f>IF('各会計、関係団体の財政状況及び健全化判断比率'!B72="","",'各会計、関係団体の財政状況及び健全化判断比率'!B72)</f>
        <v>富山県市町村総合事務組合</v>
      </c>
      <c r="BZ38" s="372"/>
      <c r="CA38" s="372"/>
      <c r="CB38" s="372"/>
      <c r="CC38" s="372"/>
      <c r="CD38" s="372"/>
      <c r="CE38" s="372"/>
      <c r="CF38" s="372"/>
      <c r="CG38" s="372"/>
      <c r="CH38" s="372"/>
      <c r="CI38" s="372"/>
      <c r="CJ38" s="372"/>
      <c r="CK38" s="372"/>
      <c r="CL38" s="372"/>
      <c r="CM38" s="372"/>
      <c r="CN38" s="165"/>
      <c r="CO38" s="373">
        <f t="shared" si="3"/>
        <v>24</v>
      </c>
      <c r="CP38" s="373"/>
      <c r="CQ38" s="372" t="str">
        <f>IF('各会計、関係団体の財政状況及び健全化判断比率'!BS11="","",'各会計、関係団体の財政状況及び健全化判断比率'!BS11)</f>
        <v>新川コミュニティ放送</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x14ac:dyDescent="0.15">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17</v>
      </c>
      <c r="BX39" s="373"/>
      <c r="BY39" s="372" t="str">
        <f>IF('各会計、関係団体の財政状況及び健全化判断比率'!B73="","",'各会計、関係団体の財政状況及び健全化判断比率'!B73)</f>
        <v>富山県市町村管理組合</v>
      </c>
      <c r="BZ39" s="372"/>
      <c r="CA39" s="372"/>
      <c r="CB39" s="372"/>
      <c r="CC39" s="372"/>
      <c r="CD39" s="372"/>
      <c r="CE39" s="372"/>
      <c r="CF39" s="372"/>
      <c r="CG39" s="372"/>
      <c r="CH39" s="372"/>
      <c r="CI39" s="372"/>
      <c r="CJ39" s="372"/>
      <c r="CK39" s="372"/>
      <c r="CL39" s="372"/>
      <c r="CM39" s="372"/>
      <c r="CN39" s="165"/>
      <c r="CO39" s="373">
        <f t="shared" si="3"/>
        <v>25</v>
      </c>
      <c r="CP39" s="373"/>
      <c r="CQ39" s="372" t="str">
        <f>IF('各会計、関係団体の財政状況及び健全化判断比率'!BS12="","",'各会計、関係団体の財政状況及び健全化判断比率'!BS12)</f>
        <v>宇奈月ビール</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x14ac:dyDescent="0.15">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18</v>
      </c>
      <c r="BX40" s="373"/>
      <c r="BY40" s="372" t="str">
        <f>IF('各会計、関係団体の財政状況及び健全化判断比率'!B74="","",'各会計、関係団体の財政状況及び健全化判断比率'!B74)</f>
        <v>富山県後期高齢者医療広域連合（一般会計）</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x14ac:dyDescent="0.15">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f t="shared" si="2"/>
        <v>19</v>
      </c>
      <c r="BX41" s="373"/>
      <c r="BY41" s="372" t="str">
        <f>IF('各会計、関係団体の財政状況及び健全化判断比率'!B75="","",'各会計、関係団体の財政状況及び健全化判断比率'!B75)</f>
        <v>富山県後期高齢者医療広域連合（特別会計）</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x14ac:dyDescent="0.15">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t="str">
        <f t="shared" si="2"/>
        <v/>
      </c>
      <c r="BX42" s="373"/>
      <c r="BY42" s="372" t="str">
        <f>IF('各会計、関係団体の財政状況及び健全化判断比率'!B76="","",'各会計、関係団体の財政状況及び健全化判断比率'!B76)</f>
        <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x14ac:dyDescent="0.15">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t="str">
        <f t="shared" si="2"/>
        <v/>
      </c>
      <c r="BX43" s="373"/>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189</v>
      </c>
    </row>
    <row r="50" spans="5:5" x14ac:dyDescent="0.15">
      <c r="E50" s="139" t="s">
        <v>190</v>
      </c>
    </row>
    <row r="51" spans="5:5" x14ac:dyDescent="0.15">
      <c r="E51" s="139" t="s">
        <v>191</v>
      </c>
    </row>
    <row r="52" spans="5:5" x14ac:dyDescent="0.15">
      <c r="E52" s="139" t="s">
        <v>192</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40" zoomScaleNormal="4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512</v>
      </c>
      <c r="G33" s="29" t="s">
        <v>513</v>
      </c>
      <c r="H33" s="29" t="s">
        <v>514</v>
      </c>
      <c r="I33" s="29" t="s">
        <v>515</v>
      </c>
      <c r="J33" s="30" t="s">
        <v>516</v>
      </c>
      <c r="K33" s="22"/>
      <c r="L33" s="22"/>
      <c r="M33" s="22"/>
      <c r="N33" s="22"/>
      <c r="O33" s="22"/>
      <c r="P33" s="22"/>
    </row>
    <row r="34" spans="1:16" ht="39" customHeight="1" x14ac:dyDescent="0.15">
      <c r="A34" s="22"/>
      <c r="B34" s="31"/>
      <c r="C34" s="1181" t="s">
        <v>520</v>
      </c>
      <c r="D34" s="1181"/>
      <c r="E34" s="1182"/>
      <c r="F34" s="32">
        <v>41.02</v>
      </c>
      <c r="G34" s="33">
        <v>34.99</v>
      </c>
      <c r="H34" s="33">
        <v>30.08</v>
      </c>
      <c r="I34" s="33">
        <v>34.15</v>
      </c>
      <c r="J34" s="34">
        <v>26.58</v>
      </c>
      <c r="K34" s="22"/>
      <c r="L34" s="22"/>
      <c r="M34" s="22"/>
      <c r="N34" s="22"/>
      <c r="O34" s="22"/>
      <c r="P34" s="22"/>
    </row>
    <row r="35" spans="1:16" ht="39" customHeight="1" x14ac:dyDescent="0.15">
      <c r="A35" s="22"/>
      <c r="B35" s="35"/>
      <c r="C35" s="1175" t="s">
        <v>521</v>
      </c>
      <c r="D35" s="1176"/>
      <c r="E35" s="1177"/>
      <c r="F35" s="36">
        <v>7</v>
      </c>
      <c r="G35" s="37">
        <v>3.67</v>
      </c>
      <c r="H35" s="37">
        <v>3.46</v>
      </c>
      <c r="I35" s="37">
        <v>5</v>
      </c>
      <c r="J35" s="38">
        <v>4.42</v>
      </c>
      <c r="K35" s="22"/>
      <c r="L35" s="22"/>
      <c r="M35" s="22"/>
      <c r="N35" s="22"/>
      <c r="O35" s="22"/>
      <c r="P35" s="22"/>
    </row>
    <row r="36" spans="1:16" ht="39" customHeight="1" x14ac:dyDescent="0.15">
      <c r="A36" s="22"/>
      <c r="B36" s="35"/>
      <c r="C36" s="1175" t="s">
        <v>522</v>
      </c>
      <c r="D36" s="1176"/>
      <c r="E36" s="1177"/>
      <c r="F36" s="36">
        <v>1.1399999999999999</v>
      </c>
      <c r="G36" s="37">
        <v>1.28</v>
      </c>
      <c r="H36" s="37">
        <v>1.69</v>
      </c>
      <c r="I36" s="37">
        <v>2.62</v>
      </c>
      <c r="J36" s="38">
        <v>2.71</v>
      </c>
      <c r="K36" s="22"/>
      <c r="L36" s="22"/>
      <c r="M36" s="22"/>
      <c r="N36" s="22"/>
      <c r="O36" s="22"/>
      <c r="P36" s="22"/>
    </row>
    <row r="37" spans="1:16" ht="39" customHeight="1" x14ac:dyDescent="0.15">
      <c r="A37" s="22"/>
      <c r="B37" s="35"/>
      <c r="C37" s="1175" t="s">
        <v>523</v>
      </c>
      <c r="D37" s="1176"/>
      <c r="E37" s="1177"/>
      <c r="F37" s="36">
        <v>1.36</v>
      </c>
      <c r="G37" s="37">
        <v>1.17</v>
      </c>
      <c r="H37" s="37">
        <v>1.35</v>
      </c>
      <c r="I37" s="37">
        <v>1.78</v>
      </c>
      <c r="J37" s="38">
        <v>2.02</v>
      </c>
      <c r="K37" s="22"/>
      <c r="L37" s="22"/>
      <c r="M37" s="22"/>
      <c r="N37" s="22"/>
      <c r="O37" s="22"/>
      <c r="P37" s="22"/>
    </row>
    <row r="38" spans="1:16" ht="39" customHeight="1" x14ac:dyDescent="0.15">
      <c r="A38" s="22"/>
      <c r="B38" s="35"/>
      <c r="C38" s="1175" t="s">
        <v>524</v>
      </c>
      <c r="D38" s="1176"/>
      <c r="E38" s="1177"/>
      <c r="F38" s="36">
        <v>1.27</v>
      </c>
      <c r="G38" s="37">
        <v>0.94</v>
      </c>
      <c r="H38" s="37">
        <v>1.1599999999999999</v>
      </c>
      <c r="I38" s="37">
        <v>1.41</v>
      </c>
      <c r="J38" s="38">
        <v>1.6</v>
      </c>
      <c r="K38" s="22"/>
      <c r="L38" s="22"/>
      <c r="M38" s="22"/>
      <c r="N38" s="22"/>
      <c r="O38" s="22"/>
      <c r="P38" s="22"/>
    </row>
    <row r="39" spans="1:16" ht="39" customHeight="1" x14ac:dyDescent="0.15">
      <c r="A39" s="22"/>
      <c r="B39" s="35"/>
      <c r="C39" s="1175" t="s">
        <v>525</v>
      </c>
      <c r="D39" s="1176"/>
      <c r="E39" s="1177"/>
      <c r="F39" s="36" t="s">
        <v>487</v>
      </c>
      <c r="G39" s="37" t="s">
        <v>487</v>
      </c>
      <c r="H39" s="37" t="s">
        <v>487</v>
      </c>
      <c r="I39" s="37">
        <v>0</v>
      </c>
      <c r="J39" s="38">
        <v>0</v>
      </c>
      <c r="K39" s="22"/>
      <c r="L39" s="22"/>
      <c r="M39" s="22"/>
      <c r="N39" s="22"/>
      <c r="O39" s="22"/>
      <c r="P39" s="22"/>
    </row>
    <row r="40" spans="1:16" ht="39" customHeight="1" x14ac:dyDescent="0.15">
      <c r="A40" s="22"/>
      <c r="B40" s="35"/>
      <c r="C40" s="1175" t="s">
        <v>526</v>
      </c>
      <c r="D40" s="1176"/>
      <c r="E40" s="1177"/>
      <c r="F40" s="36">
        <v>0</v>
      </c>
      <c r="G40" s="37">
        <v>0</v>
      </c>
      <c r="H40" s="37">
        <v>0</v>
      </c>
      <c r="I40" s="37">
        <v>0</v>
      </c>
      <c r="J40" s="38">
        <v>0</v>
      </c>
      <c r="K40" s="22"/>
      <c r="L40" s="22"/>
      <c r="M40" s="22"/>
      <c r="N40" s="22"/>
      <c r="O40" s="22"/>
      <c r="P40" s="22"/>
    </row>
    <row r="41" spans="1:16" ht="39" customHeight="1" x14ac:dyDescent="0.15">
      <c r="A41" s="22"/>
      <c r="B41" s="35"/>
      <c r="C41" s="1175" t="s">
        <v>527</v>
      </c>
      <c r="D41" s="1176"/>
      <c r="E41" s="1177"/>
      <c r="F41" s="36">
        <v>0</v>
      </c>
      <c r="G41" s="37">
        <v>0</v>
      </c>
      <c r="H41" s="37">
        <v>0</v>
      </c>
      <c r="I41" s="37">
        <v>0</v>
      </c>
      <c r="J41" s="38">
        <v>0</v>
      </c>
      <c r="K41" s="22"/>
      <c r="L41" s="22"/>
      <c r="M41" s="22"/>
      <c r="N41" s="22"/>
      <c r="O41" s="22"/>
      <c r="P41" s="22"/>
    </row>
    <row r="42" spans="1:16" ht="39" customHeight="1" x14ac:dyDescent="0.15">
      <c r="A42" s="22"/>
      <c r="B42" s="39"/>
      <c r="C42" s="1175" t="s">
        <v>528</v>
      </c>
      <c r="D42" s="1176"/>
      <c r="E42" s="1177"/>
      <c r="F42" s="36" t="s">
        <v>487</v>
      </c>
      <c r="G42" s="37" t="s">
        <v>487</v>
      </c>
      <c r="H42" s="37" t="s">
        <v>487</v>
      </c>
      <c r="I42" s="37" t="s">
        <v>487</v>
      </c>
      <c r="J42" s="38" t="s">
        <v>487</v>
      </c>
      <c r="K42" s="22"/>
      <c r="L42" s="22"/>
      <c r="M42" s="22"/>
      <c r="N42" s="22"/>
      <c r="O42" s="22"/>
      <c r="P42" s="22"/>
    </row>
    <row r="43" spans="1:16" ht="39" customHeight="1" thickBot="1" x14ac:dyDescent="0.2">
      <c r="A43" s="22"/>
      <c r="B43" s="40"/>
      <c r="C43" s="1178" t="s">
        <v>529</v>
      </c>
      <c r="D43" s="1179"/>
      <c r="E43" s="1180"/>
      <c r="F43" s="41">
        <v>0</v>
      </c>
      <c r="G43" s="42">
        <v>0</v>
      </c>
      <c r="H43" s="42">
        <v>0.05</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40" zoomScaleNormal="4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512</v>
      </c>
      <c r="L44" s="56" t="s">
        <v>513</v>
      </c>
      <c r="M44" s="56" t="s">
        <v>514</v>
      </c>
      <c r="N44" s="56" t="s">
        <v>515</v>
      </c>
      <c r="O44" s="57" t="s">
        <v>516</v>
      </c>
      <c r="P44" s="48"/>
      <c r="Q44" s="48"/>
      <c r="R44" s="48"/>
      <c r="S44" s="48"/>
      <c r="T44" s="48"/>
      <c r="U44" s="48"/>
    </row>
    <row r="45" spans="1:21" ht="30.75" customHeight="1" x14ac:dyDescent="0.15">
      <c r="A45" s="48"/>
      <c r="B45" s="1191" t="s">
        <v>11</v>
      </c>
      <c r="C45" s="1192"/>
      <c r="D45" s="58"/>
      <c r="E45" s="1197" t="s">
        <v>12</v>
      </c>
      <c r="F45" s="1197"/>
      <c r="G45" s="1197"/>
      <c r="H45" s="1197"/>
      <c r="I45" s="1197"/>
      <c r="J45" s="1198"/>
      <c r="K45" s="59">
        <v>2360</v>
      </c>
      <c r="L45" s="60">
        <v>2300</v>
      </c>
      <c r="M45" s="60">
        <v>2468</v>
      </c>
      <c r="N45" s="60">
        <v>2530</v>
      </c>
      <c r="O45" s="61">
        <v>2428</v>
      </c>
      <c r="P45" s="48"/>
      <c r="Q45" s="48"/>
      <c r="R45" s="48"/>
      <c r="S45" s="48"/>
      <c r="T45" s="48"/>
      <c r="U45" s="48"/>
    </row>
    <row r="46" spans="1:21" ht="30.75" customHeight="1" x14ac:dyDescent="0.15">
      <c r="A46" s="48"/>
      <c r="B46" s="1193"/>
      <c r="C46" s="1194"/>
      <c r="D46" s="62"/>
      <c r="E46" s="1185" t="s">
        <v>13</v>
      </c>
      <c r="F46" s="1185"/>
      <c r="G46" s="1185"/>
      <c r="H46" s="1185"/>
      <c r="I46" s="1185"/>
      <c r="J46" s="1186"/>
      <c r="K46" s="63" t="s">
        <v>487</v>
      </c>
      <c r="L46" s="64" t="s">
        <v>487</v>
      </c>
      <c r="M46" s="64" t="s">
        <v>487</v>
      </c>
      <c r="N46" s="64" t="s">
        <v>487</v>
      </c>
      <c r="O46" s="65" t="s">
        <v>487</v>
      </c>
      <c r="P46" s="48"/>
      <c r="Q46" s="48"/>
      <c r="R46" s="48"/>
      <c r="S46" s="48"/>
      <c r="T46" s="48"/>
      <c r="U46" s="48"/>
    </row>
    <row r="47" spans="1:21" ht="30.75" customHeight="1" x14ac:dyDescent="0.15">
      <c r="A47" s="48"/>
      <c r="B47" s="1193"/>
      <c r="C47" s="1194"/>
      <c r="D47" s="62"/>
      <c r="E47" s="1185" t="s">
        <v>14</v>
      </c>
      <c r="F47" s="1185"/>
      <c r="G47" s="1185"/>
      <c r="H47" s="1185"/>
      <c r="I47" s="1185"/>
      <c r="J47" s="1186"/>
      <c r="K47" s="63" t="s">
        <v>487</v>
      </c>
      <c r="L47" s="64" t="s">
        <v>487</v>
      </c>
      <c r="M47" s="64" t="s">
        <v>487</v>
      </c>
      <c r="N47" s="64" t="s">
        <v>487</v>
      </c>
      <c r="O47" s="65" t="s">
        <v>487</v>
      </c>
      <c r="P47" s="48"/>
      <c r="Q47" s="48"/>
      <c r="R47" s="48"/>
      <c r="S47" s="48"/>
      <c r="T47" s="48"/>
      <c r="U47" s="48"/>
    </row>
    <row r="48" spans="1:21" ht="30.75" customHeight="1" x14ac:dyDescent="0.15">
      <c r="A48" s="48"/>
      <c r="B48" s="1193"/>
      <c r="C48" s="1194"/>
      <c r="D48" s="62"/>
      <c r="E48" s="1185" t="s">
        <v>15</v>
      </c>
      <c r="F48" s="1185"/>
      <c r="G48" s="1185"/>
      <c r="H48" s="1185"/>
      <c r="I48" s="1185"/>
      <c r="J48" s="1186"/>
      <c r="K48" s="63">
        <v>946</v>
      </c>
      <c r="L48" s="64">
        <v>971</v>
      </c>
      <c r="M48" s="64">
        <v>963</v>
      </c>
      <c r="N48" s="64">
        <v>1031</v>
      </c>
      <c r="O48" s="65">
        <v>1022</v>
      </c>
      <c r="P48" s="48"/>
      <c r="Q48" s="48"/>
      <c r="R48" s="48"/>
      <c r="S48" s="48"/>
      <c r="T48" s="48"/>
      <c r="U48" s="48"/>
    </row>
    <row r="49" spans="1:21" ht="30.75" customHeight="1" x14ac:dyDescent="0.15">
      <c r="A49" s="48"/>
      <c r="B49" s="1193"/>
      <c r="C49" s="1194"/>
      <c r="D49" s="62"/>
      <c r="E49" s="1185" t="s">
        <v>16</v>
      </c>
      <c r="F49" s="1185"/>
      <c r="G49" s="1185"/>
      <c r="H49" s="1185"/>
      <c r="I49" s="1185"/>
      <c r="J49" s="1186"/>
      <c r="K49" s="63">
        <v>385</v>
      </c>
      <c r="L49" s="64">
        <v>350</v>
      </c>
      <c r="M49" s="64">
        <v>143</v>
      </c>
      <c r="N49" s="64">
        <v>68</v>
      </c>
      <c r="O49" s="65">
        <v>44</v>
      </c>
      <c r="P49" s="48"/>
      <c r="Q49" s="48"/>
      <c r="R49" s="48"/>
      <c r="S49" s="48"/>
      <c r="T49" s="48"/>
      <c r="U49" s="48"/>
    </row>
    <row r="50" spans="1:21" ht="30.75" customHeight="1" x14ac:dyDescent="0.15">
      <c r="A50" s="48"/>
      <c r="B50" s="1193"/>
      <c r="C50" s="1194"/>
      <c r="D50" s="62"/>
      <c r="E50" s="1185" t="s">
        <v>17</v>
      </c>
      <c r="F50" s="1185"/>
      <c r="G50" s="1185"/>
      <c r="H50" s="1185"/>
      <c r="I50" s="1185"/>
      <c r="J50" s="1186"/>
      <c r="K50" s="63">
        <v>227</v>
      </c>
      <c r="L50" s="64">
        <v>203</v>
      </c>
      <c r="M50" s="64">
        <v>200</v>
      </c>
      <c r="N50" s="64">
        <v>180</v>
      </c>
      <c r="O50" s="65">
        <v>117</v>
      </c>
      <c r="P50" s="48"/>
      <c r="Q50" s="48"/>
      <c r="R50" s="48"/>
      <c r="S50" s="48"/>
      <c r="T50" s="48"/>
      <c r="U50" s="48"/>
    </row>
    <row r="51" spans="1:21" ht="30.75" customHeight="1" x14ac:dyDescent="0.15">
      <c r="A51" s="48"/>
      <c r="B51" s="1195"/>
      <c r="C51" s="1196"/>
      <c r="D51" s="66"/>
      <c r="E51" s="1185" t="s">
        <v>18</v>
      </c>
      <c r="F51" s="1185"/>
      <c r="G51" s="1185"/>
      <c r="H51" s="1185"/>
      <c r="I51" s="1185"/>
      <c r="J51" s="1186"/>
      <c r="K51" s="63">
        <v>0</v>
      </c>
      <c r="L51" s="64" t="s">
        <v>487</v>
      </c>
      <c r="M51" s="64" t="s">
        <v>487</v>
      </c>
      <c r="N51" s="64" t="s">
        <v>487</v>
      </c>
      <c r="O51" s="65" t="s">
        <v>487</v>
      </c>
      <c r="P51" s="48"/>
      <c r="Q51" s="48"/>
      <c r="R51" s="48"/>
      <c r="S51" s="48"/>
      <c r="T51" s="48"/>
      <c r="U51" s="48"/>
    </row>
    <row r="52" spans="1:21" ht="30.75" customHeight="1" x14ac:dyDescent="0.15">
      <c r="A52" s="48"/>
      <c r="B52" s="1183" t="s">
        <v>19</v>
      </c>
      <c r="C52" s="1184"/>
      <c r="D52" s="66"/>
      <c r="E52" s="1185" t="s">
        <v>20</v>
      </c>
      <c r="F52" s="1185"/>
      <c r="G52" s="1185"/>
      <c r="H52" s="1185"/>
      <c r="I52" s="1185"/>
      <c r="J52" s="1186"/>
      <c r="K52" s="63">
        <v>2117</v>
      </c>
      <c r="L52" s="64">
        <v>2166</v>
      </c>
      <c r="M52" s="64">
        <v>2132</v>
      </c>
      <c r="N52" s="64">
        <v>2293</v>
      </c>
      <c r="O52" s="65">
        <v>2276</v>
      </c>
      <c r="P52" s="48"/>
      <c r="Q52" s="48"/>
      <c r="R52" s="48"/>
      <c r="S52" s="48"/>
      <c r="T52" s="48"/>
      <c r="U52" s="48"/>
    </row>
    <row r="53" spans="1:21" ht="30.75" customHeight="1" thickBot="1" x14ac:dyDescent="0.2">
      <c r="A53" s="48"/>
      <c r="B53" s="1187" t="s">
        <v>21</v>
      </c>
      <c r="C53" s="1188"/>
      <c r="D53" s="67"/>
      <c r="E53" s="1189" t="s">
        <v>22</v>
      </c>
      <c r="F53" s="1189"/>
      <c r="G53" s="1189"/>
      <c r="H53" s="1189"/>
      <c r="I53" s="1189"/>
      <c r="J53" s="1190"/>
      <c r="K53" s="68">
        <v>1801</v>
      </c>
      <c r="L53" s="69">
        <v>1658</v>
      </c>
      <c r="M53" s="69">
        <v>1642</v>
      </c>
      <c r="N53" s="69">
        <v>1516</v>
      </c>
      <c r="O53" s="70">
        <v>1335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40" zoomScaleNormal="4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512</v>
      </c>
      <c r="J40" s="79" t="s">
        <v>513</v>
      </c>
      <c r="K40" s="79" t="s">
        <v>514</v>
      </c>
      <c r="L40" s="79" t="s">
        <v>515</v>
      </c>
      <c r="M40" s="80" t="s">
        <v>516</v>
      </c>
    </row>
    <row r="41" spans="2:13" ht="27.75" customHeight="1" x14ac:dyDescent="0.15">
      <c r="B41" s="1211" t="s">
        <v>24</v>
      </c>
      <c r="C41" s="1212"/>
      <c r="D41" s="81"/>
      <c r="E41" s="1213" t="s">
        <v>25</v>
      </c>
      <c r="F41" s="1213"/>
      <c r="G41" s="1213"/>
      <c r="H41" s="1214"/>
      <c r="I41" s="82">
        <v>24974</v>
      </c>
      <c r="J41" s="83">
        <v>26621</v>
      </c>
      <c r="K41" s="83">
        <v>27890</v>
      </c>
      <c r="L41" s="83">
        <v>29349</v>
      </c>
      <c r="M41" s="84">
        <v>30629</v>
      </c>
    </row>
    <row r="42" spans="2:13" ht="27.75" customHeight="1" x14ac:dyDescent="0.15">
      <c r="B42" s="1201"/>
      <c r="C42" s="1202"/>
      <c r="D42" s="85"/>
      <c r="E42" s="1205" t="s">
        <v>26</v>
      </c>
      <c r="F42" s="1205"/>
      <c r="G42" s="1205"/>
      <c r="H42" s="1206"/>
      <c r="I42" s="86">
        <v>1255</v>
      </c>
      <c r="J42" s="87">
        <v>1089</v>
      </c>
      <c r="K42" s="87">
        <v>955</v>
      </c>
      <c r="L42" s="87">
        <v>780</v>
      </c>
      <c r="M42" s="88">
        <v>668</v>
      </c>
    </row>
    <row r="43" spans="2:13" ht="27.75" customHeight="1" x14ac:dyDescent="0.15">
      <c r="B43" s="1201"/>
      <c r="C43" s="1202"/>
      <c r="D43" s="85"/>
      <c r="E43" s="1205" t="s">
        <v>27</v>
      </c>
      <c r="F43" s="1205"/>
      <c r="G43" s="1205"/>
      <c r="H43" s="1206"/>
      <c r="I43" s="86">
        <v>12279</v>
      </c>
      <c r="J43" s="87">
        <v>11648</v>
      </c>
      <c r="K43" s="87">
        <v>11339</v>
      </c>
      <c r="L43" s="87">
        <v>12338</v>
      </c>
      <c r="M43" s="88">
        <v>14694</v>
      </c>
    </row>
    <row r="44" spans="2:13" ht="27.75" customHeight="1" x14ac:dyDescent="0.15">
      <c r="B44" s="1201"/>
      <c r="C44" s="1202"/>
      <c r="D44" s="85"/>
      <c r="E44" s="1205" t="s">
        <v>28</v>
      </c>
      <c r="F44" s="1205"/>
      <c r="G44" s="1205"/>
      <c r="H44" s="1206"/>
      <c r="I44" s="86">
        <v>808</v>
      </c>
      <c r="J44" s="87">
        <v>852</v>
      </c>
      <c r="K44" s="87">
        <v>652</v>
      </c>
      <c r="L44" s="87">
        <v>994</v>
      </c>
      <c r="M44" s="88">
        <v>1198</v>
      </c>
    </row>
    <row r="45" spans="2:13" ht="27.75" customHeight="1" x14ac:dyDescent="0.15">
      <c r="B45" s="1201"/>
      <c r="C45" s="1202"/>
      <c r="D45" s="85"/>
      <c r="E45" s="1205" t="s">
        <v>29</v>
      </c>
      <c r="F45" s="1205"/>
      <c r="G45" s="1205"/>
      <c r="H45" s="1206"/>
      <c r="I45" s="86">
        <v>2365</v>
      </c>
      <c r="J45" s="87">
        <v>1603</v>
      </c>
      <c r="K45" s="87">
        <v>1313</v>
      </c>
      <c r="L45" s="87">
        <v>1144</v>
      </c>
      <c r="M45" s="88">
        <v>920</v>
      </c>
    </row>
    <row r="46" spans="2:13" ht="27.75" customHeight="1" x14ac:dyDescent="0.15">
      <c r="B46" s="1201"/>
      <c r="C46" s="1202"/>
      <c r="D46" s="85"/>
      <c r="E46" s="1205" t="s">
        <v>30</v>
      </c>
      <c r="F46" s="1205"/>
      <c r="G46" s="1205"/>
      <c r="H46" s="1206"/>
      <c r="I46" s="86" t="s">
        <v>487</v>
      </c>
      <c r="J46" s="87" t="s">
        <v>487</v>
      </c>
      <c r="K46" s="87" t="s">
        <v>487</v>
      </c>
      <c r="L46" s="87" t="s">
        <v>487</v>
      </c>
      <c r="M46" s="88" t="s">
        <v>487</v>
      </c>
    </row>
    <row r="47" spans="2:13" ht="27.75" customHeight="1" x14ac:dyDescent="0.15">
      <c r="B47" s="1201"/>
      <c r="C47" s="1202"/>
      <c r="D47" s="85"/>
      <c r="E47" s="1205" t="s">
        <v>31</v>
      </c>
      <c r="F47" s="1205"/>
      <c r="G47" s="1205"/>
      <c r="H47" s="1206"/>
      <c r="I47" s="86" t="s">
        <v>487</v>
      </c>
      <c r="J47" s="87" t="s">
        <v>487</v>
      </c>
      <c r="K47" s="87" t="s">
        <v>487</v>
      </c>
      <c r="L47" s="87" t="s">
        <v>487</v>
      </c>
      <c r="M47" s="88" t="s">
        <v>487</v>
      </c>
    </row>
    <row r="48" spans="2:13" ht="27.75" customHeight="1" x14ac:dyDescent="0.15">
      <c r="B48" s="1203"/>
      <c r="C48" s="1204"/>
      <c r="D48" s="85"/>
      <c r="E48" s="1205" t="s">
        <v>32</v>
      </c>
      <c r="F48" s="1205"/>
      <c r="G48" s="1205"/>
      <c r="H48" s="1206"/>
      <c r="I48" s="86" t="s">
        <v>487</v>
      </c>
      <c r="J48" s="87" t="s">
        <v>487</v>
      </c>
      <c r="K48" s="87" t="s">
        <v>487</v>
      </c>
      <c r="L48" s="87" t="s">
        <v>487</v>
      </c>
      <c r="M48" s="88" t="s">
        <v>487</v>
      </c>
    </row>
    <row r="49" spans="2:13" ht="27.75" customHeight="1" x14ac:dyDescent="0.15">
      <c r="B49" s="1199" t="s">
        <v>33</v>
      </c>
      <c r="C49" s="1200"/>
      <c r="D49" s="89"/>
      <c r="E49" s="1205" t="s">
        <v>34</v>
      </c>
      <c r="F49" s="1205"/>
      <c r="G49" s="1205"/>
      <c r="H49" s="1206"/>
      <c r="I49" s="86">
        <v>4373</v>
      </c>
      <c r="J49" s="87">
        <v>5036</v>
      </c>
      <c r="K49" s="87">
        <v>4967</v>
      </c>
      <c r="L49" s="87">
        <v>4417</v>
      </c>
      <c r="M49" s="88">
        <v>3716</v>
      </c>
    </row>
    <row r="50" spans="2:13" ht="27.75" customHeight="1" x14ac:dyDescent="0.15">
      <c r="B50" s="1201"/>
      <c r="C50" s="1202"/>
      <c r="D50" s="85"/>
      <c r="E50" s="1205" t="s">
        <v>35</v>
      </c>
      <c r="F50" s="1205"/>
      <c r="G50" s="1205"/>
      <c r="H50" s="1206"/>
      <c r="I50" s="86">
        <v>423</v>
      </c>
      <c r="J50" s="87">
        <v>377</v>
      </c>
      <c r="K50" s="87">
        <v>334</v>
      </c>
      <c r="L50" s="87">
        <v>326</v>
      </c>
      <c r="M50" s="88">
        <v>290</v>
      </c>
    </row>
    <row r="51" spans="2:13" ht="27.75" customHeight="1" x14ac:dyDescent="0.15">
      <c r="B51" s="1203"/>
      <c r="C51" s="1204"/>
      <c r="D51" s="85"/>
      <c r="E51" s="1205" t="s">
        <v>36</v>
      </c>
      <c r="F51" s="1205"/>
      <c r="G51" s="1205"/>
      <c r="H51" s="1206"/>
      <c r="I51" s="86">
        <v>25448</v>
      </c>
      <c r="J51" s="87">
        <v>26690</v>
      </c>
      <c r="K51" s="87">
        <v>29015</v>
      </c>
      <c r="L51" s="87">
        <v>30025</v>
      </c>
      <c r="M51" s="88">
        <v>31620</v>
      </c>
    </row>
    <row r="52" spans="2:13" ht="27.75" customHeight="1" thickBot="1" x14ac:dyDescent="0.2">
      <c r="B52" s="1207" t="s">
        <v>37</v>
      </c>
      <c r="C52" s="1208"/>
      <c r="D52" s="90"/>
      <c r="E52" s="1209" t="s">
        <v>38</v>
      </c>
      <c r="F52" s="1209"/>
      <c r="G52" s="1209"/>
      <c r="H52" s="1210"/>
      <c r="I52" s="91">
        <v>11437</v>
      </c>
      <c r="J52" s="92">
        <v>9710</v>
      </c>
      <c r="K52" s="92">
        <v>7833</v>
      </c>
      <c r="L52" s="92">
        <v>9837</v>
      </c>
      <c r="M52" s="93">
        <v>12483</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40" zoomScaleNormal="40" zoomScaleSheetLayoutView="55" workbookViewId="0"/>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566</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566</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567</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568</v>
      </c>
      <c r="I42" s="352"/>
      <c r="J42" s="352"/>
      <c r="K42" s="352"/>
      <c r="L42" s="244"/>
      <c r="M42" s="244"/>
      <c r="N42" s="244"/>
      <c r="O42" s="244"/>
    </row>
    <row r="43" spans="2:17" x14ac:dyDescent="0.15">
      <c r="B43" s="248"/>
      <c r="C43" s="244"/>
      <c r="D43" s="244"/>
      <c r="E43" s="244"/>
      <c r="F43" s="244"/>
      <c r="G43" s="1215" t="s">
        <v>577</v>
      </c>
      <c r="H43" s="1216"/>
      <c r="I43" s="1216"/>
      <c r="J43" s="1216"/>
      <c r="K43" s="1216"/>
      <c r="L43" s="1216"/>
      <c r="M43" s="1216"/>
      <c r="N43" s="1216"/>
      <c r="O43" s="1217"/>
    </row>
    <row r="44" spans="2:17" x14ac:dyDescent="0.15">
      <c r="B44" s="248"/>
      <c r="C44" s="244"/>
      <c r="D44" s="244"/>
      <c r="E44" s="244"/>
      <c r="F44" s="244"/>
      <c r="G44" s="1218"/>
      <c r="H44" s="1219"/>
      <c r="I44" s="1219"/>
      <c r="J44" s="1219"/>
      <c r="K44" s="1219"/>
      <c r="L44" s="1219"/>
      <c r="M44" s="1219"/>
      <c r="N44" s="1219"/>
      <c r="O44" s="1220"/>
    </row>
    <row r="45" spans="2:17" x14ac:dyDescent="0.15">
      <c r="B45" s="248"/>
      <c r="C45" s="244"/>
      <c r="D45" s="244"/>
      <c r="E45" s="244"/>
      <c r="F45" s="244"/>
      <c r="G45" s="1218"/>
      <c r="H45" s="1219"/>
      <c r="I45" s="1219"/>
      <c r="J45" s="1219"/>
      <c r="K45" s="1219"/>
      <c r="L45" s="1219"/>
      <c r="M45" s="1219"/>
      <c r="N45" s="1219"/>
      <c r="O45" s="1220"/>
    </row>
    <row r="46" spans="2:17" x14ac:dyDescent="0.15">
      <c r="B46" s="248"/>
      <c r="C46" s="244"/>
      <c r="D46" s="244"/>
      <c r="E46" s="244"/>
      <c r="F46" s="244"/>
      <c r="G46" s="1218"/>
      <c r="H46" s="1219"/>
      <c r="I46" s="1219"/>
      <c r="J46" s="1219"/>
      <c r="K46" s="1219"/>
      <c r="L46" s="1219"/>
      <c r="M46" s="1219"/>
      <c r="N46" s="1219"/>
      <c r="O46" s="1220"/>
    </row>
    <row r="47" spans="2:17" x14ac:dyDescent="0.15">
      <c r="B47" s="248"/>
      <c r="C47" s="244"/>
      <c r="D47" s="244"/>
      <c r="E47" s="244"/>
      <c r="F47" s="244"/>
      <c r="G47" s="1221"/>
      <c r="H47" s="1222"/>
      <c r="I47" s="1222"/>
      <c r="J47" s="1222"/>
      <c r="K47" s="1222"/>
      <c r="L47" s="1222"/>
      <c r="M47" s="1222"/>
      <c r="N47" s="1222"/>
      <c r="O47" s="1223"/>
    </row>
    <row r="48" spans="2:17" x14ac:dyDescent="0.15">
      <c r="B48" s="248"/>
      <c r="C48" s="244"/>
      <c r="D48" s="244"/>
      <c r="E48" s="244"/>
      <c r="F48" s="244"/>
      <c r="G48" s="244"/>
      <c r="H48" s="353"/>
      <c r="I48" s="353"/>
      <c r="J48" s="353"/>
    </row>
    <row r="49" spans="1:17" x14ac:dyDescent="0.15">
      <c r="B49" s="248"/>
      <c r="C49" s="244"/>
      <c r="D49" s="244"/>
      <c r="E49" s="244"/>
      <c r="F49" s="244"/>
      <c r="G49" s="243" t="s">
        <v>569</v>
      </c>
    </row>
    <row r="50" spans="1:17" x14ac:dyDescent="0.15">
      <c r="B50" s="248"/>
      <c r="C50" s="244"/>
      <c r="D50" s="244"/>
      <c r="E50" s="244"/>
      <c r="F50" s="244"/>
      <c r="G50" s="1224"/>
      <c r="H50" s="1225"/>
      <c r="I50" s="1225"/>
      <c r="J50" s="1226"/>
      <c r="K50" s="354" t="s">
        <v>512</v>
      </c>
      <c r="L50" s="354" t="s">
        <v>513</v>
      </c>
      <c r="M50" s="354" t="s">
        <v>514</v>
      </c>
      <c r="N50" s="354" t="s">
        <v>515</v>
      </c>
      <c r="O50" s="354" t="s">
        <v>516</v>
      </c>
    </row>
    <row r="51" spans="1:17" x14ac:dyDescent="0.15">
      <c r="B51" s="248"/>
      <c r="C51" s="244"/>
      <c r="D51" s="244"/>
      <c r="E51" s="244"/>
      <c r="F51" s="244"/>
      <c r="G51" s="1227" t="s">
        <v>570</v>
      </c>
      <c r="H51" s="1228"/>
      <c r="I51" s="1233" t="s">
        <v>571</v>
      </c>
      <c r="J51" s="1233"/>
      <c r="K51" s="1235"/>
      <c r="L51" s="1235"/>
      <c r="M51" s="1235"/>
      <c r="N51" s="1235"/>
      <c r="O51" s="1235"/>
    </row>
    <row r="52" spans="1:17" x14ac:dyDescent="0.15">
      <c r="B52" s="248"/>
      <c r="C52" s="244"/>
      <c r="D52" s="244"/>
      <c r="E52" s="244"/>
      <c r="F52" s="244"/>
      <c r="G52" s="1229"/>
      <c r="H52" s="1230"/>
      <c r="I52" s="1234"/>
      <c r="J52" s="1234"/>
      <c r="K52" s="1236"/>
      <c r="L52" s="1236"/>
      <c r="M52" s="1236"/>
      <c r="N52" s="1236"/>
      <c r="O52" s="1236"/>
    </row>
    <row r="53" spans="1:17" x14ac:dyDescent="0.15">
      <c r="A53" s="355"/>
      <c r="B53" s="248"/>
      <c r="C53" s="244"/>
      <c r="D53" s="244"/>
      <c r="E53" s="244"/>
      <c r="F53" s="244"/>
      <c r="G53" s="1229"/>
      <c r="H53" s="1230"/>
      <c r="I53" s="1237" t="s">
        <v>572</v>
      </c>
      <c r="J53" s="1237"/>
      <c r="K53" s="1238"/>
      <c r="L53" s="1238"/>
      <c r="M53" s="1238"/>
      <c r="N53" s="1238"/>
      <c r="O53" s="1238"/>
    </row>
    <row r="54" spans="1:17" x14ac:dyDescent="0.15">
      <c r="A54" s="355"/>
      <c r="B54" s="248"/>
      <c r="C54" s="244"/>
      <c r="D54" s="244"/>
      <c r="E54" s="244"/>
      <c r="F54" s="244"/>
      <c r="G54" s="1231"/>
      <c r="H54" s="1232"/>
      <c r="I54" s="1237"/>
      <c r="J54" s="1237"/>
      <c r="K54" s="1239"/>
      <c r="L54" s="1239"/>
      <c r="M54" s="1239"/>
      <c r="N54" s="1239"/>
      <c r="O54" s="1239"/>
    </row>
    <row r="55" spans="1:17" x14ac:dyDescent="0.15">
      <c r="A55" s="355"/>
      <c r="B55" s="248"/>
      <c r="C55" s="244"/>
      <c r="D55" s="244"/>
      <c r="E55" s="244"/>
      <c r="F55" s="244"/>
      <c r="G55" s="1240" t="s">
        <v>573</v>
      </c>
      <c r="H55" s="1241"/>
      <c r="I55" s="1237" t="s">
        <v>571</v>
      </c>
      <c r="J55" s="1237"/>
      <c r="K55" s="1235"/>
      <c r="L55" s="1235"/>
      <c r="M55" s="1235"/>
      <c r="N55" s="1235"/>
      <c r="O55" s="1235"/>
    </row>
    <row r="56" spans="1:17" x14ac:dyDescent="0.15">
      <c r="A56" s="355"/>
      <c r="B56" s="248"/>
      <c r="C56" s="244"/>
      <c r="D56" s="244"/>
      <c r="E56" s="244"/>
      <c r="F56" s="244"/>
      <c r="G56" s="1242"/>
      <c r="H56" s="1243"/>
      <c r="I56" s="1237"/>
      <c r="J56" s="1237"/>
      <c r="K56" s="1236"/>
      <c r="L56" s="1236"/>
      <c r="M56" s="1236"/>
      <c r="N56" s="1236"/>
      <c r="O56" s="1236"/>
    </row>
    <row r="57" spans="1:17" s="355" customFormat="1" x14ac:dyDescent="0.15">
      <c r="B57" s="356"/>
      <c r="C57" s="352"/>
      <c r="D57" s="352"/>
      <c r="E57" s="352"/>
      <c r="F57" s="352"/>
      <c r="G57" s="1242"/>
      <c r="H57" s="1243"/>
      <c r="I57" s="1246" t="s">
        <v>572</v>
      </c>
      <c r="J57" s="1246"/>
      <c r="K57" s="1238"/>
      <c r="L57" s="1238"/>
      <c r="M57" s="1238"/>
      <c r="N57" s="1238"/>
      <c r="O57" s="1238"/>
      <c r="P57" s="357"/>
      <c r="Q57" s="356"/>
    </row>
    <row r="58" spans="1:17" s="355" customFormat="1" x14ac:dyDescent="0.15">
      <c r="A58" s="243"/>
      <c r="B58" s="356"/>
      <c r="C58" s="352"/>
      <c r="D58" s="352"/>
      <c r="E58" s="352"/>
      <c r="F58" s="352"/>
      <c r="G58" s="1244"/>
      <c r="H58" s="1245"/>
      <c r="I58" s="1246"/>
      <c r="J58" s="1246"/>
      <c r="K58" s="1239"/>
      <c r="L58" s="1239"/>
      <c r="M58" s="1239"/>
      <c r="N58" s="1239"/>
      <c r="O58" s="1239"/>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574</v>
      </c>
      <c r="C63" s="244"/>
      <c r="D63" s="244"/>
      <c r="E63" s="244"/>
      <c r="F63" s="244"/>
      <c r="G63" s="244"/>
      <c r="H63" s="244"/>
      <c r="I63" s="244"/>
      <c r="J63" s="244"/>
      <c r="K63" s="244"/>
      <c r="L63" s="244"/>
      <c r="M63" s="244"/>
      <c r="N63" s="244"/>
      <c r="O63" s="244"/>
    </row>
    <row r="64" spans="1:17" x14ac:dyDescent="0.15">
      <c r="B64" s="248"/>
      <c r="C64" s="244"/>
      <c r="D64" s="244"/>
      <c r="E64" s="244"/>
      <c r="F64" s="244"/>
      <c r="G64" s="351" t="s">
        <v>568</v>
      </c>
      <c r="I64" s="352"/>
      <c r="J64" s="352"/>
      <c r="K64" s="352"/>
      <c r="L64" s="244"/>
      <c r="M64" s="244"/>
      <c r="N64" s="244"/>
      <c r="O64" s="244"/>
    </row>
    <row r="65" spans="2:30" x14ac:dyDescent="0.15">
      <c r="B65" s="248"/>
      <c r="C65" s="244"/>
      <c r="D65" s="244"/>
      <c r="E65" s="244"/>
      <c r="F65" s="244"/>
      <c r="G65" s="1247" t="s">
        <v>578</v>
      </c>
      <c r="H65" s="1216"/>
      <c r="I65" s="1216"/>
      <c r="J65" s="1216"/>
      <c r="K65" s="1216"/>
      <c r="L65" s="1216"/>
      <c r="M65" s="1216"/>
      <c r="N65" s="1216"/>
      <c r="O65" s="1217"/>
    </row>
    <row r="66" spans="2:30" x14ac:dyDescent="0.15">
      <c r="B66" s="248"/>
      <c r="C66" s="244"/>
      <c r="D66" s="244"/>
      <c r="E66" s="244"/>
      <c r="F66" s="244"/>
      <c r="G66" s="1218"/>
      <c r="H66" s="1219"/>
      <c r="I66" s="1219"/>
      <c r="J66" s="1219"/>
      <c r="K66" s="1219"/>
      <c r="L66" s="1219"/>
      <c r="M66" s="1219"/>
      <c r="N66" s="1219"/>
      <c r="O66" s="1220"/>
    </row>
    <row r="67" spans="2:30" x14ac:dyDescent="0.15">
      <c r="B67" s="248"/>
      <c r="C67" s="244"/>
      <c r="D67" s="244"/>
      <c r="E67" s="244"/>
      <c r="F67" s="244"/>
      <c r="G67" s="1218"/>
      <c r="H67" s="1219"/>
      <c r="I67" s="1219"/>
      <c r="J67" s="1219"/>
      <c r="K67" s="1219"/>
      <c r="L67" s="1219"/>
      <c r="M67" s="1219"/>
      <c r="N67" s="1219"/>
      <c r="O67" s="1220"/>
    </row>
    <row r="68" spans="2:30" x14ac:dyDescent="0.15">
      <c r="B68" s="248"/>
      <c r="C68" s="244"/>
      <c r="D68" s="244"/>
      <c r="E68" s="244"/>
      <c r="F68" s="244"/>
      <c r="G68" s="1218"/>
      <c r="H68" s="1219"/>
      <c r="I68" s="1219"/>
      <c r="J68" s="1219"/>
      <c r="K68" s="1219"/>
      <c r="L68" s="1219"/>
      <c r="M68" s="1219"/>
      <c r="N68" s="1219"/>
      <c r="O68" s="1220"/>
    </row>
    <row r="69" spans="2:30" x14ac:dyDescent="0.15">
      <c r="B69" s="248"/>
      <c r="C69" s="244"/>
      <c r="D69" s="244"/>
      <c r="E69" s="244"/>
      <c r="F69" s="244"/>
      <c r="G69" s="1221"/>
      <c r="H69" s="1222"/>
      <c r="I69" s="1222"/>
      <c r="J69" s="1222"/>
      <c r="K69" s="1222"/>
      <c r="L69" s="1222"/>
      <c r="M69" s="1222"/>
      <c r="N69" s="1222"/>
      <c r="O69" s="1223"/>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575</v>
      </c>
      <c r="I71" s="368"/>
      <c r="J71" s="364"/>
      <c r="K71" s="364"/>
      <c r="L71" s="365"/>
      <c r="M71" s="364"/>
      <c r="N71" s="365"/>
      <c r="O71" s="366"/>
    </row>
    <row r="72" spans="2:30" x14ac:dyDescent="0.15">
      <c r="B72" s="248"/>
      <c r="C72" s="244"/>
      <c r="D72" s="244"/>
      <c r="E72" s="244"/>
      <c r="F72" s="244"/>
      <c r="G72" s="1224"/>
      <c r="H72" s="1225"/>
      <c r="I72" s="1225"/>
      <c r="J72" s="1226"/>
      <c r="K72" s="354" t="s">
        <v>512</v>
      </c>
      <c r="L72" s="354" t="s">
        <v>513</v>
      </c>
      <c r="M72" s="354" t="s">
        <v>514</v>
      </c>
      <c r="N72" s="354" t="s">
        <v>515</v>
      </c>
      <c r="O72" s="354" t="s">
        <v>516</v>
      </c>
    </row>
    <row r="73" spans="2:30" x14ac:dyDescent="0.15">
      <c r="B73" s="248"/>
      <c r="C73" s="244"/>
      <c r="D73" s="244"/>
      <c r="E73" s="244"/>
      <c r="F73" s="244"/>
      <c r="G73" s="1227" t="s">
        <v>570</v>
      </c>
      <c r="H73" s="1228"/>
      <c r="I73" s="1233" t="s">
        <v>571</v>
      </c>
      <c r="J73" s="1233"/>
      <c r="K73" s="1248">
        <v>113.7</v>
      </c>
      <c r="L73" s="1248">
        <v>96.1</v>
      </c>
      <c r="M73" s="1236">
        <v>76.900000000000006</v>
      </c>
      <c r="N73" s="1236">
        <v>99.3</v>
      </c>
      <c r="O73" s="1236">
        <v>122.1</v>
      </c>
      <c r="S73" s="243">
        <v>9.9</v>
      </c>
    </row>
    <row r="74" spans="2:30" x14ac:dyDescent="0.15">
      <c r="B74" s="248"/>
      <c r="C74" s="244"/>
      <c r="D74" s="244"/>
      <c r="E74" s="244"/>
      <c r="F74" s="244"/>
      <c r="G74" s="1229"/>
      <c r="H74" s="1230"/>
      <c r="I74" s="1234"/>
      <c r="J74" s="1234"/>
      <c r="K74" s="1248"/>
      <c r="L74" s="1248"/>
      <c r="M74" s="1236"/>
      <c r="N74" s="1236"/>
      <c r="O74" s="1236"/>
    </row>
    <row r="75" spans="2:30" x14ac:dyDescent="0.15">
      <c r="B75" s="248"/>
      <c r="C75" s="244"/>
      <c r="D75" s="244"/>
      <c r="E75" s="244"/>
      <c r="F75" s="244"/>
      <c r="G75" s="1229"/>
      <c r="H75" s="1230"/>
      <c r="I75" s="1237" t="s">
        <v>576</v>
      </c>
      <c r="J75" s="1237"/>
      <c r="K75" s="1249">
        <v>19.5</v>
      </c>
      <c r="L75" s="1249">
        <v>17.7</v>
      </c>
      <c r="M75" s="1249">
        <v>16.8</v>
      </c>
      <c r="N75" s="1249">
        <v>15.9</v>
      </c>
      <c r="O75" s="1249">
        <v>14.8</v>
      </c>
      <c r="U75" s="243">
        <v>81.2</v>
      </c>
      <c r="W75" s="243">
        <v>87.2</v>
      </c>
      <c r="Y75" s="243">
        <v>99.8</v>
      </c>
      <c r="AA75" s="243">
        <v>109.5</v>
      </c>
      <c r="AC75" s="243">
        <v>115.2</v>
      </c>
    </row>
    <row r="76" spans="2:30" x14ac:dyDescent="0.15">
      <c r="B76" s="248"/>
      <c r="C76" s="244"/>
      <c r="D76" s="244"/>
      <c r="E76" s="244"/>
      <c r="F76" s="244"/>
      <c r="G76" s="1231"/>
      <c r="H76" s="1232"/>
      <c r="I76" s="1237"/>
      <c r="J76" s="1237"/>
      <c r="K76" s="1239"/>
      <c r="L76" s="1239"/>
      <c r="M76" s="1239"/>
      <c r="N76" s="1239"/>
      <c r="O76" s="1239"/>
    </row>
    <row r="77" spans="2:30" x14ac:dyDescent="0.15">
      <c r="B77" s="248"/>
      <c r="C77" s="244"/>
      <c r="D77" s="244"/>
      <c r="E77" s="244"/>
      <c r="F77" s="244"/>
      <c r="G77" s="1240" t="s">
        <v>573</v>
      </c>
      <c r="H77" s="1241"/>
      <c r="I77" s="1237" t="s">
        <v>571</v>
      </c>
      <c r="J77" s="1237"/>
      <c r="K77" s="1248">
        <v>91.2</v>
      </c>
      <c r="L77" s="1248">
        <v>81.7</v>
      </c>
      <c r="M77" s="1236">
        <v>80.400000000000006</v>
      </c>
      <c r="N77" s="1236">
        <v>83.1</v>
      </c>
      <c r="O77" s="1236">
        <v>56.8</v>
      </c>
      <c r="R77" s="243">
        <v>12.3</v>
      </c>
      <c r="T77" s="243">
        <v>11.1</v>
      </c>
    </row>
    <row r="78" spans="2:30" x14ac:dyDescent="0.15">
      <c r="B78" s="248"/>
      <c r="C78" s="244"/>
      <c r="D78" s="244"/>
      <c r="E78" s="244"/>
      <c r="F78" s="244"/>
      <c r="G78" s="1242"/>
      <c r="H78" s="1243"/>
      <c r="I78" s="1237"/>
      <c r="J78" s="1237"/>
      <c r="K78" s="1248"/>
      <c r="L78" s="1248"/>
      <c r="M78" s="1236"/>
      <c r="N78" s="1236"/>
      <c r="O78" s="1236"/>
    </row>
    <row r="79" spans="2:30" x14ac:dyDescent="0.15">
      <c r="B79" s="248"/>
      <c r="C79" s="244"/>
      <c r="D79" s="244"/>
      <c r="E79" s="244"/>
      <c r="F79" s="244"/>
      <c r="G79" s="1242"/>
      <c r="H79" s="1243"/>
      <c r="I79" s="1250" t="s">
        <v>576</v>
      </c>
      <c r="J79" s="1246"/>
      <c r="K79" s="1251">
        <v>12.7</v>
      </c>
      <c r="L79" s="1251">
        <v>12.3</v>
      </c>
      <c r="M79" s="1251">
        <v>12.5</v>
      </c>
      <c r="N79" s="1251">
        <v>12.2</v>
      </c>
      <c r="O79" s="1251">
        <v>10.199999999999999</v>
      </c>
      <c r="V79" s="243">
        <v>53.5</v>
      </c>
      <c r="X79" s="243">
        <v>48.2</v>
      </c>
      <c r="Z79" s="243">
        <v>34.200000000000003</v>
      </c>
      <c r="AB79" s="243">
        <v>30.3</v>
      </c>
      <c r="AD79" s="243">
        <v>28.9</v>
      </c>
    </row>
    <row r="80" spans="2:30" x14ac:dyDescent="0.15">
      <c r="B80" s="248"/>
      <c r="C80" s="244"/>
      <c r="D80" s="244"/>
      <c r="E80" s="244"/>
      <c r="F80" s="244"/>
      <c r="G80" s="1244"/>
      <c r="H80" s="1245"/>
      <c r="I80" s="1246"/>
      <c r="J80" s="1246"/>
      <c r="K80" s="1251"/>
      <c r="L80" s="1251"/>
      <c r="M80" s="1251"/>
      <c r="N80" s="1251"/>
      <c r="O80" s="1251"/>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40" zoomScaleNormal="4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40" zoomScaleNormal="4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511</v>
      </c>
      <c r="G2" s="111"/>
      <c r="H2" s="112"/>
    </row>
    <row r="3" spans="1:8" x14ac:dyDescent="0.15">
      <c r="A3" s="108" t="s">
        <v>504</v>
      </c>
      <c r="B3" s="113"/>
      <c r="C3" s="114"/>
      <c r="D3" s="115">
        <v>78814</v>
      </c>
      <c r="E3" s="116"/>
      <c r="F3" s="117">
        <v>49094</v>
      </c>
      <c r="G3" s="118"/>
      <c r="H3" s="119"/>
    </row>
    <row r="4" spans="1:8" x14ac:dyDescent="0.15">
      <c r="A4" s="120"/>
      <c r="B4" s="121"/>
      <c r="C4" s="122"/>
      <c r="D4" s="123">
        <v>39189</v>
      </c>
      <c r="E4" s="124"/>
      <c r="F4" s="125">
        <v>27415</v>
      </c>
      <c r="G4" s="126"/>
      <c r="H4" s="127"/>
    </row>
    <row r="5" spans="1:8" x14ac:dyDescent="0.15">
      <c r="A5" s="108" t="s">
        <v>506</v>
      </c>
      <c r="B5" s="113"/>
      <c r="C5" s="114"/>
      <c r="D5" s="115">
        <v>104191</v>
      </c>
      <c r="E5" s="116"/>
      <c r="F5" s="117">
        <v>60245</v>
      </c>
      <c r="G5" s="118"/>
      <c r="H5" s="119"/>
    </row>
    <row r="6" spans="1:8" x14ac:dyDescent="0.15">
      <c r="A6" s="120"/>
      <c r="B6" s="121"/>
      <c r="C6" s="122"/>
      <c r="D6" s="123">
        <v>57023</v>
      </c>
      <c r="E6" s="124"/>
      <c r="F6" s="125">
        <v>33678</v>
      </c>
      <c r="G6" s="126"/>
      <c r="H6" s="127"/>
    </row>
    <row r="7" spans="1:8" x14ac:dyDescent="0.15">
      <c r="A7" s="108" t="s">
        <v>507</v>
      </c>
      <c r="B7" s="113"/>
      <c r="C7" s="114"/>
      <c r="D7" s="115">
        <v>117377</v>
      </c>
      <c r="E7" s="116"/>
      <c r="F7" s="117">
        <v>68386</v>
      </c>
      <c r="G7" s="118"/>
      <c r="H7" s="119"/>
    </row>
    <row r="8" spans="1:8" x14ac:dyDescent="0.15">
      <c r="A8" s="120"/>
      <c r="B8" s="121"/>
      <c r="C8" s="122"/>
      <c r="D8" s="123">
        <v>34906</v>
      </c>
      <c r="E8" s="124"/>
      <c r="F8" s="125">
        <v>35121</v>
      </c>
      <c r="G8" s="126"/>
      <c r="H8" s="127"/>
    </row>
    <row r="9" spans="1:8" x14ac:dyDescent="0.15">
      <c r="A9" s="108" t="s">
        <v>508</v>
      </c>
      <c r="B9" s="113"/>
      <c r="C9" s="114"/>
      <c r="D9" s="115">
        <v>158926</v>
      </c>
      <c r="E9" s="116"/>
      <c r="F9" s="117">
        <v>81305</v>
      </c>
      <c r="G9" s="118"/>
      <c r="H9" s="119"/>
    </row>
    <row r="10" spans="1:8" x14ac:dyDescent="0.15">
      <c r="A10" s="120"/>
      <c r="B10" s="121"/>
      <c r="C10" s="122"/>
      <c r="D10" s="123">
        <v>76062</v>
      </c>
      <c r="E10" s="124"/>
      <c r="F10" s="125">
        <v>48720</v>
      </c>
      <c r="G10" s="126"/>
      <c r="H10" s="127"/>
    </row>
    <row r="11" spans="1:8" x14ac:dyDescent="0.15">
      <c r="A11" s="108" t="s">
        <v>509</v>
      </c>
      <c r="B11" s="113"/>
      <c r="C11" s="114"/>
      <c r="D11" s="115">
        <v>148064</v>
      </c>
      <c r="E11" s="116"/>
      <c r="F11" s="117">
        <v>81768</v>
      </c>
      <c r="G11" s="118"/>
      <c r="H11" s="119"/>
    </row>
    <row r="12" spans="1:8" x14ac:dyDescent="0.15">
      <c r="A12" s="120"/>
      <c r="B12" s="121"/>
      <c r="C12" s="128"/>
      <c r="D12" s="123">
        <v>81435</v>
      </c>
      <c r="E12" s="124"/>
      <c r="F12" s="125">
        <v>37917</v>
      </c>
      <c r="G12" s="126"/>
      <c r="H12" s="127"/>
    </row>
    <row r="13" spans="1:8" x14ac:dyDescent="0.15">
      <c r="A13" s="108"/>
      <c r="B13" s="113"/>
      <c r="C13" s="129"/>
      <c r="D13" s="130">
        <v>121474</v>
      </c>
      <c r="E13" s="131"/>
      <c r="F13" s="132">
        <v>68160</v>
      </c>
      <c r="G13" s="133"/>
      <c r="H13" s="119"/>
    </row>
    <row r="14" spans="1:8" x14ac:dyDescent="0.15">
      <c r="A14" s="120"/>
      <c r="B14" s="121"/>
      <c r="C14" s="122"/>
      <c r="D14" s="123">
        <v>57723</v>
      </c>
      <c r="E14" s="124"/>
      <c r="F14" s="125">
        <v>36570</v>
      </c>
      <c r="G14" s="126"/>
      <c r="H14" s="127"/>
    </row>
    <row r="17" spans="1:11" x14ac:dyDescent="0.15">
      <c r="A17" s="104" t="s">
        <v>41</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42</v>
      </c>
      <c r="B19" s="134">
        <f>ROUND(VALUE(SUBSTITUTE(実質収支比率等に係る経年分析!F$48,"▲","-")),2)</f>
        <v>7.01</v>
      </c>
      <c r="C19" s="134">
        <f>ROUND(VALUE(SUBSTITUTE(実質収支比率等に係る経年分析!G$48,"▲","-")),2)</f>
        <v>3.68</v>
      </c>
      <c r="D19" s="134">
        <f>ROUND(VALUE(SUBSTITUTE(実質収支比率等に係る経年分析!H$48,"▲","-")),2)</f>
        <v>3.47</v>
      </c>
      <c r="E19" s="134">
        <f>ROUND(VALUE(SUBSTITUTE(実質収支比率等に係る経年分析!I$48,"▲","-")),2)</f>
        <v>5.01</v>
      </c>
      <c r="F19" s="134">
        <f>ROUND(VALUE(SUBSTITUTE(実質収支比率等に係る経年分析!J$48,"▲","-")),2)</f>
        <v>4.42</v>
      </c>
    </row>
    <row r="20" spans="1:11" x14ac:dyDescent="0.15">
      <c r="A20" s="134" t="s">
        <v>43</v>
      </c>
      <c r="B20" s="134">
        <f>ROUND(VALUE(SUBSTITUTE(実質収支比率等に係る経年分析!F$47,"▲","-")),2)</f>
        <v>12.59</v>
      </c>
      <c r="C20" s="134">
        <f>ROUND(VALUE(SUBSTITUTE(実質収支比率等に係る経年分析!G$47,"▲","-")),2)</f>
        <v>14.17</v>
      </c>
      <c r="D20" s="134">
        <f>ROUND(VALUE(SUBSTITUTE(実質収支比率等に係る経年分析!H$47,"▲","-")),2)</f>
        <v>15.75</v>
      </c>
      <c r="E20" s="134">
        <f>ROUND(VALUE(SUBSTITUTE(実質収支比率等に係る経年分析!I$47,"▲","-")),2)</f>
        <v>12.65</v>
      </c>
      <c r="F20" s="134">
        <f>ROUND(VALUE(SUBSTITUTE(実質収支比率等に係る経年分析!J$47,"▲","-")),2)</f>
        <v>13.17</v>
      </c>
    </row>
    <row r="21" spans="1:11" x14ac:dyDescent="0.15">
      <c r="A21" s="134" t="s">
        <v>44</v>
      </c>
      <c r="B21" s="134">
        <f>IF(ISNUMBER(VALUE(SUBSTITUTE(実質収支比率等に係る経年分析!F$49,"▲","-"))),ROUND(VALUE(SUBSTITUTE(実質収支比率等に係る経年分析!F$49,"▲","-")),2),NA())</f>
        <v>-1.22</v>
      </c>
      <c r="C21" s="134">
        <f>IF(ISNUMBER(VALUE(SUBSTITUTE(実質収支比率等に係る経年分析!G$49,"▲","-"))),ROUND(VALUE(SUBSTITUTE(実質収支比率等に係る経年分析!G$49,"▲","-")),2),NA())</f>
        <v>-1.6</v>
      </c>
      <c r="D21" s="134">
        <f>IF(ISNUMBER(VALUE(SUBSTITUTE(実質収支比率等に係る経年分析!H$49,"▲","-"))),ROUND(VALUE(SUBSTITUTE(実質収支比率等に係る経年分析!H$49,"▲","-")),2),NA())</f>
        <v>1.44</v>
      </c>
      <c r="E21" s="134">
        <f>IF(ISNUMBER(VALUE(SUBSTITUTE(実質収支比率等に係る経年分析!I$49,"▲","-"))),ROUND(VALUE(SUBSTITUTE(実質収支比率等に係る経年分析!I$49,"▲","-")),2),NA())</f>
        <v>-1.65</v>
      </c>
      <c r="F21" s="134">
        <f>IF(ISNUMBER(VALUE(SUBSTITUTE(実質収支比率等に係る経年分析!J$49,"▲","-"))),ROUND(VALUE(SUBSTITUTE(実質収支比率等に係る経年分析!J$49,"▲","-")),2),NA())</f>
        <v>1.1200000000000001</v>
      </c>
    </row>
    <row r="24" spans="1:11" x14ac:dyDescent="0.15">
      <c r="A24" s="104" t="s">
        <v>45</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0.05</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簡易水道事業特別会計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x14ac:dyDescent="0.15">
      <c r="A30" s="135" t="str">
        <f>IF(連結実質赤字比率に係る赤字・黒字の構成分析!C$40="",NA(),連結実質赤字比率に係る赤字・黒字の構成分析!C$40)</f>
        <v>後期高齢者医療事業</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x14ac:dyDescent="0.15">
      <c r="A31" s="135" t="str">
        <f>IF(連結実質赤字比率に係る赤字・黒字の構成分析!C$39="",NA(),連結実質赤字比率に係る赤字・黒字の構成分析!C$39)</f>
        <v>フィッシャリーナ事業特別会計</v>
      </c>
      <c r="B31" s="135" t="e">
        <f>IF(ROUND(VALUE(SUBSTITUTE(連結実質赤字比率に係る赤字・黒字の構成分析!F$39,"▲", "-")), 2) &lt; 0, ABS(ROUND(VALUE(SUBSTITUTE(連結実質赤字比率に係る赤字・黒字の構成分析!F$39,"▲", "-")), 2)), NA())</f>
        <v>#VALUE!</v>
      </c>
      <c r="C31" s="135" t="e">
        <f>IF(ROUND(VALUE(SUBSTITUTE(連結実質赤字比率に係る赤字・黒字の構成分析!F$39,"▲", "-")), 2) &gt;= 0, ABS(ROUND(VALUE(SUBSTITUTE(連結実質赤字比率に係る赤字・黒字の構成分析!F$39,"▲", "-")), 2)), NA())</f>
        <v>#VALUE!</v>
      </c>
      <c r="D31" s="135" t="e">
        <f>IF(ROUND(VALUE(SUBSTITUTE(連結実質赤字比率に係る赤字・黒字の構成分析!G$39,"▲", "-")), 2) &lt; 0, ABS(ROUND(VALUE(SUBSTITUTE(連結実質赤字比率に係る赤字・黒字の構成分析!G$39,"▲", "-")), 2)), NA())</f>
        <v>#VALUE!</v>
      </c>
      <c r="E31" s="135" t="e">
        <f>IF(ROUND(VALUE(SUBSTITUTE(連結実質赤字比率に係る赤字・黒字の構成分析!G$39,"▲", "-")), 2) &gt;= 0, ABS(ROUND(VALUE(SUBSTITUTE(連結実質赤字比率に係る赤字・黒字の構成分析!G$39,"▲", "-")), 2)), NA())</f>
        <v>#VALUE!</v>
      </c>
      <c r="F31" s="135" t="e">
        <f>IF(ROUND(VALUE(SUBSTITUTE(連結実質赤字比率に係る赤字・黒字の構成分析!H$39,"▲", "-")), 2) &lt; 0, ABS(ROUND(VALUE(SUBSTITUTE(連結実質赤字比率に係る赤字・黒字の構成分析!H$39,"▲", "-")), 2)), NA())</f>
        <v>#VALUE!</v>
      </c>
      <c r="G31" s="135" t="e">
        <f>IF(ROUND(VALUE(SUBSTITUTE(連結実質赤字比率に係る赤字・黒字の構成分析!H$39,"▲", "-")), 2) &gt;= 0, ABS(ROUND(VALUE(SUBSTITUTE(連結実質赤字比率に係る赤字・黒字の構成分析!H$39,"▲", "-")), 2)), NA())</f>
        <v>#VALUE!</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x14ac:dyDescent="0.15">
      <c r="A32" s="135" t="str">
        <f>IF(連結実質赤字比率に係る赤字・黒字の構成分析!C$38="",NA(),連結実質赤字比率に係る赤字・黒字の構成分析!C$38)</f>
        <v>水道事業会計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1.27</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0.94</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1.1599999999999999</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1.41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1.6</v>
      </c>
    </row>
    <row r="33" spans="1:16" x14ac:dyDescent="0.15">
      <c r="A33" s="135" t="str">
        <f>IF(連結実質赤字比率に係る赤字・黒字の構成分析!C$37="",NA(),連結実質赤字比率に係る赤字・黒字の構成分析!C$37)</f>
        <v>国民健康保険事業</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1.36</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1.17</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1.35</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1.78</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2.02</v>
      </c>
    </row>
    <row r="34" spans="1:16" x14ac:dyDescent="0.15">
      <c r="A34" s="135" t="str">
        <f>IF(連結実質赤字比率に係る赤字・黒字の構成分析!C$36="",NA(),連結実質赤字比率に係る赤字・黒字の構成分析!C$36)</f>
        <v>下水道事業会計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1.1399999999999999</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1.28</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1.69</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2.62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2.71</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7</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3.67</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3.46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4.42</v>
      </c>
    </row>
    <row r="36" spans="1:16" x14ac:dyDescent="0.15">
      <c r="A36" s="135" t="str">
        <f>IF(連結実質赤字比率に係る赤字・黒字の構成分析!C$34="",NA(),連結実質赤字比率に係る赤字・黒字の構成分析!C$34)</f>
        <v>病院事業会計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41.02</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34.99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30.08</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34.15</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26.58</v>
      </c>
    </row>
    <row r="39" spans="1:16" x14ac:dyDescent="0.15">
      <c r="A39" s="104" t="s">
        <v>48</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2117</v>
      </c>
      <c r="E42" s="136"/>
      <c r="F42" s="136"/>
      <c r="G42" s="136">
        <f>'実質公債費比率（分子）の構造'!L$52</f>
        <v>2166</v>
      </c>
      <c r="H42" s="136"/>
      <c r="I42" s="136"/>
      <c r="J42" s="136">
        <f>'実質公債費比率（分子）の構造'!M$52</f>
        <v>2132</v>
      </c>
      <c r="K42" s="136"/>
      <c r="L42" s="136"/>
      <c r="M42" s="136">
        <f>'実質公債費比率（分子）の構造'!N$52</f>
        <v>2293</v>
      </c>
      <c r="N42" s="136"/>
      <c r="O42" s="136"/>
      <c r="P42" s="136">
        <f>'実質公債費比率（分子）の構造'!O$52</f>
        <v>2276</v>
      </c>
    </row>
    <row r="43" spans="1:16" x14ac:dyDescent="0.15">
      <c r="A43" s="136" t="s">
        <v>52</v>
      </c>
      <c r="B43" s="136">
        <f>'実質公債費比率（分子）の構造'!K$51</f>
        <v>0</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53</v>
      </c>
      <c r="B44" s="136">
        <f>'実質公債費比率（分子）の構造'!K$50</f>
        <v>227</v>
      </c>
      <c r="C44" s="136"/>
      <c r="D44" s="136"/>
      <c r="E44" s="136">
        <f>'実質公債費比率（分子）の構造'!L$50</f>
        <v>203</v>
      </c>
      <c r="F44" s="136"/>
      <c r="G44" s="136"/>
      <c r="H44" s="136">
        <f>'実質公債費比率（分子）の構造'!M$50</f>
        <v>200</v>
      </c>
      <c r="I44" s="136"/>
      <c r="J44" s="136"/>
      <c r="K44" s="136">
        <f>'実質公債費比率（分子）の構造'!N$50</f>
        <v>180</v>
      </c>
      <c r="L44" s="136"/>
      <c r="M44" s="136"/>
      <c r="N44" s="136">
        <f>'実質公債費比率（分子）の構造'!O$50</f>
        <v>117</v>
      </c>
      <c r="O44" s="136"/>
      <c r="P44" s="136"/>
    </row>
    <row r="45" spans="1:16" x14ac:dyDescent="0.15">
      <c r="A45" s="136" t="s">
        <v>54</v>
      </c>
      <c r="B45" s="136">
        <f>'実質公債費比率（分子）の構造'!K$49</f>
        <v>385</v>
      </c>
      <c r="C45" s="136"/>
      <c r="D45" s="136"/>
      <c r="E45" s="136">
        <f>'実質公債費比率（分子）の構造'!L$49</f>
        <v>350</v>
      </c>
      <c r="F45" s="136"/>
      <c r="G45" s="136"/>
      <c r="H45" s="136">
        <f>'実質公債費比率（分子）の構造'!M$49</f>
        <v>143</v>
      </c>
      <c r="I45" s="136"/>
      <c r="J45" s="136"/>
      <c r="K45" s="136">
        <f>'実質公債費比率（分子）の構造'!N$49</f>
        <v>68</v>
      </c>
      <c r="L45" s="136"/>
      <c r="M45" s="136"/>
      <c r="N45" s="136">
        <f>'実質公債費比率（分子）の構造'!O$49</f>
        <v>44</v>
      </c>
      <c r="O45" s="136"/>
      <c r="P45" s="136"/>
    </row>
    <row r="46" spans="1:16" x14ac:dyDescent="0.15">
      <c r="A46" s="136" t="s">
        <v>55</v>
      </c>
      <c r="B46" s="136">
        <f>'実質公債費比率（分子）の構造'!K$48</f>
        <v>946</v>
      </c>
      <c r="C46" s="136"/>
      <c r="D46" s="136"/>
      <c r="E46" s="136">
        <f>'実質公債費比率（分子）の構造'!L$48</f>
        <v>971</v>
      </c>
      <c r="F46" s="136"/>
      <c r="G46" s="136"/>
      <c r="H46" s="136">
        <f>'実質公債費比率（分子）の構造'!M$48</f>
        <v>963</v>
      </c>
      <c r="I46" s="136"/>
      <c r="J46" s="136"/>
      <c r="K46" s="136">
        <f>'実質公債費比率（分子）の構造'!N$48</f>
        <v>1031</v>
      </c>
      <c r="L46" s="136"/>
      <c r="M46" s="136"/>
      <c r="N46" s="136">
        <f>'実質公債費比率（分子）の構造'!O$48</f>
        <v>1022</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2360</v>
      </c>
      <c r="C49" s="136"/>
      <c r="D49" s="136"/>
      <c r="E49" s="136">
        <f>'実質公債費比率（分子）の構造'!L$45</f>
        <v>2300</v>
      </c>
      <c r="F49" s="136"/>
      <c r="G49" s="136"/>
      <c r="H49" s="136">
        <f>'実質公債費比率（分子）の構造'!M$45</f>
        <v>2468</v>
      </c>
      <c r="I49" s="136"/>
      <c r="J49" s="136"/>
      <c r="K49" s="136">
        <f>'実質公債費比率（分子）の構造'!N$45</f>
        <v>2530</v>
      </c>
      <c r="L49" s="136"/>
      <c r="M49" s="136"/>
      <c r="N49" s="136">
        <f>'実質公債費比率（分子）の構造'!O$45</f>
        <v>2428</v>
      </c>
      <c r="O49" s="136"/>
      <c r="P49" s="136"/>
    </row>
    <row r="50" spans="1:16" x14ac:dyDescent="0.15">
      <c r="A50" s="136" t="s">
        <v>59</v>
      </c>
      <c r="B50" s="136" t="e">
        <f>NA()</f>
        <v>#N/A</v>
      </c>
      <c r="C50" s="136">
        <f>IF(ISNUMBER('実質公債費比率（分子）の構造'!K$53),'実質公債費比率（分子）の構造'!K$53,NA())</f>
        <v>1801</v>
      </c>
      <c r="D50" s="136" t="e">
        <f>NA()</f>
        <v>#N/A</v>
      </c>
      <c r="E50" s="136" t="e">
        <f>NA()</f>
        <v>#N/A</v>
      </c>
      <c r="F50" s="136">
        <f>IF(ISNUMBER('実質公債費比率（分子）の構造'!L$53),'実質公債費比率（分子）の構造'!L$53,NA())</f>
        <v>1658</v>
      </c>
      <c r="G50" s="136" t="e">
        <f>NA()</f>
        <v>#N/A</v>
      </c>
      <c r="H50" s="136" t="e">
        <f>NA()</f>
        <v>#N/A</v>
      </c>
      <c r="I50" s="136">
        <f>IF(ISNUMBER('実質公債費比率（分子）の構造'!M$53),'実質公債費比率（分子）の構造'!M$53,NA())</f>
        <v>1642</v>
      </c>
      <c r="J50" s="136" t="e">
        <f>NA()</f>
        <v>#N/A</v>
      </c>
      <c r="K50" s="136" t="e">
        <f>NA()</f>
        <v>#N/A</v>
      </c>
      <c r="L50" s="136">
        <f>IF(ISNUMBER('実質公債費比率（分子）の構造'!N$53),'実質公債費比率（分子）の構造'!N$53,NA())</f>
        <v>1516</v>
      </c>
      <c r="M50" s="136" t="e">
        <f>NA()</f>
        <v>#N/A</v>
      </c>
      <c r="N50" s="136" t="e">
        <f>NA()</f>
        <v>#N/A</v>
      </c>
      <c r="O50" s="136">
        <f>IF(ISNUMBER('実質公債費比率（分子）の構造'!O$53),'実質公債費比率（分子）の構造'!O$53,NA())</f>
        <v>1335</v>
      </c>
      <c r="P50" s="136" t="e">
        <f>NA()</f>
        <v>#N/A</v>
      </c>
    </row>
    <row r="53" spans="1:16" x14ac:dyDescent="0.15">
      <c r="A53" s="104" t="s">
        <v>60</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25448</v>
      </c>
      <c r="E56" s="135"/>
      <c r="F56" s="135"/>
      <c r="G56" s="135">
        <f>'将来負担比率（分子）の構造'!J$51</f>
        <v>26690</v>
      </c>
      <c r="H56" s="135"/>
      <c r="I56" s="135"/>
      <c r="J56" s="135">
        <f>'将来負担比率（分子）の構造'!K$51</f>
        <v>29015</v>
      </c>
      <c r="K56" s="135"/>
      <c r="L56" s="135"/>
      <c r="M56" s="135">
        <f>'将来負担比率（分子）の構造'!L$51</f>
        <v>30025</v>
      </c>
      <c r="N56" s="135"/>
      <c r="O56" s="135"/>
      <c r="P56" s="135">
        <f>'将来負担比率（分子）の構造'!M$51</f>
        <v>31620</v>
      </c>
    </row>
    <row r="57" spans="1:16" x14ac:dyDescent="0.15">
      <c r="A57" s="135" t="s">
        <v>35</v>
      </c>
      <c r="B57" s="135"/>
      <c r="C57" s="135"/>
      <c r="D57" s="135">
        <f>'将来負担比率（分子）の構造'!I$50</f>
        <v>423</v>
      </c>
      <c r="E57" s="135"/>
      <c r="F57" s="135"/>
      <c r="G57" s="135">
        <f>'将来負担比率（分子）の構造'!J$50</f>
        <v>377</v>
      </c>
      <c r="H57" s="135"/>
      <c r="I57" s="135"/>
      <c r="J57" s="135">
        <f>'将来負担比率（分子）の構造'!K$50</f>
        <v>334</v>
      </c>
      <c r="K57" s="135"/>
      <c r="L57" s="135"/>
      <c r="M57" s="135">
        <f>'将来負担比率（分子）の構造'!L$50</f>
        <v>326</v>
      </c>
      <c r="N57" s="135"/>
      <c r="O57" s="135"/>
      <c r="P57" s="135">
        <f>'将来負担比率（分子）の構造'!M$50</f>
        <v>290</v>
      </c>
    </row>
    <row r="58" spans="1:16" x14ac:dyDescent="0.15">
      <c r="A58" s="135" t="s">
        <v>34</v>
      </c>
      <c r="B58" s="135"/>
      <c r="C58" s="135"/>
      <c r="D58" s="135">
        <f>'将来負担比率（分子）の構造'!I$49</f>
        <v>4373</v>
      </c>
      <c r="E58" s="135"/>
      <c r="F58" s="135"/>
      <c r="G58" s="135">
        <f>'将来負担比率（分子）の構造'!J$49</f>
        <v>5036</v>
      </c>
      <c r="H58" s="135"/>
      <c r="I58" s="135"/>
      <c r="J58" s="135">
        <f>'将来負担比率（分子）の構造'!K$49</f>
        <v>4967</v>
      </c>
      <c r="K58" s="135"/>
      <c r="L58" s="135"/>
      <c r="M58" s="135">
        <f>'将来負担比率（分子）の構造'!L$49</f>
        <v>4417</v>
      </c>
      <c r="N58" s="135"/>
      <c r="O58" s="135"/>
      <c r="P58" s="135">
        <f>'将来負担比率（分子）の構造'!M$49</f>
        <v>3716</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2365</v>
      </c>
      <c r="C62" s="135"/>
      <c r="D62" s="135"/>
      <c r="E62" s="135">
        <f>'将来負担比率（分子）の構造'!J$45</f>
        <v>1603</v>
      </c>
      <c r="F62" s="135"/>
      <c r="G62" s="135"/>
      <c r="H62" s="135">
        <f>'将来負担比率（分子）の構造'!K$45</f>
        <v>1313</v>
      </c>
      <c r="I62" s="135"/>
      <c r="J62" s="135"/>
      <c r="K62" s="135">
        <f>'将来負担比率（分子）の構造'!L$45</f>
        <v>1144</v>
      </c>
      <c r="L62" s="135"/>
      <c r="M62" s="135"/>
      <c r="N62" s="135">
        <f>'将来負担比率（分子）の構造'!M$45</f>
        <v>920</v>
      </c>
      <c r="O62" s="135"/>
      <c r="P62" s="135"/>
    </row>
    <row r="63" spans="1:16" x14ac:dyDescent="0.15">
      <c r="A63" s="135" t="s">
        <v>28</v>
      </c>
      <c r="B63" s="135">
        <f>'将来負担比率（分子）の構造'!I$44</f>
        <v>808</v>
      </c>
      <c r="C63" s="135"/>
      <c r="D63" s="135"/>
      <c r="E63" s="135">
        <f>'将来負担比率（分子）の構造'!J$44</f>
        <v>852</v>
      </c>
      <c r="F63" s="135"/>
      <c r="G63" s="135"/>
      <c r="H63" s="135">
        <f>'将来負担比率（分子）の構造'!K$44</f>
        <v>652</v>
      </c>
      <c r="I63" s="135"/>
      <c r="J63" s="135"/>
      <c r="K63" s="135">
        <f>'将来負担比率（分子）の構造'!L$44</f>
        <v>994</v>
      </c>
      <c r="L63" s="135"/>
      <c r="M63" s="135"/>
      <c r="N63" s="135">
        <f>'将来負担比率（分子）の構造'!M$44</f>
        <v>1198</v>
      </c>
      <c r="O63" s="135"/>
      <c r="P63" s="135"/>
    </row>
    <row r="64" spans="1:16" x14ac:dyDescent="0.15">
      <c r="A64" s="135" t="s">
        <v>27</v>
      </c>
      <c r="B64" s="135">
        <f>'将来負担比率（分子）の構造'!I$43</f>
        <v>12279</v>
      </c>
      <c r="C64" s="135"/>
      <c r="D64" s="135"/>
      <c r="E64" s="135">
        <f>'将来負担比率（分子）の構造'!J$43</f>
        <v>11648</v>
      </c>
      <c r="F64" s="135"/>
      <c r="G64" s="135"/>
      <c r="H64" s="135">
        <f>'将来負担比率（分子）の構造'!K$43</f>
        <v>11339</v>
      </c>
      <c r="I64" s="135"/>
      <c r="J64" s="135"/>
      <c r="K64" s="135">
        <f>'将来負担比率（分子）の構造'!L$43</f>
        <v>12338</v>
      </c>
      <c r="L64" s="135"/>
      <c r="M64" s="135"/>
      <c r="N64" s="135">
        <f>'将来負担比率（分子）の構造'!M$43</f>
        <v>14694</v>
      </c>
      <c r="O64" s="135"/>
      <c r="P64" s="135"/>
    </row>
    <row r="65" spans="1:16" x14ac:dyDescent="0.15">
      <c r="A65" s="135" t="s">
        <v>26</v>
      </c>
      <c r="B65" s="135">
        <f>'将来負担比率（分子）の構造'!I$42</f>
        <v>1255</v>
      </c>
      <c r="C65" s="135"/>
      <c r="D65" s="135"/>
      <c r="E65" s="135">
        <f>'将来負担比率（分子）の構造'!J$42</f>
        <v>1089</v>
      </c>
      <c r="F65" s="135"/>
      <c r="G65" s="135"/>
      <c r="H65" s="135">
        <f>'将来負担比率（分子）の構造'!K$42</f>
        <v>955</v>
      </c>
      <c r="I65" s="135"/>
      <c r="J65" s="135"/>
      <c r="K65" s="135">
        <f>'将来負担比率（分子）の構造'!L$42</f>
        <v>780</v>
      </c>
      <c r="L65" s="135"/>
      <c r="M65" s="135"/>
      <c r="N65" s="135">
        <f>'将来負担比率（分子）の構造'!M$42</f>
        <v>668</v>
      </c>
      <c r="O65" s="135"/>
      <c r="P65" s="135"/>
    </row>
    <row r="66" spans="1:16" x14ac:dyDescent="0.15">
      <c r="A66" s="135" t="s">
        <v>25</v>
      </c>
      <c r="B66" s="135">
        <f>'将来負担比率（分子）の構造'!I$41</f>
        <v>24974</v>
      </c>
      <c r="C66" s="135"/>
      <c r="D66" s="135"/>
      <c r="E66" s="135">
        <f>'将来負担比率（分子）の構造'!J$41</f>
        <v>26621</v>
      </c>
      <c r="F66" s="135"/>
      <c r="G66" s="135"/>
      <c r="H66" s="135">
        <f>'将来負担比率（分子）の構造'!K$41</f>
        <v>27890</v>
      </c>
      <c r="I66" s="135"/>
      <c r="J66" s="135"/>
      <c r="K66" s="135">
        <f>'将来負担比率（分子）の構造'!L$41</f>
        <v>29349</v>
      </c>
      <c r="L66" s="135"/>
      <c r="M66" s="135"/>
      <c r="N66" s="135">
        <f>'将来負担比率（分子）の構造'!M$41</f>
        <v>30629</v>
      </c>
      <c r="O66" s="135"/>
      <c r="P66" s="135"/>
    </row>
    <row r="67" spans="1:16" x14ac:dyDescent="0.15">
      <c r="A67" s="135" t="s">
        <v>63</v>
      </c>
      <c r="B67" s="135" t="e">
        <f>NA()</f>
        <v>#N/A</v>
      </c>
      <c r="C67" s="135">
        <f>IF(ISNUMBER('将来負担比率（分子）の構造'!I$52), IF('将来負担比率（分子）の構造'!I$52 &lt; 0, 0, '将来負担比率（分子）の構造'!I$52), NA())</f>
        <v>11437</v>
      </c>
      <c r="D67" s="135" t="e">
        <f>NA()</f>
        <v>#N/A</v>
      </c>
      <c r="E67" s="135" t="e">
        <f>NA()</f>
        <v>#N/A</v>
      </c>
      <c r="F67" s="135">
        <f>IF(ISNUMBER('将来負担比率（分子）の構造'!J$52), IF('将来負担比率（分子）の構造'!J$52 &lt; 0, 0, '将来負担比率（分子）の構造'!J$52), NA())</f>
        <v>9710</v>
      </c>
      <c r="G67" s="135" t="e">
        <f>NA()</f>
        <v>#N/A</v>
      </c>
      <c r="H67" s="135" t="e">
        <f>NA()</f>
        <v>#N/A</v>
      </c>
      <c r="I67" s="135">
        <f>IF(ISNUMBER('将来負担比率（分子）の構造'!K$52), IF('将来負担比率（分子）の構造'!K$52 &lt; 0, 0, '将来負担比率（分子）の構造'!K$52), NA())</f>
        <v>7833</v>
      </c>
      <c r="J67" s="135" t="e">
        <f>NA()</f>
        <v>#N/A</v>
      </c>
      <c r="K67" s="135" t="e">
        <f>NA()</f>
        <v>#N/A</v>
      </c>
      <c r="L67" s="135">
        <f>IF(ISNUMBER('将来負担比率（分子）の構造'!L$52), IF('将来負担比率（分子）の構造'!L$52 &lt; 0, 0, '将来負担比率（分子）の構造'!L$52), NA())</f>
        <v>9837</v>
      </c>
      <c r="M67" s="135" t="e">
        <f>NA()</f>
        <v>#N/A</v>
      </c>
      <c r="N67" s="135" t="e">
        <f>NA()</f>
        <v>#N/A</v>
      </c>
      <c r="O67" s="135">
        <f>IF(ISNUMBER('将来負担比率（分子）の構造'!M$52), IF('将来負担比率（分子）の構造'!M$52 &lt; 0, 0, '将来負担比率（分子）の構造'!M$52), NA())</f>
        <v>12483</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70" zoomScaleNormal="7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193</v>
      </c>
      <c r="DI1" s="732"/>
      <c r="DJ1" s="732"/>
      <c r="DK1" s="732"/>
      <c r="DL1" s="732"/>
      <c r="DM1" s="732"/>
      <c r="DN1" s="733"/>
      <c r="DP1" s="731" t="s">
        <v>194</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x14ac:dyDescent="0.15">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78" t="s">
        <v>196</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197</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198</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x14ac:dyDescent="0.15">
      <c r="B4" s="678" t="s">
        <v>1</v>
      </c>
      <c r="C4" s="679"/>
      <c r="D4" s="679"/>
      <c r="E4" s="679"/>
      <c r="F4" s="679"/>
      <c r="G4" s="679"/>
      <c r="H4" s="679"/>
      <c r="I4" s="679"/>
      <c r="J4" s="679"/>
      <c r="K4" s="679"/>
      <c r="L4" s="679"/>
      <c r="M4" s="679"/>
      <c r="N4" s="679"/>
      <c r="O4" s="679"/>
      <c r="P4" s="679"/>
      <c r="Q4" s="680"/>
      <c r="R4" s="678" t="s">
        <v>199</v>
      </c>
      <c r="S4" s="679"/>
      <c r="T4" s="679"/>
      <c r="U4" s="679"/>
      <c r="V4" s="679"/>
      <c r="W4" s="679"/>
      <c r="X4" s="679"/>
      <c r="Y4" s="680"/>
      <c r="Z4" s="678" t="s">
        <v>200</v>
      </c>
      <c r="AA4" s="679"/>
      <c r="AB4" s="679"/>
      <c r="AC4" s="680"/>
      <c r="AD4" s="678" t="s">
        <v>201</v>
      </c>
      <c r="AE4" s="679"/>
      <c r="AF4" s="679"/>
      <c r="AG4" s="679"/>
      <c r="AH4" s="679"/>
      <c r="AI4" s="679"/>
      <c r="AJ4" s="679"/>
      <c r="AK4" s="680"/>
      <c r="AL4" s="678" t="s">
        <v>200</v>
      </c>
      <c r="AM4" s="679"/>
      <c r="AN4" s="679"/>
      <c r="AO4" s="680"/>
      <c r="AP4" s="734" t="s">
        <v>202</v>
      </c>
      <c r="AQ4" s="734"/>
      <c r="AR4" s="734"/>
      <c r="AS4" s="734"/>
      <c r="AT4" s="734"/>
      <c r="AU4" s="734"/>
      <c r="AV4" s="734"/>
      <c r="AW4" s="734"/>
      <c r="AX4" s="734"/>
      <c r="AY4" s="734"/>
      <c r="AZ4" s="734"/>
      <c r="BA4" s="734"/>
      <c r="BB4" s="734"/>
      <c r="BC4" s="734"/>
      <c r="BD4" s="734"/>
      <c r="BE4" s="734"/>
      <c r="BF4" s="734"/>
      <c r="BG4" s="734" t="s">
        <v>203</v>
      </c>
      <c r="BH4" s="734"/>
      <c r="BI4" s="734"/>
      <c r="BJ4" s="734"/>
      <c r="BK4" s="734"/>
      <c r="BL4" s="734"/>
      <c r="BM4" s="734"/>
      <c r="BN4" s="734"/>
      <c r="BO4" s="734" t="s">
        <v>200</v>
      </c>
      <c r="BP4" s="734"/>
      <c r="BQ4" s="734"/>
      <c r="BR4" s="734"/>
      <c r="BS4" s="734" t="s">
        <v>204</v>
      </c>
      <c r="BT4" s="734"/>
      <c r="BU4" s="734"/>
      <c r="BV4" s="734"/>
      <c r="BW4" s="734"/>
      <c r="BX4" s="734"/>
      <c r="BY4" s="734"/>
      <c r="BZ4" s="734"/>
      <c r="CA4" s="734"/>
      <c r="CB4" s="734"/>
      <c r="CD4" s="723" t="s">
        <v>205</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x14ac:dyDescent="0.15">
      <c r="B5" s="705" t="s">
        <v>206</v>
      </c>
      <c r="C5" s="706"/>
      <c r="D5" s="706"/>
      <c r="E5" s="706"/>
      <c r="F5" s="706"/>
      <c r="G5" s="706"/>
      <c r="H5" s="706"/>
      <c r="I5" s="706"/>
      <c r="J5" s="706"/>
      <c r="K5" s="706"/>
      <c r="L5" s="706"/>
      <c r="M5" s="706"/>
      <c r="N5" s="706"/>
      <c r="O5" s="706"/>
      <c r="P5" s="706"/>
      <c r="Q5" s="707"/>
      <c r="R5" s="668">
        <v>7675363</v>
      </c>
      <c r="S5" s="669"/>
      <c r="T5" s="669"/>
      <c r="U5" s="669"/>
      <c r="V5" s="669"/>
      <c r="W5" s="669"/>
      <c r="X5" s="669"/>
      <c r="Y5" s="716"/>
      <c r="Z5" s="729">
        <v>32.700000000000003</v>
      </c>
      <c r="AA5" s="729"/>
      <c r="AB5" s="729"/>
      <c r="AC5" s="729"/>
      <c r="AD5" s="730">
        <v>7675363</v>
      </c>
      <c r="AE5" s="730"/>
      <c r="AF5" s="730"/>
      <c r="AG5" s="730"/>
      <c r="AH5" s="730"/>
      <c r="AI5" s="730"/>
      <c r="AJ5" s="730"/>
      <c r="AK5" s="730"/>
      <c r="AL5" s="717">
        <v>62.8</v>
      </c>
      <c r="AM5" s="686"/>
      <c r="AN5" s="686"/>
      <c r="AO5" s="718"/>
      <c r="AP5" s="705" t="s">
        <v>207</v>
      </c>
      <c r="AQ5" s="706"/>
      <c r="AR5" s="706"/>
      <c r="AS5" s="706"/>
      <c r="AT5" s="706"/>
      <c r="AU5" s="706"/>
      <c r="AV5" s="706"/>
      <c r="AW5" s="706"/>
      <c r="AX5" s="706"/>
      <c r="AY5" s="706"/>
      <c r="AZ5" s="706"/>
      <c r="BA5" s="706"/>
      <c r="BB5" s="706"/>
      <c r="BC5" s="706"/>
      <c r="BD5" s="706"/>
      <c r="BE5" s="706"/>
      <c r="BF5" s="707"/>
      <c r="BG5" s="618">
        <v>7622096</v>
      </c>
      <c r="BH5" s="619"/>
      <c r="BI5" s="619"/>
      <c r="BJ5" s="619"/>
      <c r="BK5" s="619"/>
      <c r="BL5" s="619"/>
      <c r="BM5" s="619"/>
      <c r="BN5" s="620"/>
      <c r="BO5" s="671">
        <v>99.3</v>
      </c>
      <c r="BP5" s="671"/>
      <c r="BQ5" s="671"/>
      <c r="BR5" s="671"/>
      <c r="BS5" s="672">
        <v>633805</v>
      </c>
      <c r="BT5" s="672"/>
      <c r="BU5" s="672"/>
      <c r="BV5" s="672"/>
      <c r="BW5" s="672"/>
      <c r="BX5" s="672"/>
      <c r="BY5" s="672"/>
      <c r="BZ5" s="672"/>
      <c r="CA5" s="672"/>
      <c r="CB5" s="708"/>
      <c r="CD5" s="723" t="s">
        <v>202</v>
      </c>
      <c r="CE5" s="724"/>
      <c r="CF5" s="724"/>
      <c r="CG5" s="724"/>
      <c r="CH5" s="724"/>
      <c r="CI5" s="724"/>
      <c r="CJ5" s="724"/>
      <c r="CK5" s="724"/>
      <c r="CL5" s="724"/>
      <c r="CM5" s="724"/>
      <c r="CN5" s="724"/>
      <c r="CO5" s="724"/>
      <c r="CP5" s="724"/>
      <c r="CQ5" s="725"/>
      <c r="CR5" s="723" t="s">
        <v>208</v>
      </c>
      <c r="CS5" s="724"/>
      <c r="CT5" s="724"/>
      <c r="CU5" s="724"/>
      <c r="CV5" s="724"/>
      <c r="CW5" s="724"/>
      <c r="CX5" s="724"/>
      <c r="CY5" s="725"/>
      <c r="CZ5" s="723" t="s">
        <v>200</v>
      </c>
      <c r="DA5" s="724"/>
      <c r="DB5" s="724"/>
      <c r="DC5" s="725"/>
      <c r="DD5" s="723" t="s">
        <v>209</v>
      </c>
      <c r="DE5" s="724"/>
      <c r="DF5" s="724"/>
      <c r="DG5" s="724"/>
      <c r="DH5" s="724"/>
      <c r="DI5" s="724"/>
      <c r="DJ5" s="724"/>
      <c r="DK5" s="724"/>
      <c r="DL5" s="724"/>
      <c r="DM5" s="724"/>
      <c r="DN5" s="724"/>
      <c r="DO5" s="724"/>
      <c r="DP5" s="725"/>
      <c r="DQ5" s="723" t="s">
        <v>210</v>
      </c>
      <c r="DR5" s="724"/>
      <c r="DS5" s="724"/>
      <c r="DT5" s="724"/>
      <c r="DU5" s="724"/>
      <c r="DV5" s="724"/>
      <c r="DW5" s="724"/>
      <c r="DX5" s="724"/>
      <c r="DY5" s="724"/>
      <c r="DZ5" s="724"/>
      <c r="EA5" s="724"/>
      <c r="EB5" s="724"/>
      <c r="EC5" s="725"/>
    </row>
    <row r="6" spans="2:143" ht="11.25" customHeight="1" x14ac:dyDescent="0.15">
      <c r="B6" s="615" t="s">
        <v>211</v>
      </c>
      <c r="C6" s="616"/>
      <c r="D6" s="616"/>
      <c r="E6" s="616"/>
      <c r="F6" s="616"/>
      <c r="G6" s="616"/>
      <c r="H6" s="616"/>
      <c r="I6" s="616"/>
      <c r="J6" s="616"/>
      <c r="K6" s="616"/>
      <c r="L6" s="616"/>
      <c r="M6" s="616"/>
      <c r="N6" s="616"/>
      <c r="O6" s="616"/>
      <c r="P6" s="616"/>
      <c r="Q6" s="617"/>
      <c r="R6" s="618">
        <v>170022</v>
      </c>
      <c r="S6" s="619"/>
      <c r="T6" s="619"/>
      <c r="U6" s="619"/>
      <c r="V6" s="619"/>
      <c r="W6" s="619"/>
      <c r="X6" s="619"/>
      <c r="Y6" s="620"/>
      <c r="Z6" s="671">
        <v>0.7</v>
      </c>
      <c r="AA6" s="671"/>
      <c r="AB6" s="671"/>
      <c r="AC6" s="671"/>
      <c r="AD6" s="672">
        <v>170022</v>
      </c>
      <c r="AE6" s="672"/>
      <c r="AF6" s="672"/>
      <c r="AG6" s="672"/>
      <c r="AH6" s="672"/>
      <c r="AI6" s="672"/>
      <c r="AJ6" s="672"/>
      <c r="AK6" s="672"/>
      <c r="AL6" s="641">
        <v>1.4</v>
      </c>
      <c r="AM6" s="673"/>
      <c r="AN6" s="673"/>
      <c r="AO6" s="674"/>
      <c r="AP6" s="615" t="s">
        <v>212</v>
      </c>
      <c r="AQ6" s="616"/>
      <c r="AR6" s="616"/>
      <c r="AS6" s="616"/>
      <c r="AT6" s="616"/>
      <c r="AU6" s="616"/>
      <c r="AV6" s="616"/>
      <c r="AW6" s="616"/>
      <c r="AX6" s="616"/>
      <c r="AY6" s="616"/>
      <c r="AZ6" s="616"/>
      <c r="BA6" s="616"/>
      <c r="BB6" s="616"/>
      <c r="BC6" s="616"/>
      <c r="BD6" s="616"/>
      <c r="BE6" s="616"/>
      <c r="BF6" s="617"/>
      <c r="BG6" s="618">
        <v>7622096</v>
      </c>
      <c r="BH6" s="619"/>
      <c r="BI6" s="619"/>
      <c r="BJ6" s="619"/>
      <c r="BK6" s="619"/>
      <c r="BL6" s="619"/>
      <c r="BM6" s="619"/>
      <c r="BN6" s="620"/>
      <c r="BO6" s="671">
        <v>99.3</v>
      </c>
      <c r="BP6" s="671"/>
      <c r="BQ6" s="671"/>
      <c r="BR6" s="671"/>
      <c r="BS6" s="672">
        <v>633805</v>
      </c>
      <c r="BT6" s="672"/>
      <c r="BU6" s="672"/>
      <c r="BV6" s="672"/>
      <c r="BW6" s="672"/>
      <c r="BX6" s="672"/>
      <c r="BY6" s="672"/>
      <c r="BZ6" s="672"/>
      <c r="CA6" s="672"/>
      <c r="CB6" s="708"/>
      <c r="CD6" s="675" t="s">
        <v>213</v>
      </c>
      <c r="CE6" s="676"/>
      <c r="CF6" s="676"/>
      <c r="CG6" s="676"/>
      <c r="CH6" s="676"/>
      <c r="CI6" s="676"/>
      <c r="CJ6" s="676"/>
      <c r="CK6" s="676"/>
      <c r="CL6" s="676"/>
      <c r="CM6" s="676"/>
      <c r="CN6" s="676"/>
      <c r="CO6" s="676"/>
      <c r="CP6" s="676"/>
      <c r="CQ6" s="677"/>
      <c r="CR6" s="618">
        <v>224983</v>
      </c>
      <c r="CS6" s="619"/>
      <c r="CT6" s="619"/>
      <c r="CU6" s="619"/>
      <c r="CV6" s="619"/>
      <c r="CW6" s="619"/>
      <c r="CX6" s="619"/>
      <c r="CY6" s="620"/>
      <c r="CZ6" s="671">
        <v>1</v>
      </c>
      <c r="DA6" s="671"/>
      <c r="DB6" s="671"/>
      <c r="DC6" s="671"/>
      <c r="DD6" s="624">
        <v>1264</v>
      </c>
      <c r="DE6" s="619"/>
      <c r="DF6" s="619"/>
      <c r="DG6" s="619"/>
      <c r="DH6" s="619"/>
      <c r="DI6" s="619"/>
      <c r="DJ6" s="619"/>
      <c r="DK6" s="619"/>
      <c r="DL6" s="619"/>
      <c r="DM6" s="619"/>
      <c r="DN6" s="619"/>
      <c r="DO6" s="619"/>
      <c r="DP6" s="620"/>
      <c r="DQ6" s="624">
        <v>224969</v>
      </c>
      <c r="DR6" s="619"/>
      <c r="DS6" s="619"/>
      <c r="DT6" s="619"/>
      <c r="DU6" s="619"/>
      <c r="DV6" s="619"/>
      <c r="DW6" s="619"/>
      <c r="DX6" s="619"/>
      <c r="DY6" s="619"/>
      <c r="DZ6" s="619"/>
      <c r="EA6" s="619"/>
      <c r="EB6" s="619"/>
      <c r="EC6" s="654"/>
    </row>
    <row r="7" spans="2:143" ht="11.25" customHeight="1" x14ac:dyDescent="0.15">
      <c r="B7" s="615" t="s">
        <v>214</v>
      </c>
      <c r="C7" s="616"/>
      <c r="D7" s="616"/>
      <c r="E7" s="616"/>
      <c r="F7" s="616"/>
      <c r="G7" s="616"/>
      <c r="H7" s="616"/>
      <c r="I7" s="616"/>
      <c r="J7" s="616"/>
      <c r="K7" s="616"/>
      <c r="L7" s="616"/>
      <c r="M7" s="616"/>
      <c r="N7" s="616"/>
      <c r="O7" s="616"/>
      <c r="P7" s="616"/>
      <c r="Q7" s="617"/>
      <c r="R7" s="618">
        <v>13093</v>
      </c>
      <c r="S7" s="619"/>
      <c r="T7" s="619"/>
      <c r="U7" s="619"/>
      <c r="V7" s="619"/>
      <c r="W7" s="619"/>
      <c r="X7" s="619"/>
      <c r="Y7" s="620"/>
      <c r="Z7" s="671">
        <v>0.1</v>
      </c>
      <c r="AA7" s="671"/>
      <c r="AB7" s="671"/>
      <c r="AC7" s="671"/>
      <c r="AD7" s="672">
        <v>13093</v>
      </c>
      <c r="AE7" s="672"/>
      <c r="AF7" s="672"/>
      <c r="AG7" s="672"/>
      <c r="AH7" s="672"/>
      <c r="AI7" s="672"/>
      <c r="AJ7" s="672"/>
      <c r="AK7" s="672"/>
      <c r="AL7" s="641">
        <v>0.1</v>
      </c>
      <c r="AM7" s="673"/>
      <c r="AN7" s="673"/>
      <c r="AO7" s="674"/>
      <c r="AP7" s="615" t="s">
        <v>215</v>
      </c>
      <c r="AQ7" s="616"/>
      <c r="AR7" s="616"/>
      <c r="AS7" s="616"/>
      <c r="AT7" s="616"/>
      <c r="AU7" s="616"/>
      <c r="AV7" s="616"/>
      <c r="AW7" s="616"/>
      <c r="AX7" s="616"/>
      <c r="AY7" s="616"/>
      <c r="AZ7" s="616"/>
      <c r="BA7" s="616"/>
      <c r="BB7" s="616"/>
      <c r="BC7" s="616"/>
      <c r="BD7" s="616"/>
      <c r="BE7" s="616"/>
      <c r="BF7" s="617"/>
      <c r="BG7" s="618">
        <v>2715454</v>
      </c>
      <c r="BH7" s="619"/>
      <c r="BI7" s="619"/>
      <c r="BJ7" s="619"/>
      <c r="BK7" s="619"/>
      <c r="BL7" s="619"/>
      <c r="BM7" s="619"/>
      <c r="BN7" s="620"/>
      <c r="BO7" s="671">
        <v>35.4</v>
      </c>
      <c r="BP7" s="671"/>
      <c r="BQ7" s="671"/>
      <c r="BR7" s="671"/>
      <c r="BS7" s="672">
        <v>76744</v>
      </c>
      <c r="BT7" s="672"/>
      <c r="BU7" s="672"/>
      <c r="BV7" s="672"/>
      <c r="BW7" s="672"/>
      <c r="BX7" s="672"/>
      <c r="BY7" s="672"/>
      <c r="BZ7" s="672"/>
      <c r="CA7" s="672"/>
      <c r="CB7" s="708"/>
      <c r="CD7" s="655" t="s">
        <v>216</v>
      </c>
      <c r="CE7" s="652"/>
      <c r="CF7" s="652"/>
      <c r="CG7" s="652"/>
      <c r="CH7" s="652"/>
      <c r="CI7" s="652"/>
      <c r="CJ7" s="652"/>
      <c r="CK7" s="652"/>
      <c r="CL7" s="652"/>
      <c r="CM7" s="652"/>
      <c r="CN7" s="652"/>
      <c r="CO7" s="652"/>
      <c r="CP7" s="652"/>
      <c r="CQ7" s="653"/>
      <c r="CR7" s="618">
        <v>4532580</v>
      </c>
      <c r="CS7" s="619"/>
      <c r="CT7" s="619"/>
      <c r="CU7" s="619"/>
      <c r="CV7" s="619"/>
      <c r="CW7" s="619"/>
      <c r="CX7" s="619"/>
      <c r="CY7" s="620"/>
      <c r="CZ7" s="671">
        <v>19.8</v>
      </c>
      <c r="DA7" s="671"/>
      <c r="DB7" s="671"/>
      <c r="DC7" s="671"/>
      <c r="DD7" s="624">
        <v>2505427</v>
      </c>
      <c r="DE7" s="619"/>
      <c r="DF7" s="619"/>
      <c r="DG7" s="619"/>
      <c r="DH7" s="619"/>
      <c r="DI7" s="619"/>
      <c r="DJ7" s="619"/>
      <c r="DK7" s="619"/>
      <c r="DL7" s="619"/>
      <c r="DM7" s="619"/>
      <c r="DN7" s="619"/>
      <c r="DO7" s="619"/>
      <c r="DP7" s="620"/>
      <c r="DQ7" s="624">
        <v>1878193</v>
      </c>
      <c r="DR7" s="619"/>
      <c r="DS7" s="619"/>
      <c r="DT7" s="619"/>
      <c r="DU7" s="619"/>
      <c r="DV7" s="619"/>
      <c r="DW7" s="619"/>
      <c r="DX7" s="619"/>
      <c r="DY7" s="619"/>
      <c r="DZ7" s="619"/>
      <c r="EA7" s="619"/>
      <c r="EB7" s="619"/>
      <c r="EC7" s="654"/>
    </row>
    <row r="8" spans="2:143" ht="11.25" customHeight="1" x14ac:dyDescent="0.15">
      <c r="B8" s="615" t="s">
        <v>217</v>
      </c>
      <c r="C8" s="616"/>
      <c r="D8" s="616"/>
      <c r="E8" s="616"/>
      <c r="F8" s="616"/>
      <c r="G8" s="616"/>
      <c r="H8" s="616"/>
      <c r="I8" s="616"/>
      <c r="J8" s="616"/>
      <c r="K8" s="616"/>
      <c r="L8" s="616"/>
      <c r="M8" s="616"/>
      <c r="N8" s="616"/>
      <c r="O8" s="616"/>
      <c r="P8" s="616"/>
      <c r="Q8" s="617"/>
      <c r="R8" s="618">
        <v>42840</v>
      </c>
      <c r="S8" s="619"/>
      <c r="T8" s="619"/>
      <c r="U8" s="619"/>
      <c r="V8" s="619"/>
      <c r="W8" s="619"/>
      <c r="X8" s="619"/>
      <c r="Y8" s="620"/>
      <c r="Z8" s="671">
        <v>0.2</v>
      </c>
      <c r="AA8" s="671"/>
      <c r="AB8" s="671"/>
      <c r="AC8" s="671"/>
      <c r="AD8" s="672">
        <v>42840</v>
      </c>
      <c r="AE8" s="672"/>
      <c r="AF8" s="672"/>
      <c r="AG8" s="672"/>
      <c r="AH8" s="672"/>
      <c r="AI8" s="672"/>
      <c r="AJ8" s="672"/>
      <c r="AK8" s="672"/>
      <c r="AL8" s="641">
        <v>0.4</v>
      </c>
      <c r="AM8" s="673"/>
      <c r="AN8" s="673"/>
      <c r="AO8" s="674"/>
      <c r="AP8" s="615" t="s">
        <v>218</v>
      </c>
      <c r="AQ8" s="616"/>
      <c r="AR8" s="616"/>
      <c r="AS8" s="616"/>
      <c r="AT8" s="616"/>
      <c r="AU8" s="616"/>
      <c r="AV8" s="616"/>
      <c r="AW8" s="616"/>
      <c r="AX8" s="616"/>
      <c r="AY8" s="616"/>
      <c r="AZ8" s="616"/>
      <c r="BA8" s="616"/>
      <c r="BB8" s="616"/>
      <c r="BC8" s="616"/>
      <c r="BD8" s="616"/>
      <c r="BE8" s="616"/>
      <c r="BF8" s="617"/>
      <c r="BG8" s="618">
        <v>80647</v>
      </c>
      <c r="BH8" s="619"/>
      <c r="BI8" s="619"/>
      <c r="BJ8" s="619"/>
      <c r="BK8" s="619"/>
      <c r="BL8" s="619"/>
      <c r="BM8" s="619"/>
      <c r="BN8" s="620"/>
      <c r="BO8" s="671">
        <v>1.1000000000000001</v>
      </c>
      <c r="BP8" s="671"/>
      <c r="BQ8" s="671"/>
      <c r="BR8" s="671"/>
      <c r="BS8" s="624" t="s">
        <v>110</v>
      </c>
      <c r="BT8" s="619"/>
      <c r="BU8" s="619"/>
      <c r="BV8" s="619"/>
      <c r="BW8" s="619"/>
      <c r="BX8" s="619"/>
      <c r="BY8" s="619"/>
      <c r="BZ8" s="619"/>
      <c r="CA8" s="619"/>
      <c r="CB8" s="654"/>
      <c r="CD8" s="655" t="s">
        <v>219</v>
      </c>
      <c r="CE8" s="652"/>
      <c r="CF8" s="652"/>
      <c r="CG8" s="652"/>
      <c r="CH8" s="652"/>
      <c r="CI8" s="652"/>
      <c r="CJ8" s="652"/>
      <c r="CK8" s="652"/>
      <c r="CL8" s="652"/>
      <c r="CM8" s="652"/>
      <c r="CN8" s="652"/>
      <c r="CO8" s="652"/>
      <c r="CP8" s="652"/>
      <c r="CQ8" s="653"/>
      <c r="CR8" s="618">
        <v>5265129</v>
      </c>
      <c r="CS8" s="619"/>
      <c r="CT8" s="619"/>
      <c r="CU8" s="619"/>
      <c r="CV8" s="619"/>
      <c r="CW8" s="619"/>
      <c r="CX8" s="619"/>
      <c r="CY8" s="620"/>
      <c r="CZ8" s="671">
        <v>23</v>
      </c>
      <c r="DA8" s="671"/>
      <c r="DB8" s="671"/>
      <c r="DC8" s="671"/>
      <c r="DD8" s="624">
        <v>70591</v>
      </c>
      <c r="DE8" s="619"/>
      <c r="DF8" s="619"/>
      <c r="DG8" s="619"/>
      <c r="DH8" s="619"/>
      <c r="DI8" s="619"/>
      <c r="DJ8" s="619"/>
      <c r="DK8" s="619"/>
      <c r="DL8" s="619"/>
      <c r="DM8" s="619"/>
      <c r="DN8" s="619"/>
      <c r="DO8" s="619"/>
      <c r="DP8" s="620"/>
      <c r="DQ8" s="624">
        <v>2889425</v>
      </c>
      <c r="DR8" s="619"/>
      <c r="DS8" s="619"/>
      <c r="DT8" s="619"/>
      <c r="DU8" s="619"/>
      <c r="DV8" s="619"/>
      <c r="DW8" s="619"/>
      <c r="DX8" s="619"/>
      <c r="DY8" s="619"/>
      <c r="DZ8" s="619"/>
      <c r="EA8" s="619"/>
      <c r="EB8" s="619"/>
      <c r="EC8" s="654"/>
    </row>
    <row r="9" spans="2:143" ht="11.25" customHeight="1" x14ac:dyDescent="0.15">
      <c r="B9" s="615" t="s">
        <v>220</v>
      </c>
      <c r="C9" s="616"/>
      <c r="D9" s="616"/>
      <c r="E9" s="616"/>
      <c r="F9" s="616"/>
      <c r="G9" s="616"/>
      <c r="H9" s="616"/>
      <c r="I9" s="616"/>
      <c r="J9" s="616"/>
      <c r="K9" s="616"/>
      <c r="L9" s="616"/>
      <c r="M9" s="616"/>
      <c r="N9" s="616"/>
      <c r="O9" s="616"/>
      <c r="P9" s="616"/>
      <c r="Q9" s="617"/>
      <c r="R9" s="618">
        <v>34002</v>
      </c>
      <c r="S9" s="619"/>
      <c r="T9" s="619"/>
      <c r="U9" s="619"/>
      <c r="V9" s="619"/>
      <c r="W9" s="619"/>
      <c r="X9" s="619"/>
      <c r="Y9" s="620"/>
      <c r="Z9" s="671">
        <v>0.1</v>
      </c>
      <c r="AA9" s="671"/>
      <c r="AB9" s="671"/>
      <c r="AC9" s="671"/>
      <c r="AD9" s="672">
        <v>34002</v>
      </c>
      <c r="AE9" s="672"/>
      <c r="AF9" s="672"/>
      <c r="AG9" s="672"/>
      <c r="AH9" s="672"/>
      <c r="AI9" s="672"/>
      <c r="AJ9" s="672"/>
      <c r="AK9" s="672"/>
      <c r="AL9" s="641">
        <v>0.3</v>
      </c>
      <c r="AM9" s="673"/>
      <c r="AN9" s="673"/>
      <c r="AO9" s="674"/>
      <c r="AP9" s="615" t="s">
        <v>221</v>
      </c>
      <c r="AQ9" s="616"/>
      <c r="AR9" s="616"/>
      <c r="AS9" s="616"/>
      <c r="AT9" s="616"/>
      <c r="AU9" s="616"/>
      <c r="AV9" s="616"/>
      <c r="AW9" s="616"/>
      <c r="AX9" s="616"/>
      <c r="AY9" s="616"/>
      <c r="AZ9" s="616"/>
      <c r="BA9" s="616"/>
      <c r="BB9" s="616"/>
      <c r="BC9" s="616"/>
      <c r="BD9" s="616"/>
      <c r="BE9" s="616"/>
      <c r="BF9" s="617"/>
      <c r="BG9" s="618">
        <v>2203533</v>
      </c>
      <c r="BH9" s="619"/>
      <c r="BI9" s="619"/>
      <c r="BJ9" s="619"/>
      <c r="BK9" s="619"/>
      <c r="BL9" s="619"/>
      <c r="BM9" s="619"/>
      <c r="BN9" s="620"/>
      <c r="BO9" s="671">
        <v>28.7</v>
      </c>
      <c r="BP9" s="671"/>
      <c r="BQ9" s="671"/>
      <c r="BR9" s="671"/>
      <c r="BS9" s="624" t="s">
        <v>110</v>
      </c>
      <c r="BT9" s="619"/>
      <c r="BU9" s="619"/>
      <c r="BV9" s="619"/>
      <c r="BW9" s="619"/>
      <c r="BX9" s="619"/>
      <c r="BY9" s="619"/>
      <c r="BZ9" s="619"/>
      <c r="CA9" s="619"/>
      <c r="CB9" s="654"/>
      <c r="CD9" s="655" t="s">
        <v>222</v>
      </c>
      <c r="CE9" s="652"/>
      <c r="CF9" s="652"/>
      <c r="CG9" s="652"/>
      <c r="CH9" s="652"/>
      <c r="CI9" s="652"/>
      <c r="CJ9" s="652"/>
      <c r="CK9" s="652"/>
      <c r="CL9" s="652"/>
      <c r="CM9" s="652"/>
      <c r="CN9" s="652"/>
      <c r="CO9" s="652"/>
      <c r="CP9" s="652"/>
      <c r="CQ9" s="653"/>
      <c r="CR9" s="618">
        <v>1560360</v>
      </c>
      <c r="CS9" s="619"/>
      <c r="CT9" s="619"/>
      <c r="CU9" s="619"/>
      <c r="CV9" s="619"/>
      <c r="CW9" s="619"/>
      <c r="CX9" s="619"/>
      <c r="CY9" s="620"/>
      <c r="CZ9" s="671">
        <v>6.8</v>
      </c>
      <c r="DA9" s="671"/>
      <c r="DB9" s="671"/>
      <c r="DC9" s="671"/>
      <c r="DD9" s="624">
        <v>4854</v>
      </c>
      <c r="DE9" s="619"/>
      <c r="DF9" s="619"/>
      <c r="DG9" s="619"/>
      <c r="DH9" s="619"/>
      <c r="DI9" s="619"/>
      <c r="DJ9" s="619"/>
      <c r="DK9" s="619"/>
      <c r="DL9" s="619"/>
      <c r="DM9" s="619"/>
      <c r="DN9" s="619"/>
      <c r="DO9" s="619"/>
      <c r="DP9" s="620"/>
      <c r="DQ9" s="624">
        <v>1509905</v>
      </c>
      <c r="DR9" s="619"/>
      <c r="DS9" s="619"/>
      <c r="DT9" s="619"/>
      <c r="DU9" s="619"/>
      <c r="DV9" s="619"/>
      <c r="DW9" s="619"/>
      <c r="DX9" s="619"/>
      <c r="DY9" s="619"/>
      <c r="DZ9" s="619"/>
      <c r="EA9" s="619"/>
      <c r="EB9" s="619"/>
      <c r="EC9" s="654"/>
    </row>
    <row r="10" spans="2:143" ht="11.25" customHeight="1" x14ac:dyDescent="0.15">
      <c r="B10" s="615" t="s">
        <v>223</v>
      </c>
      <c r="C10" s="616"/>
      <c r="D10" s="616"/>
      <c r="E10" s="616"/>
      <c r="F10" s="616"/>
      <c r="G10" s="616"/>
      <c r="H10" s="616"/>
      <c r="I10" s="616"/>
      <c r="J10" s="616"/>
      <c r="K10" s="616"/>
      <c r="L10" s="616"/>
      <c r="M10" s="616"/>
      <c r="N10" s="616"/>
      <c r="O10" s="616"/>
      <c r="P10" s="616"/>
      <c r="Q10" s="617"/>
      <c r="R10" s="618">
        <v>836465</v>
      </c>
      <c r="S10" s="619"/>
      <c r="T10" s="619"/>
      <c r="U10" s="619"/>
      <c r="V10" s="619"/>
      <c r="W10" s="619"/>
      <c r="X10" s="619"/>
      <c r="Y10" s="620"/>
      <c r="Z10" s="671">
        <v>3.6</v>
      </c>
      <c r="AA10" s="671"/>
      <c r="AB10" s="671"/>
      <c r="AC10" s="671"/>
      <c r="AD10" s="672">
        <v>836465</v>
      </c>
      <c r="AE10" s="672"/>
      <c r="AF10" s="672"/>
      <c r="AG10" s="672"/>
      <c r="AH10" s="672"/>
      <c r="AI10" s="672"/>
      <c r="AJ10" s="672"/>
      <c r="AK10" s="672"/>
      <c r="AL10" s="641">
        <v>6.8</v>
      </c>
      <c r="AM10" s="673"/>
      <c r="AN10" s="673"/>
      <c r="AO10" s="674"/>
      <c r="AP10" s="615" t="s">
        <v>224</v>
      </c>
      <c r="AQ10" s="616"/>
      <c r="AR10" s="616"/>
      <c r="AS10" s="616"/>
      <c r="AT10" s="616"/>
      <c r="AU10" s="616"/>
      <c r="AV10" s="616"/>
      <c r="AW10" s="616"/>
      <c r="AX10" s="616"/>
      <c r="AY10" s="616"/>
      <c r="AZ10" s="616"/>
      <c r="BA10" s="616"/>
      <c r="BB10" s="616"/>
      <c r="BC10" s="616"/>
      <c r="BD10" s="616"/>
      <c r="BE10" s="616"/>
      <c r="BF10" s="617"/>
      <c r="BG10" s="618">
        <v>139556</v>
      </c>
      <c r="BH10" s="619"/>
      <c r="BI10" s="619"/>
      <c r="BJ10" s="619"/>
      <c r="BK10" s="619"/>
      <c r="BL10" s="619"/>
      <c r="BM10" s="619"/>
      <c r="BN10" s="620"/>
      <c r="BO10" s="671">
        <v>1.8</v>
      </c>
      <c r="BP10" s="671"/>
      <c r="BQ10" s="671"/>
      <c r="BR10" s="671"/>
      <c r="BS10" s="624">
        <v>23302</v>
      </c>
      <c r="BT10" s="619"/>
      <c r="BU10" s="619"/>
      <c r="BV10" s="619"/>
      <c r="BW10" s="619"/>
      <c r="BX10" s="619"/>
      <c r="BY10" s="619"/>
      <c r="BZ10" s="619"/>
      <c r="CA10" s="619"/>
      <c r="CB10" s="654"/>
      <c r="CD10" s="655" t="s">
        <v>225</v>
      </c>
      <c r="CE10" s="652"/>
      <c r="CF10" s="652"/>
      <c r="CG10" s="652"/>
      <c r="CH10" s="652"/>
      <c r="CI10" s="652"/>
      <c r="CJ10" s="652"/>
      <c r="CK10" s="652"/>
      <c r="CL10" s="652"/>
      <c r="CM10" s="652"/>
      <c r="CN10" s="652"/>
      <c r="CO10" s="652"/>
      <c r="CP10" s="652"/>
      <c r="CQ10" s="653"/>
      <c r="CR10" s="618">
        <v>53692</v>
      </c>
      <c r="CS10" s="619"/>
      <c r="CT10" s="619"/>
      <c r="CU10" s="619"/>
      <c r="CV10" s="619"/>
      <c r="CW10" s="619"/>
      <c r="CX10" s="619"/>
      <c r="CY10" s="620"/>
      <c r="CZ10" s="671">
        <v>0.2</v>
      </c>
      <c r="DA10" s="671"/>
      <c r="DB10" s="671"/>
      <c r="DC10" s="671"/>
      <c r="DD10" s="624">
        <v>479</v>
      </c>
      <c r="DE10" s="619"/>
      <c r="DF10" s="619"/>
      <c r="DG10" s="619"/>
      <c r="DH10" s="619"/>
      <c r="DI10" s="619"/>
      <c r="DJ10" s="619"/>
      <c r="DK10" s="619"/>
      <c r="DL10" s="619"/>
      <c r="DM10" s="619"/>
      <c r="DN10" s="619"/>
      <c r="DO10" s="619"/>
      <c r="DP10" s="620"/>
      <c r="DQ10" s="624">
        <v>14555</v>
      </c>
      <c r="DR10" s="619"/>
      <c r="DS10" s="619"/>
      <c r="DT10" s="619"/>
      <c r="DU10" s="619"/>
      <c r="DV10" s="619"/>
      <c r="DW10" s="619"/>
      <c r="DX10" s="619"/>
      <c r="DY10" s="619"/>
      <c r="DZ10" s="619"/>
      <c r="EA10" s="619"/>
      <c r="EB10" s="619"/>
      <c r="EC10" s="654"/>
    </row>
    <row r="11" spans="2:143" ht="11.25" customHeight="1" x14ac:dyDescent="0.15">
      <c r="B11" s="615" t="s">
        <v>226</v>
      </c>
      <c r="C11" s="616"/>
      <c r="D11" s="616"/>
      <c r="E11" s="616"/>
      <c r="F11" s="616"/>
      <c r="G11" s="616"/>
      <c r="H11" s="616"/>
      <c r="I11" s="616"/>
      <c r="J11" s="616"/>
      <c r="K11" s="616"/>
      <c r="L11" s="616"/>
      <c r="M11" s="616"/>
      <c r="N11" s="616"/>
      <c r="O11" s="616"/>
      <c r="P11" s="616"/>
      <c r="Q11" s="617"/>
      <c r="R11" s="618" t="s">
        <v>110</v>
      </c>
      <c r="S11" s="619"/>
      <c r="T11" s="619"/>
      <c r="U11" s="619"/>
      <c r="V11" s="619"/>
      <c r="W11" s="619"/>
      <c r="X11" s="619"/>
      <c r="Y11" s="620"/>
      <c r="Z11" s="671" t="s">
        <v>110</v>
      </c>
      <c r="AA11" s="671"/>
      <c r="AB11" s="671"/>
      <c r="AC11" s="671"/>
      <c r="AD11" s="672" t="s">
        <v>110</v>
      </c>
      <c r="AE11" s="672"/>
      <c r="AF11" s="672"/>
      <c r="AG11" s="672"/>
      <c r="AH11" s="672"/>
      <c r="AI11" s="672"/>
      <c r="AJ11" s="672"/>
      <c r="AK11" s="672"/>
      <c r="AL11" s="641" t="s">
        <v>110</v>
      </c>
      <c r="AM11" s="673"/>
      <c r="AN11" s="673"/>
      <c r="AO11" s="674"/>
      <c r="AP11" s="615" t="s">
        <v>227</v>
      </c>
      <c r="AQ11" s="616"/>
      <c r="AR11" s="616"/>
      <c r="AS11" s="616"/>
      <c r="AT11" s="616"/>
      <c r="AU11" s="616"/>
      <c r="AV11" s="616"/>
      <c r="AW11" s="616"/>
      <c r="AX11" s="616"/>
      <c r="AY11" s="616"/>
      <c r="AZ11" s="616"/>
      <c r="BA11" s="616"/>
      <c r="BB11" s="616"/>
      <c r="BC11" s="616"/>
      <c r="BD11" s="616"/>
      <c r="BE11" s="616"/>
      <c r="BF11" s="617"/>
      <c r="BG11" s="618">
        <v>291718</v>
      </c>
      <c r="BH11" s="619"/>
      <c r="BI11" s="619"/>
      <c r="BJ11" s="619"/>
      <c r="BK11" s="619"/>
      <c r="BL11" s="619"/>
      <c r="BM11" s="619"/>
      <c r="BN11" s="620"/>
      <c r="BO11" s="671">
        <v>3.8</v>
      </c>
      <c r="BP11" s="671"/>
      <c r="BQ11" s="671"/>
      <c r="BR11" s="671"/>
      <c r="BS11" s="624">
        <v>53442</v>
      </c>
      <c r="BT11" s="619"/>
      <c r="BU11" s="619"/>
      <c r="BV11" s="619"/>
      <c r="BW11" s="619"/>
      <c r="BX11" s="619"/>
      <c r="BY11" s="619"/>
      <c r="BZ11" s="619"/>
      <c r="CA11" s="619"/>
      <c r="CB11" s="654"/>
      <c r="CD11" s="655" t="s">
        <v>228</v>
      </c>
      <c r="CE11" s="652"/>
      <c r="CF11" s="652"/>
      <c r="CG11" s="652"/>
      <c r="CH11" s="652"/>
      <c r="CI11" s="652"/>
      <c r="CJ11" s="652"/>
      <c r="CK11" s="652"/>
      <c r="CL11" s="652"/>
      <c r="CM11" s="652"/>
      <c r="CN11" s="652"/>
      <c r="CO11" s="652"/>
      <c r="CP11" s="652"/>
      <c r="CQ11" s="653"/>
      <c r="CR11" s="618">
        <v>1378681</v>
      </c>
      <c r="CS11" s="619"/>
      <c r="CT11" s="619"/>
      <c r="CU11" s="619"/>
      <c r="CV11" s="619"/>
      <c r="CW11" s="619"/>
      <c r="CX11" s="619"/>
      <c r="CY11" s="620"/>
      <c r="CZ11" s="671">
        <v>6</v>
      </c>
      <c r="DA11" s="671"/>
      <c r="DB11" s="671"/>
      <c r="DC11" s="671"/>
      <c r="DD11" s="624">
        <v>495905</v>
      </c>
      <c r="DE11" s="619"/>
      <c r="DF11" s="619"/>
      <c r="DG11" s="619"/>
      <c r="DH11" s="619"/>
      <c r="DI11" s="619"/>
      <c r="DJ11" s="619"/>
      <c r="DK11" s="619"/>
      <c r="DL11" s="619"/>
      <c r="DM11" s="619"/>
      <c r="DN11" s="619"/>
      <c r="DO11" s="619"/>
      <c r="DP11" s="620"/>
      <c r="DQ11" s="624">
        <v>745518</v>
      </c>
      <c r="DR11" s="619"/>
      <c r="DS11" s="619"/>
      <c r="DT11" s="619"/>
      <c r="DU11" s="619"/>
      <c r="DV11" s="619"/>
      <c r="DW11" s="619"/>
      <c r="DX11" s="619"/>
      <c r="DY11" s="619"/>
      <c r="DZ11" s="619"/>
      <c r="EA11" s="619"/>
      <c r="EB11" s="619"/>
      <c r="EC11" s="654"/>
    </row>
    <row r="12" spans="2:143" ht="11.25" customHeight="1" x14ac:dyDescent="0.15">
      <c r="B12" s="615" t="s">
        <v>229</v>
      </c>
      <c r="C12" s="616"/>
      <c r="D12" s="616"/>
      <c r="E12" s="616"/>
      <c r="F12" s="616"/>
      <c r="G12" s="616"/>
      <c r="H12" s="616"/>
      <c r="I12" s="616"/>
      <c r="J12" s="616"/>
      <c r="K12" s="616"/>
      <c r="L12" s="616"/>
      <c r="M12" s="616"/>
      <c r="N12" s="616"/>
      <c r="O12" s="616"/>
      <c r="P12" s="616"/>
      <c r="Q12" s="617"/>
      <c r="R12" s="618" t="s">
        <v>110</v>
      </c>
      <c r="S12" s="619"/>
      <c r="T12" s="619"/>
      <c r="U12" s="619"/>
      <c r="V12" s="619"/>
      <c r="W12" s="619"/>
      <c r="X12" s="619"/>
      <c r="Y12" s="620"/>
      <c r="Z12" s="671" t="s">
        <v>110</v>
      </c>
      <c r="AA12" s="671"/>
      <c r="AB12" s="671"/>
      <c r="AC12" s="671"/>
      <c r="AD12" s="672" t="s">
        <v>110</v>
      </c>
      <c r="AE12" s="672"/>
      <c r="AF12" s="672"/>
      <c r="AG12" s="672"/>
      <c r="AH12" s="672"/>
      <c r="AI12" s="672"/>
      <c r="AJ12" s="672"/>
      <c r="AK12" s="672"/>
      <c r="AL12" s="641" t="s">
        <v>110</v>
      </c>
      <c r="AM12" s="673"/>
      <c r="AN12" s="673"/>
      <c r="AO12" s="674"/>
      <c r="AP12" s="615" t="s">
        <v>230</v>
      </c>
      <c r="AQ12" s="616"/>
      <c r="AR12" s="616"/>
      <c r="AS12" s="616"/>
      <c r="AT12" s="616"/>
      <c r="AU12" s="616"/>
      <c r="AV12" s="616"/>
      <c r="AW12" s="616"/>
      <c r="AX12" s="616"/>
      <c r="AY12" s="616"/>
      <c r="AZ12" s="616"/>
      <c r="BA12" s="616"/>
      <c r="BB12" s="616"/>
      <c r="BC12" s="616"/>
      <c r="BD12" s="616"/>
      <c r="BE12" s="616"/>
      <c r="BF12" s="617"/>
      <c r="BG12" s="618">
        <v>4483309</v>
      </c>
      <c r="BH12" s="619"/>
      <c r="BI12" s="619"/>
      <c r="BJ12" s="619"/>
      <c r="BK12" s="619"/>
      <c r="BL12" s="619"/>
      <c r="BM12" s="619"/>
      <c r="BN12" s="620"/>
      <c r="BO12" s="671">
        <v>58.4</v>
      </c>
      <c r="BP12" s="671"/>
      <c r="BQ12" s="671"/>
      <c r="BR12" s="671"/>
      <c r="BS12" s="624">
        <v>557061</v>
      </c>
      <c r="BT12" s="619"/>
      <c r="BU12" s="619"/>
      <c r="BV12" s="619"/>
      <c r="BW12" s="619"/>
      <c r="BX12" s="619"/>
      <c r="BY12" s="619"/>
      <c r="BZ12" s="619"/>
      <c r="CA12" s="619"/>
      <c r="CB12" s="654"/>
      <c r="CD12" s="655" t="s">
        <v>231</v>
      </c>
      <c r="CE12" s="652"/>
      <c r="CF12" s="652"/>
      <c r="CG12" s="652"/>
      <c r="CH12" s="652"/>
      <c r="CI12" s="652"/>
      <c r="CJ12" s="652"/>
      <c r="CK12" s="652"/>
      <c r="CL12" s="652"/>
      <c r="CM12" s="652"/>
      <c r="CN12" s="652"/>
      <c r="CO12" s="652"/>
      <c r="CP12" s="652"/>
      <c r="CQ12" s="653"/>
      <c r="CR12" s="618">
        <v>1444157</v>
      </c>
      <c r="CS12" s="619"/>
      <c r="CT12" s="619"/>
      <c r="CU12" s="619"/>
      <c r="CV12" s="619"/>
      <c r="CW12" s="619"/>
      <c r="CX12" s="619"/>
      <c r="CY12" s="620"/>
      <c r="CZ12" s="671">
        <v>6.3</v>
      </c>
      <c r="DA12" s="671"/>
      <c r="DB12" s="671"/>
      <c r="DC12" s="671"/>
      <c r="DD12" s="624">
        <v>814836</v>
      </c>
      <c r="DE12" s="619"/>
      <c r="DF12" s="619"/>
      <c r="DG12" s="619"/>
      <c r="DH12" s="619"/>
      <c r="DI12" s="619"/>
      <c r="DJ12" s="619"/>
      <c r="DK12" s="619"/>
      <c r="DL12" s="619"/>
      <c r="DM12" s="619"/>
      <c r="DN12" s="619"/>
      <c r="DO12" s="619"/>
      <c r="DP12" s="620"/>
      <c r="DQ12" s="624">
        <v>317347</v>
      </c>
      <c r="DR12" s="619"/>
      <c r="DS12" s="619"/>
      <c r="DT12" s="619"/>
      <c r="DU12" s="619"/>
      <c r="DV12" s="619"/>
      <c r="DW12" s="619"/>
      <c r="DX12" s="619"/>
      <c r="DY12" s="619"/>
      <c r="DZ12" s="619"/>
      <c r="EA12" s="619"/>
      <c r="EB12" s="619"/>
      <c r="EC12" s="654"/>
    </row>
    <row r="13" spans="2:143" ht="11.25" customHeight="1" x14ac:dyDescent="0.15">
      <c r="B13" s="615" t="s">
        <v>232</v>
      </c>
      <c r="C13" s="616"/>
      <c r="D13" s="616"/>
      <c r="E13" s="616"/>
      <c r="F13" s="616"/>
      <c r="G13" s="616"/>
      <c r="H13" s="616"/>
      <c r="I13" s="616"/>
      <c r="J13" s="616"/>
      <c r="K13" s="616"/>
      <c r="L13" s="616"/>
      <c r="M13" s="616"/>
      <c r="N13" s="616"/>
      <c r="O13" s="616"/>
      <c r="P13" s="616"/>
      <c r="Q13" s="617"/>
      <c r="R13" s="618">
        <v>33503</v>
      </c>
      <c r="S13" s="619"/>
      <c r="T13" s="619"/>
      <c r="U13" s="619"/>
      <c r="V13" s="619"/>
      <c r="W13" s="619"/>
      <c r="X13" s="619"/>
      <c r="Y13" s="620"/>
      <c r="Z13" s="671">
        <v>0.1</v>
      </c>
      <c r="AA13" s="671"/>
      <c r="AB13" s="671"/>
      <c r="AC13" s="671"/>
      <c r="AD13" s="672">
        <v>33503</v>
      </c>
      <c r="AE13" s="672"/>
      <c r="AF13" s="672"/>
      <c r="AG13" s="672"/>
      <c r="AH13" s="672"/>
      <c r="AI13" s="672"/>
      <c r="AJ13" s="672"/>
      <c r="AK13" s="672"/>
      <c r="AL13" s="641">
        <v>0.3</v>
      </c>
      <c r="AM13" s="673"/>
      <c r="AN13" s="673"/>
      <c r="AO13" s="674"/>
      <c r="AP13" s="615" t="s">
        <v>233</v>
      </c>
      <c r="AQ13" s="616"/>
      <c r="AR13" s="616"/>
      <c r="AS13" s="616"/>
      <c r="AT13" s="616"/>
      <c r="AU13" s="616"/>
      <c r="AV13" s="616"/>
      <c r="AW13" s="616"/>
      <c r="AX13" s="616"/>
      <c r="AY13" s="616"/>
      <c r="AZ13" s="616"/>
      <c r="BA13" s="616"/>
      <c r="BB13" s="616"/>
      <c r="BC13" s="616"/>
      <c r="BD13" s="616"/>
      <c r="BE13" s="616"/>
      <c r="BF13" s="617"/>
      <c r="BG13" s="618">
        <v>4372134</v>
      </c>
      <c r="BH13" s="619"/>
      <c r="BI13" s="619"/>
      <c r="BJ13" s="619"/>
      <c r="BK13" s="619"/>
      <c r="BL13" s="619"/>
      <c r="BM13" s="619"/>
      <c r="BN13" s="620"/>
      <c r="BO13" s="671">
        <v>57</v>
      </c>
      <c r="BP13" s="671"/>
      <c r="BQ13" s="671"/>
      <c r="BR13" s="671"/>
      <c r="BS13" s="624">
        <v>557061</v>
      </c>
      <c r="BT13" s="619"/>
      <c r="BU13" s="619"/>
      <c r="BV13" s="619"/>
      <c r="BW13" s="619"/>
      <c r="BX13" s="619"/>
      <c r="BY13" s="619"/>
      <c r="BZ13" s="619"/>
      <c r="CA13" s="619"/>
      <c r="CB13" s="654"/>
      <c r="CD13" s="655" t="s">
        <v>234</v>
      </c>
      <c r="CE13" s="652"/>
      <c r="CF13" s="652"/>
      <c r="CG13" s="652"/>
      <c r="CH13" s="652"/>
      <c r="CI13" s="652"/>
      <c r="CJ13" s="652"/>
      <c r="CK13" s="652"/>
      <c r="CL13" s="652"/>
      <c r="CM13" s="652"/>
      <c r="CN13" s="652"/>
      <c r="CO13" s="652"/>
      <c r="CP13" s="652"/>
      <c r="CQ13" s="653"/>
      <c r="CR13" s="618">
        <v>2599959</v>
      </c>
      <c r="CS13" s="619"/>
      <c r="CT13" s="619"/>
      <c r="CU13" s="619"/>
      <c r="CV13" s="619"/>
      <c r="CW13" s="619"/>
      <c r="CX13" s="619"/>
      <c r="CY13" s="620"/>
      <c r="CZ13" s="671">
        <v>11.4</v>
      </c>
      <c r="DA13" s="671"/>
      <c r="DB13" s="671"/>
      <c r="DC13" s="671"/>
      <c r="DD13" s="624">
        <v>1127438</v>
      </c>
      <c r="DE13" s="619"/>
      <c r="DF13" s="619"/>
      <c r="DG13" s="619"/>
      <c r="DH13" s="619"/>
      <c r="DI13" s="619"/>
      <c r="DJ13" s="619"/>
      <c r="DK13" s="619"/>
      <c r="DL13" s="619"/>
      <c r="DM13" s="619"/>
      <c r="DN13" s="619"/>
      <c r="DO13" s="619"/>
      <c r="DP13" s="620"/>
      <c r="DQ13" s="624">
        <v>1744356</v>
      </c>
      <c r="DR13" s="619"/>
      <c r="DS13" s="619"/>
      <c r="DT13" s="619"/>
      <c r="DU13" s="619"/>
      <c r="DV13" s="619"/>
      <c r="DW13" s="619"/>
      <c r="DX13" s="619"/>
      <c r="DY13" s="619"/>
      <c r="DZ13" s="619"/>
      <c r="EA13" s="619"/>
      <c r="EB13" s="619"/>
      <c r="EC13" s="654"/>
    </row>
    <row r="14" spans="2:143" ht="11.25" customHeight="1" x14ac:dyDescent="0.15">
      <c r="B14" s="615" t="s">
        <v>235</v>
      </c>
      <c r="C14" s="616"/>
      <c r="D14" s="616"/>
      <c r="E14" s="616"/>
      <c r="F14" s="616"/>
      <c r="G14" s="616"/>
      <c r="H14" s="616"/>
      <c r="I14" s="616"/>
      <c r="J14" s="616"/>
      <c r="K14" s="616"/>
      <c r="L14" s="616"/>
      <c r="M14" s="616"/>
      <c r="N14" s="616"/>
      <c r="O14" s="616"/>
      <c r="P14" s="616"/>
      <c r="Q14" s="617"/>
      <c r="R14" s="618" t="s">
        <v>110</v>
      </c>
      <c r="S14" s="619"/>
      <c r="T14" s="619"/>
      <c r="U14" s="619"/>
      <c r="V14" s="619"/>
      <c r="W14" s="619"/>
      <c r="X14" s="619"/>
      <c r="Y14" s="620"/>
      <c r="Z14" s="671" t="s">
        <v>110</v>
      </c>
      <c r="AA14" s="671"/>
      <c r="AB14" s="671"/>
      <c r="AC14" s="671"/>
      <c r="AD14" s="672" t="s">
        <v>110</v>
      </c>
      <c r="AE14" s="672"/>
      <c r="AF14" s="672"/>
      <c r="AG14" s="672"/>
      <c r="AH14" s="672"/>
      <c r="AI14" s="672"/>
      <c r="AJ14" s="672"/>
      <c r="AK14" s="672"/>
      <c r="AL14" s="641" t="s">
        <v>110</v>
      </c>
      <c r="AM14" s="673"/>
      <c r="AN14" s="673"/>
      <c r="AO14" s="674"/>
      <c r="AP14" s="615" t="s">
        <v>236</v>
      </c>
      <c r="AQ14" s="616"/>
      <c r="AR14" s="616"/>
      <c r="AS14" s="616"/>
      <c r="AT14" s="616"/>
      <c r="AU14" s="616"/>
      <c r="AV14" s="616"/>
      <c r="AW14" s="616"/>
      <c r="AX14" s="616"/>
      <c r="AY14" s="616"/>
      <c r="AZ14" s="616"/>
      <c r="BA14" s="616"/>
      <c r="BB14" s="616"/>
      <c r="BC14" s="616"/>
      <c r="BD14" s="616"/>
      <c r="BE14" s="616"/>
      <c r="BF14" s="617"/>
      <c r="BG14" s="618">
        <v>100416</v>
      </c>
      <c r="BH14" s="619"/>
      <c r="BI14" s="619"/>
      <c r="BJ14" s="619"/>
      <c r="BK14" s="619"/>
      <c r="BL14" s="619"/>
      <c r="BM14" s="619"/>
      <c r="BN14" s="620"/>
      <c r="BO14" s="671">
        <v>1.3</v>
      </c>
      <c r="BP14" s="671"/>
      <c r="BQ14" s="671"/>
      <c r="BR14" s="671"/>
      <c r="BS14" s="624" t="s">
        <v>110</v>
      </c>
      <c r="BT14" s="619"/>
      <c r="BU14" s="619"/>
      <c r="BV14" s="619"/>
      <c r="BW14" s="619"/>
      <c r="BX14" s="619"/>
      <c r="BY14" s="619"/>
      <c r="BZ14" s="619"/>
      <c r="CA14" s="619"/>
      <c r="CB14" s="654"/>
      <c r="CD14" s="655" t="s">
        <v>237</v>
      </c>
      <c r="CE14" s="652"/>
      <c r="CF14" s="652"/>
      <c r="CG14" s="652"/>
      <c r="CH14" s="652"/>
      <c r="CI14" s="652"/>
      <c r="CJ14" s="652"/>
      <c r="CK14" s="652"/>
      <c r="CL14" s="652"/>
      <c r="CM14" s="652"/>
      <c r="CN14" s="652"/>
      <c r="CO14" s="652"/>
      <c r="CP14" s="652"/>
      <c r="CQ14" s="653"/>
      <c r="CR14" s="618">
        <v>653080</v>
      </c>
      <c r="CS14" s="619"/>
      <c r="CT14" s="619"/>
      <c r="CU14" s="619"/>
      <c r="CV14" s="619"/>
      <c r="CW14" s="619"/>
      <c r="CX14" s="619"/>
      <c r="CY14" s="620"/>
      <c r="CZ14" s="671">
        <v>2.9</v>
      </c>
      <c r="DA14" s="671"/>
      <c r="DB14" s="671"/>
      <c r="DC14" s="671"/>
      <c r="DD14" s="624">
        <v>62535</v>
      </c>
      <c r="DE14" s="619"/>
      <c r="DF14" s="619"/>
      <c r="DG14" s="619"/>
      <c r="DH14" s="619"/>
      <c r="DI14" s="619"/>
      <c r="DJ14" s="619"/>
      <c r="DK14" s="619"/>
      <c r="DL14" s="619"/>
      <c r="DM14" s="619"/>
      <c r="DN14" s="619"/>
      <c r="DO14" s="619"/>
      <c r="DP14" s="620"/>
      <c r="DQ14" s="624">
        <v>593307</v>
      </c>
      <c r="DR14" s="619"/>
      <c r="DS14" s="619"/>
      <c r="DT14" s="619"/>
      <c r="DU14" s="619"/>
      <c r="DV14" s="619"/>
      <c r="DW14" s="619"/>
      <c r="DX14" s="619"/>
      <c r="DY14" s="619"/>
      <c r="DZ14" s="619"/>
      <c r="EA14" s="619"/>
      <c r="EB14" s="619"/>
      <c r="EC14" s="654"/>
    </row>
    <row r="15" spans="2:143" ht="11.25" customHeight="1" x14ac:dyDescent="0.15">
      <c r="B15" s="615" t="s">
        <v>238</v>
      </c>
      <c r="C15" s="616"/>
      <c r="D15" s="616"/>
      <c r="E15" s="616"/>
      <c r="F15" s="616"/>
      <c r="G15" s="616"/>
      <c r="H15" s="616"/>
      <c r="I15" s="616"/>
      <c r="J15" s="616"/>
      <c r="K15" s="616"/>
      <c r="L15" s="616"/>
      <c r="M15" s="616"/>
      <c r="N15" s="616"/>
      <c r="O15" s="616"/>
      <c r="P15" s="616"/>
      <c r="Q15" s="617"/>
      <c r="R15" s="618">
        <v>20805</v>
      </c>
      <c r="S15" s="619"/>
      <c r="T15" s="619"/>
      <c r="U15" s="619"/>
      <c r="V15" s="619"/>
      <c r="W15" s="619"/>
      <c r="X15" s="619"/>
      <c r="Y15" s="620"/>
      <c r="Z15" s="671">
        <v>0.1</v>
      </c>
      <c r="AA15" s="671"/>
      <c r="AB15" s="671"/>
      <c r="AC15" s="671"/>
      <c r="AD15" s="672">
        <v>20805</v>
      </c>
      <c r="AE15" s="672"/>
      <c r="AF15" s="672"/>
      <c r="AG15" s="672"/>
      <c r="AH15" s="672"/>
      <c r="AI15" s="672"/>
      <c r="AJ15" s="672"/>
      <c r="AK15" s="672"/>
      <c r="AL15" s="641">
        <v>0.2</v>
      </c>
      <c r="AM15" s="673"/>
      <c r="AN15" s="673"/>
      <c r="AO15" s="674"/>
      <c r="AP15" s="615" t="s">
        <v>239</v>
      </c>
      <c r="AQ15" s="616"/>
      <c r="AR15" s="616"/>
      <c r="AS15" s="616"/>
      <c r="AT15" s="616"/>
      <c r="AU15" s="616"/>
      <c r="AV15" s="616"/>
      <c r="AW15" s="616"/>
      <c r="AX15" s="616"/>
      <c r="AY15" s="616"/>
      <c r="AZ15" s="616"/>
      <c r="BA15" s="616"/>
      <c r="BB15" s="616"/>
      <c r="BC15" s="616"/>
      <c r="BD15" s="616"/>
      <c r="BE15" s="616"/>
      <c r="BF15" s="617"/>
      <c r="BG15" s="618">
        <v>322917</v>
      </c>
      <c r="BH15" s="619"/>
      <c r="BI15" s="619"/>
      <c r="BJ15" s="619"/>
      <c r="BK15" s="619"/>
      <c r="BL15" s="619"/>
      <c r="BM15" s="619"/>
      <c r="BN15" s="620"/>
      <c r="BO15" s="671">
        <v>4.2</v>
      </c>
      <c r="BP15" s="671"/>
      <c r="BQ15" s="671"/>
      <c r="BR15" s="671"/>
      <c r="BS15" s="624" t="s">
        <v>110</v>
      </c>
      <c r="BT15" s="619"/>
      <c r="BU15" s="619"/>
      <c r="BV15" s="619"/>
      <c r="BW15" s="619"/>
      <c r="BX15" s="619"/>
      <c r="BY15" s="619"/>
      <c r="BZ15" s="619"/>
      <c r="CA15" s="619"/>
      <c r="CB15" s="654"/>
      <c r="CD15" s="655" t="s">
        <v>240</v>
      </c>
      <c r="CE15" s="652"/>
      <c r="CF15" s="652"/>
      <c r="CG15" s="652"/>
      <c r="CH15" s="652"/>
      <c r="CI15" s="652"/>
      <c r="CJ15" s="652"/>
      <c r="CK15" s="652"/>
      <c r="CL15" s="652"/>
      <c r="CM15" s="652"/>
      <c r="CN15" s="652"/>
      <c r="CO15" s="652"/>
      <c r="CP15" s="652"/>
      <c r="CQ15" s="653"/>
      <c r="CR15" s="618">
        <v>2617565</v>
      </c>
      <c r="CS15" s="619"/>
      <c r="CT15" s="619"/>
      <c r="CU15" s="619"/>
      <c r="CV15" s="619"/>
      <c r="CW15" s="619"/>
      <c r="CX15" s="619"/>
      <c r="CY15" s="620"/>
      <c r="CZ15" s="671">
        <v>11.4</v>
      </c>
      <c r="DA15" s="671"/>
      <c r="DB15" s="671"/>
      <c r="DC15" s="671"/>
      <c r="DD15" s="624">
        <v>1127078</v>
      </c>
      <c r="DE15" s="619"/>
      <c r="DF15" s="619"/>
      <c r="DG15" s="619"/>
      <c r="DH15" s="619"/>
      <c r="DI15" s="619"/>
      <c r="DJ15" s="619"/>
      <c r="DK15" s="619"/>
      <c r="DL15" s="619"/>
      <c r="DM15" s="619"/>
      <c r="DN15" s="619"/>
      <c r="DO15" s="619"/>
      <c r="DP15" s="620"/>
      <c r="DQ15" s="624">
        <v>1647255</v>
      </c>
      <c r="DR15" s="619"/>
      <c r="DS15" s="619"/>
      <c r="DT15" s="619"/>
      <c r="DU15" s="619"/>
      <c r="DV15" s="619"/>
      <c r="DW15" s="619"/>
      <c r="DX15" s="619"/>
      <c r="DY15" s="619"/>
      <c r="DZ15" s="619"/>
      <c r="EA15" s="619"/>
      <c r="EB15" s="619"/>
      <c r="EC15" s="654"/>
    </row>
    <row r="16" spans="2:143" ht="11.25" customHeight="1" x14ac:dyDescent="0.15">
      <c r="B16" s="615" t="s">
        <v>241</v>
      </c>
      <c r="C16" s="616"/>
      <c r="D16" s="616"/>
      <c r="E16" s="616"/>
      <c r="F16" s="616"/>
      <c r="G16" s="616"/>
      <c r="H16" s="616"/>
      <c r="I16" s="616"/>
      <c r="J16" s="616"/>
      <c r="K16" s="616"/>
      <c r="L16" s="616"/>
      <c r="M16" s="616"/>
      <c r="N16" s="616"/>
      <c r="O16" s="616"/>
      <c r="P16" s="616"/>
      <c r="Q16" s="617"/>
      <c r="R16" s="618">
        <v>4190638</v>
      </c>
      <c r="S16" s="619"/>
      <c r="T16" s="619"/>
      <c r="U16" s="619"/>
      <c r="V16" s="619"/>
      <c r="W16" s="619"/>
      <c r="X16" s="619"/>
      <c r="Y16" s="620"/>
      <c r="Z16" s="671">
        <v>17.8</v>
      </c>
      <c r="AA16" s="671"/>
      <c r="AB16" s="671"/>
      <c r="AC16" s="671"/>
      <c r="AD16" s="672">
        <v>3369248</v>
      </c>
      <c r="AE16" s="672"/>
      <c r="AF16" s="672"/>
      <c r="AG16" s="672"/>
      <c r="AH16" s="672"/>
      <c r="AI16" s="672"/>
      <c r="AJ16" s="672"/>
      <c r="AK16" s="672"/>
      <c r="AL16" s="641">
        <v>27.6</v>
      </c>
      <c r="AM16" s="673"/>
      <c r="AN16" s="673"/>
      <c r="AO16" s="674"/>
      <c r="AP16" s="615" t="s">
        <v>242</v>
      </c>
      <c r="AQ16" s="616"/>
      <c r="AR16" s="616"/>
      <c r="AS16" s="616"/>
      <c r="AT16" s="616"/>
      <c r="AU16" s="616"/>
      <c r="AV16" s="616"/>
      <c r="AW16" s="616"/>
      <c r="AX16" s="616"/>
      <c r="AY16" s="616"/>
      <c r="AZ16" s="616"/>
      <c r="BA16" s="616"/>
      <c r="BB16" s="616"/>
      <c r="BC16" s="616"/>
      <c r="BD16" s="616"/>
      <c r="BE16" s="616"/>
      <c r="BF16" s="617"/>
      <c r="BG16" s="618" t="s">
        <v>110</v>
      </c>
      <c r="BH16" s="619"/>
      <c r="BI16" s="619"/>
      <c r="BJ16" s="619"/>
      <c r="BK16" s="619"/>
      <c r="BL16" s="619"/>
      <c r="BM16" s="619"/>
      <c r="BN16" s="620"/>
      <c r="BO16" s="671" t="s">
        <v>110</v>
      </c>
      <c r="BP16" s="671"/>
      <c r="BQ16" s="671"/>
      <c r="BR16" s="671"/>
      <c r="BS16" s="624" t="s">
        <v>110</v>
      </c>
      <c r="BT16" s="619"/>
      <c r="BU16" s="619"/>
      <c r="BV16" s="619"/>
      <c r="BW16" s="619"/>
      <c r="BX16" s="619"/>
      <c r="BY16" s="619"/>
      <c r="BZ16" s="619"/>
      <c r="CA16" s="619"/>
      <c r="CB16" s="654"/>
      <c r="CD16" s="655" t="s">
        <v>243</v>
      </c>
      <c r="CE16" s="652"/>
      <c r="CF16" s="652"/>
      <c r="CG16" s="652"/>
      <c r="CH16" s="652"/>
      <c r="CI16" s="652"/>
      <c r="CJ16" s="652"/>
      <c r="CK16" s="652"/>
      <c r="CL16" s="652"/>
      <c r="CM16" s="652"/>
      <c r="CN16" s="652"/>
      <c r="CO16" s="652"/>
      <c r="CP16" s="652"/>
      <c r="CQ16" s="653"/>
      <c r="CR16" s="618">
        <v>14240</v>
      </c>
      <c r="CS16" s="619"/>
      <c r="CT16" s="619"/>
      <c r="CU16" s="619"/>
      <c r="CV16" s="619"/>
      <c r="CW16" s="619"/>
      <c r="CX16" s="619"/>
      <c r="CY16" s="620"/>
      <c r="CZ16" s="671">
        <v>0.1</v>
      </c>
      <c r="DA16" s="671"/>
      <c r="DB16" s="671"/>
      <c r="DC16" s="671"/>
      <c r="DD16" s="624" t="s">
        <v>110</v>
      </c>
      <c r="DE16" s="619"/>
      <c r="DF16" s="619"/>
      <c r="DG16" s="619"/>
      <c r="DH16" s="619"/>
      <c r="DI16" s="619"/>
      <c r="DJ16" s="619"/>
      <c r="DK16" s="619"/>
      <c r="DL16" s="619"/>
      <c r="DM16" s="619"/>
      <c r="DN16" s="619"/>
      <c r="DO16" s="619"/>
      <c r="DP16" s="620"/>
      <c r="DQ16" s="624">
        <v>10569</v>
      </c>
      <c r="DR16" s="619"/>
      <c r="DS16" s="619"/>
      <c r="DT16" s="619"/>
      <c r="DU16" s="619"/>
      <c r="DV16" s="619"/>
      <c r="DW16" s="619"/>
      <c r="DX16" s="619"/>
      <c r="DY16" s="619"/>
      <c r="DZ16" s="619"/>
      <c r="EA16" s="619"/>
      <c r="EB16" s="619"/>
      <c r="EC16" s="654"/>
    </row>
    <row r="17" spans="2:133" ht="11.25" customHeight="1" x14ac:dyDescent="0.15">
      <c r="B17" s="615" t="s">
        <v>244</v>
      </c>
      <c r="C17" s="616"/>
      <c r="D17" s="616"/>
      <c r="E17" s="616"/>
      <c r="F17" s="616"/>
      <c r="G17" s="616"/>
      <c r="H17" s="616"/>
      <c r="I17" s="616"/>
      <c r="J17" s="616"/>
      <c r="K17" s="616"/>
      <c r="L17" s="616"/>
      <c r="M17" s="616"/>
      <c r="N17" s="616"/>
      <c r="O17" s="616"/>
      <c r="P17" s="616"/>
      <c r="Q17" s="617"/>
      <c r="R17" s="618">
        <v>3369248</v>
      </c>
      <c r="S17" s="619"/>
      <c r="T17" s="619"/>
      <c r="U17" s="619"/>
      <c r="V17" s="619"/>
      <c r="W17" s="619"/>
      <c r="X17" s="619"/>
      <c r="Y17" s="620"/>
      <c r="Z17" s="671">
        <v>14.3</v>
      </c>
      <c r="AA17" s="671"/>
      <c r="AB17" s="671"/>
      <c r="AC17" s="671"/>
      <c r="AD17" s="672">
        <v>3369248</v>
      </c>
      <c r="AE17" s="672"/>
      <c r="AF17" s="672"/>
      <c r="AG17" s="672"/>
      <c r="AH17" s="672"/>
      <c r="AI17" s="672"/>
      <c r="AJ17" s="672"/>
      <c r="AK17" s="672"/>
      <c r="AL17" s="641">
        <v>27.6</v>
      </c>
      <c r="AM17" s="673"/>
      <c r="AN17" s="673"/>
      <c r="AO17" s="674"/>
      <c r="AP17" s="615" t="s">
        <v>245</v>
      </c>
      <c r="AQ17" s="616"/>
      <c r="AR17" s="616"/>
      <c r="AS17" s="616"/>
      <c r="AT17" s="616"/>
      <c r="AU17" s="616"/>
      <c r="AV17" s="616"/>
      <c r="AW17" s="616"/>
      <c r="AX17" s="616"/>
      <c r="AY17" s="616"/>
      <c r="AZ17" s="616"/>
      <c r="BA17" s="616"/>
      <c r="BB17" s="616"/>
      <c r="BC17" s="616"/>
      <c r="BD17" s="616"/>
      <c r="BE17" s="616"/>
      <c r="BF17" s="617"/>
      <c r="BG17" s="618" t="s">
        <v>110</v>
      </c>
      <c r="BH17" s="619"/>
      <c r="BI17" s="619"/>
      <c r="BJ17" s="619"/>
      <c r="BK17" s="619"/>
      <c r="BL17" s="619"/>
      <c r="BM17" s="619"/>
      <c r="BN17" s="620"/>
      <c r="BO17" s="671" t="s">
        <v>110</v>
      </c>
      <c r="BP17" s="671"/>
      <c r="BQ17" s="671"/>
      <c r="BR17" s="671"/>
      <c r="BS17" s="624" t="s">
        <v>110</v>
      </c>
      <c r="BT17" s="619"/>
      <c r="BU17" s="619"/>
      <c r="BV17" s="619"/>
      <c r="BW17" s="619"/>
      <c r="BX17" s="619"/>
      <c r="BY17" s="619"/>
      <c r="BZ17" s="619"/>
      <c r="CA17" s="619"/>
      <c r="CB17" s="654"/>
      <c r="CD17" s="655" t="s">
        <v>246</v>
      </c>
      <c r="CE17" s="652"/>
      <c r="CF17" s="652"/>
      <c r="CG17" s="652"/>
      <c r="CH17" s="652"/>
      <c r="CI17" s="652"/>
      <c r="CJ17" s="652"/>
      <c r="CK17" s="652"/>
      <c r="CL17" s="652"/>
      <c r="CM17" s="652"/>
      <c r="CN17" s="652"/>
      <c r="CO17" s="652"/>
      <c r="CP17" s="652"/>
      <c r="CQ17" s="653"/>
      <c r="CR17" s="618">
        <v>2521551</v>
      </c>
      <c r="CS17" s="619"/>
      <c r="CT17" s="619"/>
      <c r="CU17" s="619"/>
      <c r="CV17" s="619"/>
      <c r="CW17" s="619"/>
      <c r="CX17" s="619"/>
      <c r="CY17" s="620"/>
      <c r="CZ17" s="671">
        <v>11</v>
      </c>
      <c r="DA17" s="671"/>
      <c r="DB17" s="671"/>
      <c r="DC17" s="671"/>
      <c r="DD17" s="624" t="s">
        <v>110</v>
      </c>
      <c r="DE17" s="619"/>
      <c r="DF17" s="619"/>
      <c r="DG17" s="619"/>
      <c r="DH17" s="619"/>
      <c r="DI17" s="619"/>
      <c r="DJ17" s="619"/>
      <c r="DK17" s="619"/>
      <c r="DL17" s="619"/>
      <c r="DM17" s="619"/>
      <c r="DN17" s="619"/>
      <c r="DO17" s="619"/>
      <c r="DP17" s="620"/>
      <c r="DQ17" s="624">
        <v>2480572</v>
      </c>
      <c r="DR17" s="619"/>
      <c r="DS17" s="619"/>
      <c r="DT17" s="619"/>
      <c r="DU17" s="619"/>
      <c r="DV17" s="619"/>
      <c r="DW17" s="619"/>
      <c r="DX17" s="619"/>
      <c r="DY17" s="619"/>
      <c r="DZ17" s="619"/>
      <c r="EA17" s="619"/>
      <c r="EB17" s="619"/>
      <c r="EC17" s="654"/>
    </row>
    <row r="18" spans="2:133" ht="11.25" customHeight="1" x14ac:dyDescent="0.15">
      <c r="B18" s="615" t="s">
        <v>247</v>
      </c>
      <c r="C18" s="616"/>
      <c r="D18" s="616"/>
      <c r="E18" s="616"/>
      <c r="F18" s="616"/>
      <c r="G18" s="616"/>
      <c r="H18" s="616"/>
      <c r="I18" s="616"/>
      <c r="J18" s="616"/>
      <c r="K18" s="616"/>
      <c r="L18" s="616"/>
      <c r="M18" s="616"/>
      <c r="N18" s="616"/>
      <c r="O18" s="616"/>
      <c r="P18" s="616"/>
      <c r="Q18" s="617"/>
      <c r="R18" s="618">
        <v>821390</v>
      </c>
      <c r="S18" s="619"/>
      <c r="T18" s="619"/>
      <c r="U18" s="619"/>
      <c r="V18" s="619"/>
      <c r="W18" s="619"/>
      <c r="X18" s="619"/>
      <c r="Y18" s="620"/>
      <c r="Z18" s="671">
        <v>3.5</v>
      </c>
      <c r="AA18" s="671"/>
      <c r="AB18" s="671"/>
      <c r="AC18" s="671"/>
      <c r="AD18" s="672" t="s">
        <v>110</v>
      </c>
      <c r="AE18" s="672"/>
      <c r="AF18" s="672"/>
      <c r="AG18" s="672"/>
      <c r="AH18" s="672"/>
      <c r="AI18" s="672"/>
      <c r="AJ18" s="672"/>
      <c r="AK18" s="672"/>
      <c r="AL18" s="641" t="s">
        <v>110</v>
      </c>
      <c r="AM18" s="673"/>
      <c r="AN18" s="673"/>
      <c r="AO18" s="674"/>
      <c r="AP18" s="615" t="s">
        <v>248</v>
      </c>
      <c r="AQ18" s="616"/>
      <c r="AR18" s="616"/>
      <c r="AS18" s="616"/>
      <c r="AT18" s="616"/>
      <c r="AU18" s="616"/>
      <c r="AV18" s="616"/>
      <c r="AW18" s="616"/>
      <c r="AX18" s="616"/>
      <c r="AY18" s="616"/>
      <c r="AZ18" s="616"/>
      <c r="BA18" s="616"/>
      <c r="BB18" s="616"/>
      <c r="BC18" s="616"/>
      <c r="BD18" s="616"/>
      <c r="BE18" s="616"/>
      <c r="BF18" s="617"/>
      <c r="BG18" s="618" t="s">
        <v>110</v>
      </c>
      <c r="BH18" s="619"/>
      <c r="BI18" s="619"/>
      <c r="BJ18" s="619"/>
      <c r="BK18" s="619"/>
      <c r="BL18" s="619"/>
      <c r="BM18" s="619"/>
      <c r="BN18" s="620"/>
      <c r="BO18" s="671" t="s">
        <v>110</v>
      </c>
      <c r="BP18" s="671"/>
      <c r="BQ18" s="671"/>
      <c r="BR18" s="671"/>
      <c r="BS18" s="624" t="s">
        <v>110</v>
      </c>
      <c r="BT18" s="619"/>
      <c r="BU18" s="619"/>
      <c r="BV18" s="619"/>
      <c r="BW18" s="619"/>
      <c r="BX18" s="619"/>
      <c r="BY18" s="619"/>
      <c r="BZ18" s="619"/>
      <c r="CA18" s="619"/>
      <c r="CB18" s="654"/>
      <c r="CD18" s="655" t="s">
        <v>249</v>
      </c>
      <c r="CE18" s="652"/>
      <c r="CF18" s="652"/>
      <c r="CG18" s="652"/>
      <c r="CH18" s="652"/>
      <c r="CI18" s="652"/>
      <c r="CJ18" s="652"/>
      <c r="CK18" s="652"/>
      <c r="CL18" s="652"/>
      <c r="CM18" s="652"/>
      <c r="CN18" s="652"/>
      <c r="CO18" s="652"/>
      <c r="CP18" s="652"/>
      <c r="CQ18" s="653"/>
      <c r="CR18" s="618" t="s">
        <v>110</v>
      </c>
      <c r="CS18" s="619"/>
      <c r="CT18" s="619"/>
      <c r="CU18" s="619"/>
      <c r="CV18" s="619"/>
      <c r="CW18" s="619"/>
      <c r="CX18" s="619"/>
      <c r="CY18" s="620"/>
      <c r="CZ18" s="671" t="s">
        <v>110</v>
      </c>
      <c r="DA18" s="671"/>
      <c r="DB18" s="671"/>
      <c r="DC18" s="671"/>
      <c r="DD18" s="624" t="s">
        <v>110</v>
      </c>
      <c r="DE18" s="619"/>
      <c r="DF18" s="619"/>
      <c r="DG18" s="619"/>
      <c r="DH18" s="619"/>
      <c r="DI18" s="619"/>
      <c r="DJ18" s="619"/>
      <c r="DK18" s="619"/>
      <c r="DL18" s="619"/>
      <c r="DM18" s="619"/>
      <c r="DN18" s="619"/>
      <c r="DO18" s="619"/>
      <c r="DP18" s="620"/>
      <c r="DQ18" s="624" t="s">
        <v>110</v>
      </c>
      <c r="DR18" s="619"/>
      <c r="DS18" s="619"/>
      <c r="DT18" s="619"/>
      <c r="DU18" s="619"/>
      <c r="DV18" s="619"/>
      <c r="DW18" s="619"/>
      <c r="DX18" s="619"/>
      <c r="DY18" s="619"/>
      <c r="DZ18" s="619"/>
      <c r="EA18" s="619"/>
      <c r="EB18" s="619"/>
      <c r="EC18" s="654"/>
    </row>
    <row r="19" spans="2:133" ht="11.25" customHeight="1" x14ac:dyDescent="0.15">
      <c r="B19" s="615" t="s">
        <v>250</v>
      </c>
      <c r="C19" s="616"/>
      <c r="D19" s="616"/>
      <c r="E19" s="616"/>
      <c r="F19" s="616"/>
      <c r="G19" s="616"/>
      <c r="H19" s="616"/>
      <c r="I19" s="616"/>
      <c r="J19" s="616"/>
      <c r="K19" s="616"/>
      <c r="L19" s="616"/>
      <c r="M19" s="616"/>
      <c r="N19" s="616"/>
      <c r="O19" s="616"/>
      <c r="P19" s="616"/>
      <c r="Q19" s="617"/>
      <c r="R19" s="618" t="s">
        <v>110</v>
      </c>
      <c r="S19" s="619"/>
      <c r="T19" s="619"/>
      <c r="U19" s="619"/>
      <c r="V19" s="619"/>
      <c r="W19" s="619"/>
      <c r="X19" s="619"/>
      <c r="Y19" s="620"/>
      <c r="Z19" s="671" t="s">
        <v>110</v>
      </c>
      <c r="AA19" s="671"/>
      <c r="AB19" s="671"/>
      <c r="AC19" s="671"/>
      <c r="AD19" s="672" t="s">
        <v>110</v>
      </c>
      <c r="AE19" s="672"/>
      <c r="AF19" s="672"/>
      <c r="AG19" s="672"/>
      <c r="AH19" s="672"/>
      <c r="AI19" s="672"/>
      <c r="AJ19" s="672"/>
      <c r="AK19" s="672"/>
      <c r="AL19" s="641" t="s">
        <v>110</v>
      </c>
      <c r="AM19" s="673"/>
      <c r="AN19" s="673"/>
      <c r="AO19" s="674"/>
      <c r="AP19" s="615" t="s">
        <v>251</v>
      </c>
      <c r="AQ19" s="616"/>
      <c r="AR19" s="616"/>
      <c r="AS19" s="616"/>
      <c r="AT19" s="616"/>
      <c r="AU19" s="616"/>
      <c r="AV19" s="616"/>
      <c r="AW19" s="616"/>
      <c r="AX19" s="616"/>
      <c r="AY19" s="616"/>
      <c r="AZ19" s="616"/>
      <c r="BA19" s="616"/>
      <c r="BB19" s="616"/>
      <c r="BC19" s="616"/>
      <c r="BD19" s="616"/>
      <c r="BE19" s="616"/>
      <c r="BF19" s="617"/>
      <c r="BG19" s="618">
        <v>53267</v>
      </c>
      <c r="BH19" s="619"/>
      <c r="BI19" s="619"/>
      <c r="BJ19" s="619"/>
      <c r="BK19" s="619"/>
      <c r="BL19" s="619"/>
      <c r="BM19" s="619"/>
      <c r="BN19" s="620"/>
      <c r="BO19" s="671">
        <v>0.7</v>
      </c>
      <c r="BP19" s="671"/>
      <c r="BQ19" s="671"/>
      <c r="BR19" s="671"/>
      <c r="BS19" s="624" t="s">
        <v>110</v>
      </c>
      <c r="BT19" s="619"/>
      <c r="BU19" s="619"/>
      <c r="BV19" s="619"/>
      <c r="BW19" s="619"/>
      <c r="BX19" s="619"/>
      <c r="BY19" s="619"/>
      <c r="BZ19" s="619"/>
      <c r="CA19" s="619"/>
      <c r="CB19" s="654"/>
      <c r="CD19" s="655" t="s">
        <v>252</v>
      </c>
      <c r="CE19" s="652"/>
      <c r="CF19" s="652"/>
      <c r="CG19" s="652"/>
      <c r="CH19" s="652"/>
      <c r="CI19" s="652"/>
      <c r="CJ19" s="652"/>
      <c r="CK19" s="652"/>
      <c r="CL19" s="652"/>
      <c r="CM19" s="652"/>
      <c r="CN19" s="652"/>
      <c r="CO19" s="652"/>
      <c r="CP19" s="652"/>
      <c r="CQ19" s="653"/>
      <c r="CR19" s="618" t="s">
        <v>110</v>
      </c>
      <c r="CS19" s="619"/>
      <c r="CT19" s="619"/>
      <c r="CU19" s="619"/>
      <c r="CV19" s="619"/>
      <c r="CW19" s="619"/>
      <c r="CX19" s="619"/>
      <c r="CY19" s="620"/>
      <c r="CZ19" s="671" t="s">
        <v>110</v>
      </c>
      <c r="DA19" s="671"/>
      <c r="DB19" s="671"/>
      <c r="DC19" s="671"/>
      <c r="DD19" s="624" t="s">
        <v>110</v>
      </c>
      <c r="DE19" s="619"/>
      <c r="DF19" s="619"/>
      <c r="DG19" s="619"/>
      <c r="DH19" s="619"/>
      <c r="DI19" s="619"/>
      <c r="DJ19" s="619"/>
      <c r="DK19" s="619"/>
      <c r="DL19" s="619"/>
      <c r="DM19" s="619"/>
      <c r="DN19" s="619"/>
      <c r="DO19" s="619"/>
      <c r="DP19" s="620"/>
      <c r="DQ19" s="624" t="s">
        <v>110</v>
      </c>
      <c r="DR19" s="619"/>
      <c r="DS19" s="619"/>
      <c r="DT19" s="619"/>
      <c r="DU19" s="619"/>
      <c r="DV19" s="619"/>
      <c r="DW19" s="619"/>
      <c r="DX19" s="619"/>
      <c r="DY19" s="619"/>
      <c r="DZ19" s="619"/>
      <c r="EA19" s="619"/>
      <c r="EB19" s="619"/>
      <c r="EC19" s="654"/>
    </row>
    <row r="20" spans="2:133" ht="11.25" customHeight="1" x14ac:dyDescent="0.15">
      <c r="B20" s="615" t="s">
        <v>253</v>
      </c>
      <c r="C20" s="616"/>
      <c r="D20" s="616"/>
      <c r="E20" s="616"/>
      <c r="F20" s="616"/>
      <c r="G20" s="616"/>
      <c r="H20" s="616"/>
      <c r="I20" s="616"/>
      <c r="J20" s="616"/>
      <c r="K20" s="616"/>
      <c r="L20" s="616"/>
      <c r="M20" s="616"/>
      <c r="N20" s="616"/>
      <c r="O20" s="616"/>
      <c r="P20" s="616"/>
      <c r="Q20" s="617"/>
      <c r="R20" s="618">
        <v>13016731</v>
      </c>
      <c r="S20" s="619"/>
      <c r="T20" s="619"/>
      <c r="U20" s="619"/>
      <c r="V20" s="619"/>
      <c r="W20" s="619"/>
      <c r="X20" s="619"/>
      <c r="Y20" s="620"/>
      <c r="Z20" s="671">
        <v>55.4</v>
      </c>
      <c r="AA20" s="671"/>
      <c r="AB20" s="671"/>
      <c r="AC20" s="671"/>
      <c r="AD20" s="672">
        <v>12195341</v>
      </c>
      <c r="AE20" s="672"/>
      <c r="AF20" s="672"/>
      <c r="AG20" s="672"/>
      <c r="AH20" s="672"/>
      <c r="AI20" s="672"/>
      <c r="AJ20" s="672"/>
      <c r="AK20" s="672"/>
      <c r="AL20" s="641">
        <v>99.7</v>
      </c>
      <c r="AM20" s="673"/>
      <c r="AN20" s="673"/>
      <c r="AO20" s="674"/>
      <c r="AP20" s="615" t="s">
        <v>254</v>
      </c>
      <c r="AQ20" s="616"/>
      <c r="AR20" s="616"/>
      <c r="AS20" s="616"/>
      <c r="AT20" s="616"/>
      <c r="AU20" s="616"/>
      <c r="AV20" s="616"/>
      <c r="AW20" s="616"/>
      <c r="AX20" s="616"/>
      <c r="AY20" s="616"/>
      <c r="AZ20" s="616"/>
      <c r="BA20" s="616"/>
      <c r="BB20" s="616"/>
      <c r="BC20" s="616"/>
      <c r="BD20" s="616"/>
      <c r="BE20" s="616"/>
      <c r="BF20" s="617"/>
      <c r="BG20" s="618">
        <v>53267</v>
      </c>
      <c r="BH20" s="619"/>
      <c r="BI20" s="619"/>
      <c r="BJ20" s="619"/>
      <c r="BK20" s="619"/>
      <c r="BL20" s="619"/>
      <c r="BM20" s="619"/>
      <c r="BN20" s="620"/>
      <c r="BO20" s="671">
        <v>0.7</v>
      </c>
      <c r="BP20" s="671"/>
      <c r="BQ20" s="671"/>
      <c r="BR20" s="671"/>
      <c r="BS20" s="624" t="s">
        <v>110</v>
      </c>
      <c r="BT20" s="619"/>
      <c r="BU20" s="619"/>
      <c r="BV20" s="619"/>
      <c r="BW20" s="619"/>
      <c r="BX20" s="619"/>
      <c r="BY20" s="619"/>
      <c r="BZ20" s="619"/>
      <c r="CA20" s="619"/>
      <c r="CB20" s="654"/>
      <c r="CD20" s="655" t="s">
        <v>255</v>
      </c>
      <c r="CE20" s="652"/>
      <c r="CF20" s="652"/>
      <c r="CG20" s="652"/>
      <c r="CH20" s="652"/>
      <c r="CI20" s="652"/>
      <c r="CJ20" s="652"/>
      <c r="CK20" s="652"/>
      <c r="CL20" s="652"/>
      <c r="CM20" s="652"/>
      <c r="CN20" s="652"/>
      <c r="CO20" s="652"/>
      <c r="CP20" s="652"/>
      <c r="CQ20" s="653"/>
      <c r="CR20" s="618">
        <v>22865977</v>
      </c>
      <c r="CS20" s="619"/>
      <c r="CT20" s="619"/>
      <c r="CU20" s="619"/>
      <c r="CV20" s="619"/>
      <c r="CW20" s="619"/>
      <c r="CX20" s="619"/>
      <c r="CY20" s="620"/>
      <c r="CZ20" s="671">
        <v>100</v>
      </c>
      <c r="DA20" s="671"/>
      <c r="DB20" s="671"/>
      <c r="DC20" s="671"/>
      <c r="DD20" s="624">
        <v>6210407</v>
      </c>
      <c r="DE20" s="619"/>
      <c r="DF20" s="619"/>
      <c r="DG20" s="619"/>
      <c r="DH20" s="619"/>
      <c r="DI20" s="619"/>
      <c r="DJ20" s="619"/>
      <c r="DK20" s="619"/>
      <c r="DL20" s="619"/>
      <c r="DM20" s="619"/>
      <c r="DN20" s="619"/>
      <c r="DO20" s="619"/>
      <c r="DP20" s="620"/>
      <c r="DQ20" s="624">
        <v>14055971</v>
      </c>
      <c r="DR20" s="619"/>
      <c r="DS20" s="619"/>
      <c r="DT20" s="619"/>
      <c r="DU20" s="619"/>
      <c r="DV20" s="619"/>
      <c r="DW20" s="619"/>
      <c r="DX20" s="619"/>
      <c r="DY20" s="619"/>
      <c r="DZ20" s="619"/>
      <c r="EA20" s="619"/>
      <c r="EB20" s="619"/>
      <c r="EC20" s="654"/>
    </row>
    <row r="21" spans="2:133" ht="11.25" customHeight="1" x14ac:dyDescent="0.15">
      <c r="B21" s="615" t="s">
        <v>256</v>
      </c>
      <c r="C21" s="616"/>
      <c r="D21" s="616"/>
      <c r="E21" s="616"/>
      <c r="F21" s="616"/>
      <c r="G21" s="616"/>
      <c r="H21" s="616"/>
      <c r="I21" s="616"/>
      <c r="J21" s="616"/>
      <c r="K21" s="616"/>
      <c r="L21" s="616"/>
      <c r="M21" s="616"/>
      <c r="N21" s="616"/>
      <c r="O21" s="616"/>
      <c r="P21" s="616"/>
      <c r="Q21" s="617"/>
      <c r="R21" s="618">
        <v>5018</v>
      </c>
      <c r="S21" s="619"/>
      <c r="T21" s="619"/>
      <c r="U21" s="619"/>
      <c r="V21" s="619"/>
      <c r="W21" s="619"/>
      <c r="X21" s="619"/>
      <c r="Y21" s="620"/>
      <c r="Z21" s="671">
        <v>0</v>
      </c>
      <c r="AA21" s="671"/>
      <c r="AB21" s="671"/>
      <c r="AC21" s="671"/>
      <c r="AD21" s="672">
        <v>5018</v>
      </c>
      <c r="AE21" s="672"/>
      <c r="AF21" s="672"/>
      <c r="AG21" s="672"/>
      <c r="AH21" s="672"/>
      <c r="AI21" s="672"/>
      <c r="AJ21" s="672"/>
      <c r="AK21" s="672"/>
      <c r="AL21" s="641">
        <v>0</v>
      </c>
      <c r="AM21" s="673"/>
      <c r="AN21" s="673"/>
      <c r="AO21" s="674"/>
      <c r="AP21" s="709" t="s">
        <v>257</v>
      </c>
      <c r="AQ21" s="719"/>
      <c r="AR21" s="719"/>
      <c r="AS21" s="719"/>
      <c r="AT21" s="719"/>
      <c r="AU21" s="719"/>
      <c r="AV21" s="719"/>
      <c r="AW21" s="719"/>
      <c r="AX21" s="719"/>
      <c r="AY21" s="719"/>
      <c r="AZ21" s="719"/>
      <c r="BA21" s="719"/>
      <c r="BB21" s="719"/>
      <c r="BC21" s="719"/>
      <c r="BD21" s="719"/>
      <c r="BE21" s="719"/>
      <c r="BF21" s="711"/>
      <c r="BG21" s="618">
        <v>53267</v>
      </c>
      <c r="BH21" s="619"/>
      <c r="BI21" s="619"/>
      <c r="BJ21" s="619"/>
      <c r="BK21" s="619"/>
      <c r="BL21" s="619"/>
      <c r="BM21" s="619"/>
      <c r="BN21" s="620"/>
      <c r="BO21" s="671">
        <v>0.7</v>
      </c>
      <c r="BP21" s="671"/>
      <c r="BQ21" s="671"/>
      <c r="BR21" s="671"/>
      <c r="BS21" s="624" t="s">
        <v>110</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x14ac:dyDescent="0.15">
      <c r="B22" s="615" t="s">
        <v>258</v>
      </c>
      <c r="C22" s="616"/>
      <c r="D22" s="616"/>
      <c r="E22" s="616"/>
      <c r="F22" s="616"/>
      <c r="G22" s="616"/>
      <c r="H22" s="616"/>
      <c r="I22" s="616"/>
      <c r="J22" s="616"/>
      <c r="K22" s="616"/>
      <c r="L22" s="616"/>
      <c r="M22" s="616"/>
      <c r="N22" s="616"/>
      <c r="O22" s="616"/>
      <c r="P22" s="616"/>
      <c r="Q22" s="617"/>
      <c r="R22" s="618">
        <v>198386</v>
      </c>
      <c r="S22" s="619"/>
      <c r="T22" s="619"/>
      <c r="U22" s="619"/>
      <c r="V22" s="619"/>
      <c r="W22" s="619"/>
      <c r="X22" s="619"/>
      <c r="Y22" s="620"/>
      <c r="Z22" s="671">
        <v>0.8</v>
      </c>
      <c r="AA22" s="671"/>
      <c r="AB22" s="671"/>
      <c r="AC22" s="671"/>
      <c r="AD22" s="672" t="s">
        <v>110</v>
      </c>
      <c r="AE22" s="672"/>
      <c r="AF22" s="672"/>
      <c r="AG22" s="672"/>
      <c r="AH22" s="672"/>
      <c r="AI22" s="672"/>
      <c r="AJ22" s="672"/>
      <c r="AK22" s="672"/>
      <c r="AL22" s="641" t="s">
        <v>110</v>
      </c>
      <c r="AM22" s="673"/>
      <c r="AN22" s="673"/>
      <c r="AO22" s="674"/>
      <c r="AP22" s="709" t="s">
        <v>259</v>
      </c>
      <c r="AQ22" s="719"/>
      <c r="AR22" s="719"/>
      <c r="AS22" s="719"/>
      <c r="AT22" s="719"/>
      <c r="AU22" s="719"/>
      <c r="AV22" s="719"/>
      <c r="AW22" s="719"/>
      <c r="AX22" s="719"/>
      <c r="AY22" s="719"/>
      <c r="AZ22" s="719"/>
      <c r="BA22" s="719"/>
      <c r="BB22" s="719"/>
      <c r="BC22" s="719"/>
      <c r="BD22" s="719"/>
      <c r="BE22" s="719"/>
      <c r="BF22" s="711"/>
      <c r="BG22" s="618" t="s">
        <v>110</v>
      </c>
      <c r="BH22" s="619"/>
      <c r="BI22" s="619"/>
      <c r="BJ22" s="619"/>
      <c r="BK22" s="619"/>
      <c r="BL22" s="619"/>
      <c r="BM22" s="619"/>
      <c r="BN22" s="620"/>
      <c r="BO22" s="671" t="s">
        <v>110</v>
      </c>
      <c r="BP22" s="671"/>
      <c r="BQ22" s="671"/>
      <c r="BR22" s="671"/>
      <c r="BS22" s="624" t="s">
        <v>110</v>
      </c>
      <c r="BT22" s="619"/>
      <c r="BU22" s="619"/>
      <c r="BV22" s="619"/>
      <c r="BW22" s="619"/>
      <c r="BX22" s="619"/>
      <c r="BY22" s="619"/>
      <c r="BZ22" s="619"/>
      <c r="CA22" s="619"/>
      <c r="CB22" s="654"/>
      <c r="CD22" s="723" t="s">
        <v>260</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x14ac:dyDescent="0.15">
      <c r="B23" s="615" t="s">
        <v>261</v>
      </c>
      <c r="C23" s="616"/>
      <c r="D23" s="616"/>
      <c r="E23" s="616"/>
      <c r="F23" s="616"/>
      <c r="G23" s="616"/>
      <c r="H23" s="616"/>
      <c r="I23" s="616"/>
      <c r="J23" s="616"/>
      <c r="K23" s="616"/>
      <c r="L23" s="616"/>
      <c r="M23" s="616"/>
      <c r="N23" s="616"/>
      <c r="O23" s="616"/>
      <c r="P23" s="616"/>
      <c r="Q23" s="617"/>
      <c r="R23" s="618">
        <v>295801</v>
      </c>
      <c r="S23" s="619"/>
      <c r="T23" s="619"/>
      <c r="U23" s="619"/>
      <c r="V23" s="619"/>
      <c r="W23" s="619"/>
      <c r="X23" s="619"/>
      <c r="Y23" s="620"/>
      <c r="Z23" s="671">
        <v>1.3</v>
      </c>
      <c r="AA23" s="671"/>
      <c r="AB23" s="671"/>
      <c r="AC23" s="671"/>
      <c r="AD23" s="672">
        <v>19645</v>
      </c>
      <c r="AE23" s="672"/>
      <c r="AF23" s="672"/>
      <c r="AG23" s="672"/>
      <c r="AH23" s="672"/>
      <c r="AI23" s="672"/>
      <c r="AJ23" s="672"/>
      <c r="AK23" s="672"/>
      <c r="AL23" s="641">
        <v>0.2</v>
      </c>
      <c r="AM23" s="673"/>
      <c r="AN23" s="673"/>
      <c r="AO23" s="674"/>
      <c r="AP23" s="709" t="s">
        <v>262</v>
      </c>
      <c r="AQ23" s="719"/>
      <c r="AR23" s="719"/>
      <c r="AS23" s="719"/>
      <c r="AT23" s="719"/>
      <c r="AU23" s="719"/>
      <c r="AV23" s="719"/>
      <c r="AW23" s="719"/>
      <c r="AX23" s="719"/>
      <c r="AY23" s="719"/>
      <c r="AZ23" s="719"/>
      <c r="BA23" s="719"/>
      <c r="BB23" s="719"/>
      <c r="BC23" s="719"/>
      <c r="BD23" s="719"/>
      <c r="BE23" s="719"/>
      <c r="BF23" s="711"/>
      <c r="BG23" s="618" t="s">
        <v>110</v>
      </c>
      <c r="BH23" s="619"/>
      <c r="BI23" s="619"/>
      <c r="BJ23" s="619"/>
      <c r="BK23" s="619"/>
      <c r="BL23" s="619"/>
      <c r="BM23" s="619"/>
      <c r="BN23" s="620"/>
      <c r="BO23" s="671" t="s">
        <v>110</v>
      </c>
      <c r="BP23" s="671"/>
      <c r="BQ23" s="671"/>
      <c r="BR23" s="671"/>
      <c r="BS23" s="624" t="s">
        <v>110</v>
      </c>
      <c r="BT23" s="619"/>
      <c r="BU23" s="619"/>
      <c r="BV23" s="619"/>
      <c r="BW23" s="619"/>
      <c r="BX23" s="619"/>
      <c r="BY23" s="619"/>
      <c r="BZ23" s="619"/>
      <c r="CA23" s="619"/>
      <c r="CB23" s="654"/>
      <c r="CD23" s="723" t="s">
        <v>202</v>
      </c>
      <c r="CE23" s="724"/>
      <c r="CF23" s="724"/>
      <c r="CG23" s="724"/>
      <c r="CH23" s="724"/>
      <c r="CI23" s="724"/>
      <c r="CJ23" s="724"/>
      <c r="CK23" s="724"/>
      <c r="CL23" s="724"/>
      <c r="CM23" s="724"/>
      <c r="CN23" s="724"/>
      <c r="CO23" s="724"/>
      <c r="CP23" s="724"/>
      <c r="CQ23" s="725"/>
      <c r="CR23" s="723" t="s">
        <v>263</v>
      </c>
      <c r="CS23" s="724"/>
      <c r="CT23" s="724"/>
      <c r="CU23" s="724"/>
      <c r="CV23" s="724"/>
      <c r="CW23" s="724"/>
      <c r="CX23" s="724"/>
      <c r="CY23" s="725"/>
      <c r="CZ23" s="723" t="s">
        <v>264</v>
      </c>
      <c r="DA23" s="724"/>
      <c r="DB23" s="724"/>
      <c r="DC23" s="725"/>
      <c r="DD23" s="723" t="s">
        <v>265</v>
      </c>
      <c r="DE23" s="724"/>
      <c r="DF23" s="724"/>
      <c r="DG23" s="724"/>
      <c r="DH23" s="724"/>
      <c r="DI23" s="724"/>
      <c r="DJ23" s="724"/>
      <c r="DK23" s="725"/>
      <c r="DL23" s="726" t="s">
        <v>266</v>
      </c>
      <c r="DM23" s="727"/>
      <c r="DN23" s="727"/>
      <c r="DO23" s="727"/>
      <c r="DP23" s="727"/>
      <c r="DQ23" s="727"/>
      <c r="DR23" s="727"/>
      <c r="DS23" s="727"/>
      <c r="DT23" s="727"/>
      <c r="DU23" s="727"/>
      <c r="DV23" s="728"/>
      <c r="DW23" s="723" t="s">
        <v>267</v>
      </c>
      <c r="DX23" s="724"/>
      <c r="DY23" s="724"/>
      <c r="DZ23" s="724"/>
      <c r="EA23" s="724"/>
      <c r="EB23" s="724"/>
      <c r="EC23" s="725"/>
    </row>
    <row r="24" spans="2:133" ht="11.25" customHeight="1" x14ac:dyDescent="0.15">
      <c r="B24" s="615" t="s">
        <v>268</v>
      </c>
      <c r="C24" s="616"/>
      <c r="D24" s="616"/>
      <c r="E24" s="616"/>
      <c r="F24" s="616"/>
      <c r="G24" s="616"/>
      <c r="H24" s="616"/>
      <c r="I24" s="616"/>
      <c r="J24" s="616"/>
      <c r="K24" s="616"/>
      <c r="L24" s="616"/>
      <c r="M24" s="616"/>
      <c r="N24" s="616"/>
      <c r="O24" s="616"/>
      <c r="P24" s="616"/>
      <c r="Q24" s="617"/>
      <c r="R24" s="618">
        <v>30626</v>
      </c>
      <c r="S24" s="619"/>
      <c r="T24" s="619"/>
      <c r="U24" s="619"/>
      <c r="V24" s="619"/>
      <c r="W24" s="619"/>
      <c r="X24" s="619"/>
      <c r="Y24" s="620"/>
      <c r="Z24" s="671">
        <v>0.1</v>
      </c>
      <c r="AA24" s="671"/>
      <c r="AB24" s="671"/>
      <c r="AC24" s="671"/>
      <c r="AD24" s="672" t="s">
        <v>110</v>
      </c>
      <c r="AE24" s="672"/>
      <c r="AF24" s="672"/>
      <c r="AG24" s="672"/>
      <c r="AH24" s="672"/>
      <c r="AI24" s="672"/>
      <c r="AJ24" s="672"/>
      <c r="AK24" s="672"/>
      <c r="AL24" s="641" t="s">
        <v>110</v>
      </c>
      <c r="AM24" s="673"/>
      <c r="AN24" s="673"/>
      <c r="AO24" s="674"/>
      <c r="AP24" s="709" t="s">
        <v>269</v>
      </c>
      <c r="AQ24" s="719"/>
      <c r="AR24" s="719"/>
      <c r="AS24" s="719"/>
      <c r="AT24" s="719"/>
      <c r="AU24" s="719"/>
      <c r="AV24" s="719"/>
      <c r="AW24" s="719"/>
      <c r="AX24" s="719"/>
      <c r="AY24" s="719"/>
      <c r="AZ24" s="719"/>
      <c r="BA24" s="719"/>
      <c r="BB24" s="719"/>
      <c r="BC24" s="719"/>
      <c r="BD24" s="719"/>
      <c r="BE24" s="719"/>
      <c r="BF24" s="711"/>
      <c r="BG24" s="618" t="s">
        <v>110</v>
      </c>
      <c r="BH24" s="619"/>
      <c r="BI24" s="619"/>
      <c r="BJ24" s="619"/>
      <c r="BK24" s="619"/>
      <c r="BL24" s="619"/>
      <c r="BM24" s="619"/>
      <c r="BN24" s="620"/>
      <c r="BO24" s="671" t="s">
        <v>110</v>
      </c>
      <c r="BP24" s="671"/>
      <c r="BQ24" s="671"/>
      <c r="BR24" s="671"/>
      <c r="BS24" s="624" t="s">
        <v>110</v>
      </c>
      <c r="BT24" s="619"/>
      <c r="BU24" s="619"/>
      <c r="BV24" s="619"/>
      <c r="BW24" s="619"/>
      <c r="BX24" s="619"/>
      <c r="BY24" s="619"/>
      <c r="BZ24" s="619"/>
      <c r="CA24" s="619"/>
      <c r="CB24" s="654"/>
      <c r="CD24" s="675" t="s">
        <v>270</v>
      </c>
      <c r="CE24" s="676"/>
      <c r="CF24" s="676"/>
      <c r="CG24" s="676"/>
      <c r="CH24" s="676"/>
      <c r="CI24" s="676"/>
      <c r="CJ24" s="676"/>
      <c r="CK24" s="676"/>
      <c r="CL24" s="676"/>
      <c r="CM24" s="676"/>
      <c r="CN24" s="676"/>
      <c r="CO24" s="676"/>
      <c r="CP24" s="676"/>
      <c r="CQ24" s="677"/>
      <c r="CR24" s="668">
        <v>8024669</v>
      </c>
      <c r="CS24" s="669"/>
      <c r="CT24" s="669"/>
      <c r="CU24" s="669"/>
      <c r="CV24" s="669"/>
      <c r="CW24" s="669"/>
      <c r="CX24" s="669"/>
      <c r="CY24" s="716"/>
      <c r="CZ24" s="720">
        <v>35.1</v>
      </c>
      <c r="DA24" s="721"/>
      <c r="DB24" s="721"/>
      <c r="DC24" s="722"/>
      <c r="DD24" s="715">
        <v>5867451</v>
      </c>
      <c r="DE24" s="669"/>
      <c r="DF24" s="669"/>
      <c r="DG24" s="669"/>
      <c r="DH24" s="669"/>
      <c r="DI24" s="669"/>
      <c r="DJ24" s="669"/>
      <c r="DK24" s="716"/>
      <c r="DL24" s="715">
        <v>5710438</v>
      </c>
      <c r="DM24" s="669"/>
      <c r="DN24" s="669"/>
      <c r="DO24" s="669"/>
      <c r="DP24" s="669"/>
      <c r="DQ24" s="669"/>
      <c r="DR24" s="669"/>
      <c r="DS24" s="669"/>
      <c r="DT24" s="669"/>
      <c r="DU24" s="669"/>
      <c r="DV24" s="716"/>
      <c r="DW24" s="717">
        <v>43.4</v>
      </c>
      <c r="DX24" s="686"/>
      <c r="DY24" s="686"/>
      <c r="DZ24" s="686"/>
      <c r="EA24" s="686"/>
      <c r="EB24" s="686"/>
      <c r="EC24" s="718"/>
    </row>
    <row r="25" spans="2:133" ht="11.25" customHeight="1" x14ac:dyDescent="0.15">
      <c r="B25" s="615" t="s">
        <v>271</v>
      </c>
      <c r="C25" s="616"/>
      <c r="D25" s="616"/>
      <c r="E25" s="616"/>
      <c r="F25" s="616"/>
      <c r="G25" s="616"/>
      <c r="H25" s="616"/>
      <c r="I25" s="616"/>
      <c r="J25" s="616"/>
      <c r="K25" s="616"/>
      <c r="L25" s="616"/>
      <c r="M25" s="616"/>
      <c r="N25" s="616"/>
      <c r="O25" s="616"/>
      <c r="P25" s="616"/>
      <c r="Q25" s="617"/>
      <c r="R25" s="618">
        <v>2316606</v>
      </c>
      <c r="S25" s="619"/>
      <c r="T25" s="619"/>
      <c r="U25" s="619"/>
      <c r="V25" s="619"/>
      <c r="W25" s="619"/>
      <c r="X25" s="619"/>
      <c r="Y25" s="620"/>
      <c r="Z25" s="671">
        <v>9.9</v>
      </c>
      <c r="AA25" s="671"/>
      <c r="AB25" s="671"/>
      <c r="AC25" s="671"/>
      <c r="AD25" s="672" t="s">
        <v>110</v>
      </c>
      <c r="AE25" s="672"/>
      <c r="AF25" s="672"/>
      <c r="AG25" s="672"/>
      <c r="AH25" s="672"/>
      <c r="AI25" s="672"/>
      <c r="AJ25" s="672"/>
      <c r="AK25" s="672"/>
      <c r="AL25" s="641" t="s">
        <v>110</v>
      </c>
      <c r="AM25" s="673"/>
      <c r="AN25" s="673"/>
      <c r="AO25" s="674"/>
      <c r="AP25" s="709" t="s">
        <v>272</v>
      </c>
      <c r="AQ25" s="719"/>
      <c r="AR25" s="719"/>
      <c r="AS25" s="719"/>
      <c r="AT25" s="719"/>
      <c r="AU25" s="719"/>
      <c r="AV25" s="719"/>
      <c r="AW25" s="719"/>
      <c r="AX25" s="719"/>
      <c r="AY25" s="719"/>
      <c r="AZ25" s="719"/>
      <c r="BA25" s="719"/>
      <c r="BB25" s="719"/>
      <c r="BC25" s="719"/>
      <c r="BD25" s="719"/>
      <c r="BE25" s="719"/>
      <c r="BF25" s="711"/>
      <c r="BG25" s="618" t="s">
        <v>110</v>
      </c>
      <c r="BH25" s="619"/>
      <c r="BI25" s="619"/>
      <c r="BJ25" s="619"/>
      <c r="BK25" s="619"/>
      <c r="BL25" s="619"/>
      <c r="BM25" s="619"/>
      <c r="BN25" s="620"/>
      <c r="BO25" s="671" t="s">
        <v>110</v>
      </c>
      <c r="BP25" s="671"/>
      <c r="BQ25" s="671"/>
      <c r="BR25" s="671"/>
      <c r="BS25" s="624" t="s">
        <v>110</v>
      </c>
      <c r="BT25" s="619"/>
      <c r="BU25" s="619"/>
      <c r="BV25" s="619"/>
      <c r="BW25" s="619"/>
      <c r="BX25" s="619"/>
      <c r="BY25" s="619"/>
      <c r="BZ25" s="619"/>
      <c r="CA25" s="619"/>
      <c r="CB25" s="654"/>
      <c r="CD25" s="655" t="s">
        <v>273</v>
      </c>
      <c r="CE25" s="652"/>
      <c r="CF25" s="652"/>
      <c r="CG25" s="652"/>
      <c r="CH25" s="652"/>
      <c r="CI25" s="652"/>
      <c r="CJ25" s="652"/>
      <c r="CK25" s="652"/>
      <c r="CL25" s="652"/>
      <c r="CM25" s="652"/>
      <c r="CN25" s="652"/>
      <c r="CO25" s="652"/>
      <c r="CP25" s="652"/>
      <c r="CQ25" s="653"/>
      <c r="CR25" s="618">
        <v>2704602</v>
      </c>
      <c r="CS25" s="637"/>
      <c r="CT25" s="637"/>
      <c r="CU25" s="637"/>
      <c r="CV25" s="637"/>
      <c r="CW25" s="637"/>
      <c r="CX25" s="637"/>
      <c r="CY25" s="638"/>
      <c r="CZ25" s="621">
        <v>11.8</v>
      </c>
      <c r="DA25" s="639"/>
      <c r="DB25" s="639"/>
      <c r="DC25" s="640"/>
      <c r="DD25" s="624">
        <v>2387588</v>
      </c>
      <c r="DE25" s="637"/>
      <c r="DF25" s="637"/>
      <c r="DG25" s="637"/>
      <c r="DH25" s="637"/>
      <c r="DI25" s="637"/>
      <c r="DJ25" s="637"/>
      <c r="DK25" s="638"/>
      <c r="DL25" s="624">
        <v>2324944</v>
      </c>
      <c r="DM25" s="637"/>
      <c r="DN25" s="637"/>
      <c r="DO25" s="637"/>
      <c r="DP25" s="637"/>
      <c r="DQ25" s="637"/>
      <c r="DR25" s="637"/>
      <c r="DS25" s="637"/>
      <c r="DT25" s="637"/>
      <c r="DU25" s="637"/>
      <c r="DV25" s="638"/>
      <c r="DW25" s="641">
        <v>17.7</v>
      </c>
      <c r="DX25" s="642"/>
      <c r="DY25" s="642"/>
      <c r="DZ25" s="642"/>
      <c r="EA25" s="642"/>
      <c r="EB25" s="642"/>
      <c r="EC25" s="643"/>
    </row>
    <row r="26" spans="2:133" ht="11.25" customHeight="1" x14ac:dyDescent="0.15">
      <c r="B26" s="712" t="s">
        <v>274</v>
      </c>
      <c r="C26" s="713"/>
      <c r="D26" s="713"/>
      <c r="E26" s="713"/>
      <c r="F26" s="713"/>
      <c r="G26" s="713"/>
      <c r="H26" s="713"/>
      <c r="I26" s="713"/>
      <c r="J26" s="713"/>
      <c r="K26" s="713"/>
      <c r="L26" s="713"/>
      <c r="M26" s="713"/>
      <c r="N26" s="713"/>
      <c r="O26" s="713"/>
      <c r="P26" s="713"/>
      <c r="Q26" s="714"/>
      <c r="R26" s="618" t="s">
        <v>110</v>
      </c>
      <c r="S26" s="619"/>
      <c r="T26" s="619"/>
      <c r="U26" s="619"/>
      <c r="V26" s="619"/>
      <c r="W26" s="619"/>
      <c r="X26" s="619"/>
      <c r="Y26" s="620"/>
      <c r="Z26" s="671" t="s">
        <v>110</v>
      </c>
      <c r="AA26" s="671"/>
      <c r="AB26" s="671"/>
      <c r="AC26" s="671"/>
      <c r="AD26" s="672" t="s">
        <v>110</v>
      </c>
      <c r="AE26" s="672"/>
      <c r="AF26" s="672"/>
      <c r="AG26" s="672"/>
      <c r="AH26" s="672"/>
      <c r="AI26" s="672"/>
      <c r="AJ26" s="672"/>
      <c r="AK26" s="672"/>
      <c r="AL26" s="641" t="s">
        <v>110</v>
      </c>
      <c r="AM26" s="673"/>
      <c r="AN26" s="673"/>
      <c r="AO26" s="674"/>
      <c r="AP26" s="709" t="s">
        <v>275</v>
      </c>
      <c r="AQ26" s="710"/>
      <c r="AR26" s="710"/>
      <c r="AS26" s="710"/>
      <c r="AT26" s="710"/>
      <c r="AU26" s="710"/>
      <c r="AV26" s="710"/>
      <c r="AW26" s="710"/>
      <c r="AX26" s="710"/>
      <c r="AY26" s="710"/>
      <c r="AZ26" s="710"/>
      <c r="BA26" s="710"/>
      <c r="BB26" s="710"/>
      <c r="BC26" s="710"/>
      <c r="BD26" s="710"/>
      <c r="BE26" s="710"/>
      <c r="BF26" s="711"/>
      <c r="BG26" s="618" t="s">
        <v>110</v>
      </c>
      <c r="BH26" s="619"/>
      <c r="BI26" s="619"/>
      <c r="BJ26" s="619"/>
      <c r="BK26" s="619"/>
      <c r="BL26" s="619"/>
      <c r="BM26" s="619"/>
      <c r="BN26" s="620"/>
      <c r="BO26" s="671" t="s">
        <v>110</v>
      </c>
      <c r="BP26" s="671"/>
      <c r="BQ26" s="671"/>
      <c r="BR26" s="671"/>
      <c r="BS26" s="624" t="s">
        <v>110</v>
      </c>
      <c r="BT26" s="619"/>
      <c r="BU26" s="619"/>
      <c r="BV26" s="619"/>
      <c r="BW26" s="619"/>
      <c r="BX26" s="619"/>
      <c r="BY26" s="619"/>
      <c r="BZ26" s="619"/>
      <c r="CA26" s="619"/>
      <c r="CB26" s="654"/>
      <c r="CD26" s="655" t="s">
        <v>276</v>
      </c>
      <c r="CE26" s="652"/>
      <c r="CF26" s="652"/>
      <c r="CG26" s="652"/>
      <c r="CH26" s="652"/>
      <c r="CI26" s="652"/>
      <c r="CJ26" s="652"/>
      <c r="CK26" s="652"/>
      <c r="CL26" s="652"/>
      <c r="CM26" s="652"/>
      <c r="CN26" s="652"/>
      <c r="CO26" s="652"/>
      <c r="CP26" s="652"/>
      <c r="CQ26" s="653"/>
      <c r="CR26" s="618">
        <v>1764535</v>
      </c>
      <c r="CS26" s="619"/>
      <c r="CT26" s="619"/>
      <c r="CU26" s="619"/>
      <c r="CV26" s="619"/>
      <c r="CW26" s="619"/>
      <c r="CX26" s="619"/>
      <c r="CY26" s="620"/>
      <c r="CZ26" s="621">
        <v>7.7</v>
      </c>
      <c r="DA26" s="639"/>
      <c r="DB26" s="639"/>
      <c r="DC26" s="640"/>
      <c r="DD26" s="624">
        <v>1466149</v>
      </c>
      <c r="DE26" s="619"/>
      <c r="DF26" s="619"/>
      <c r="DG26" s="619"/>
      <c r="DH26" s="619"/>
      <c r="DI26" s="619"/>
      <c r="DJ26" s="619"/>
      <c r="DK26" s="620"/>
      <c r="DL26" s="624" t="s">
        <v>277</v>
      </c>
      <c r="DM26" s="619"/>
      <c r="DN26" s="619"/>
      <c r="DO26" s="619"/>
      <c r="DP26" s="619"/>
      <c r="DQ26" s="619"/>
      <c r="DR26" s="619"/>
      <c r="DS26" s="619"/>
      <c r="DT26" s="619"/>
      <c r="DU26" s="619"/>
      <c r="DV26" s="620"/>
      <c r="DW26" s="641" t="s">
        <v>277</v>
      </c>
      <c r="DX26" s="642"/>
      <c r="DY26" s="642"/>
      <c r="DZ26" s="642"/>
      <c r="EA26" s="642"/>
      <c r="EB26" s="642"/>
      <c r="EC26" s="643"/>
    </row>
    <row r="27" spans="2:133" ht="11.25" customHeight="1" x14ac:dyDescent="0.15">
      <c r="B27" s="615" t="s">
        <v>278</v>
      </c>
      <c r="C27" s="616"/>
      <c r="D27" s="616"/>
      <c r="E27" s="616"/>
      <c r="F27" s="616"/>
      <c r="G27" s="616"/>
      <c r="H27" s="616"/>
      <c r="I27" s="616"/>
      <c r="J27" s="616"/>
      <c r="K27" s="616"/>
      <c r="L27" s="616"/>
      <c r="M27" s="616"/>
      <c r="N27" s="616"/>
      <c r="O27" s="616"/>
      <c r="P27" s="616"/>
      <c r="Q27" s="617"/>
      <c r="R27" s="618">
        <v>1184123</v>
      </c>
      <c r="S27" s="619"/>
      <c r="T27" s="619"/>
      <c r="U27" s="619"/>
      <c r="V27" s="619"/>
      <c r="W27" s="619"/>
      <c r="X27" s="619"/>
      <c r="Y27" s="620"/>
      <c r="Z27" s="671">
        <v>5</v>
      </c>
      <c r="AA27" s="671"/>
      <c r="AB27" s="671"/>
      <c r="AC27" s="671"/>
      <c r="AD27" s="672" t="s">
        <v>110</v>
      </c>
      <c r="AE27" s="672"/>
      <c r="AF27" s="672"/>
      <c r="AG27" s="672"/>
      <c r="AH27" s="672"/>
      <c r="AI27" s="672"/>
      <c r="AJ27" s="672"/>
      <c r="AK27" s="672"/>
      <c r="AL27" s="641" t="s">
        <v>110</v>
      </c>
      <c r="AM27" s="673"/>
      <c r="AN27" s="673"/>
      <c r="AO27" s="674"/>
      <c r="AP27" s="615" t="s">
        <v>279</v>
      </c>
      <c r="AQ27" s="616"/>
      <c r="AR27" s="616"/>
      <c r="AS27" s="616"/>
      <c r="AT27" s="616"/>
      <c r="AU27" s="616"/>
      <c r="AV27" s="616"/>
      <c r="AW27" s="616"/>
      <c r="AX27" s="616"/>
      <c r="AY27" s="616"/>
      <c r="AZ27" s="616"/>
      <c r="BA27" s="616"/>
      <c r="BB27" s="616"/>
      <c r="BC27" s="616"/>
      <c r="BD27" s="616"/>
      <c r="BE27" s="616"/>
      <c r="BF27" s="617"/>
      <c r="BG27" s="618">
        <v>7675363</v>
      </c>
      <c r="BH27" s="619"/>
      <c r="BI27" s="619"/>
      <c r="BJ27" s="619"/>
      <c r="BK27" s="619"/>
      <c r="BL27" s="619"/>
      <c r="BM27" s="619"/>
      <c r="BN27" s="620"/>
      <c r="BO27" s="671">
        <v>100</v>
      </c>
      <c r="BP27" s="671"/>
      <c r="BQ27" s="671"/>
      <c r="BR27" s="671"/>
      <c r="BS27" s="624">
        <v>633805</v>
      </c>
      <c r="BT27" s="619"/>
      <c r="BU27" s="619"/>
      <c r="BV27" s="619"/>
      <c r="BW27" s="619"/>
      <c r="BX27" s="619"/>
      <c r="BY27" s="619"/>
      <c r="BZ27" s="619"/>
      <c r="CA27" s="619"/>
      <c r="CB27" s="654"/>
      <c r="CD27" s="655" t="s">
        <v>280</v>
      </c>
      <c r="CE27" s="652"/>
      <c r="CF27" s="652"/>
      <c r="CG27" s="652"/>
      <c r="CH27" s="652"/>
      <c r="CI27" s="652"/>
      <c r="CJ27" s="652"/>
      <c r="CK27" s="652"/>
      <c r="CL27" s="652"/>
      <c r="CM27" s="652"/>
      <c r="CN27" s="652"/>
      <c r="CO27" s="652"/>
      <c r="CP27" s="652"/>
      <c r="CQ27" s="653"/>
      <c r="CR27" s="618">
        <v>2798516</v>
      </c>
      <c r="CS27" s="637"/>
      <c r="CT27" s="637"/>
      <c r="CU27" s="637"/>
      <c r="CV27" s="637"/>
      <c r="CW27" s="637"/>
      <c r="CX27" s="637"/>
      <c r="CY27" s="638"/>
      <c r="CZ27" s="621">
        <v>12.2</v>
      </c>
      <c r="DA27" s="639"/>
      <c r="DB27" s="639"/>
      <c r="DC27" s="640"/>
      <c r="DD27" s="624">
        <v>999291</v>
      </c>
      <c r="DE27" s="637"/>
      <c r="DF27" s="637"/>
      <c r="DG27" s="637"/>
      <c r="DH27" s="637"/>
      <c r="DI27" s="637"/>
      <c r="DJ27" s="637"/>
      <c r="DK27" s="638"/>
      <c r="DL27" s="624">
        <v>996892</v>
      </c>
      <c r="DM27" s="637"/>
      <c r="DN27" s="637"/>
      <c r="DO27" s="637"/>
      <c r="DP27" s="637"/>
      <c r="DQ27" s="637"/>
      <c r="DR27" s="637"/>
      <c r="DS27" s="637"/>
      <c r="DT27" s="637"/>
      <c r="DU27" s="637"/>
      <c r="DV27" s="638"/>
      <c r="DW27" s="641">
        <v>7.6</v>
      </c>
      <c r="DX27" s="642"/>
      <c r="DY27" s="642"/>
      <c r="DZ27" s="642"/>
      <c r="EA27" s="642"/>
      <c r="EB27" s="642"/>
      <c r="EC27" s="643"/>
    </row>
    <row r="28" spans="2:133" ht="11.25" customHeight="1" x14ac:dyDescent="0.15">
      <c r="B28" s="615" t="s">
        <v>281</v>
      </c>
      <c r="C28" s="616"/>
      <c r="D28" s="616"/>
      <c r="E28" s="616"/>
      <c r="F28" s="616"/>
      <c r="G28" s="616"/>
      <c r="H28" s="616"/>
      <c r="I28" s="616"/>
      <c r="J28" s="616"/>
      <c r="K28" s="616"/>
      <c r="L28" s="616"/>
      <c r="M28" s="616"/>
      <c r="N28" s="616"/>
      <c r="O28" s="616"/>
      <c r="P28" s="616"/>
      <c r="Q28" s="617"/>
      <c r="R28" s="618">
        <v>109485</v>
      </c>
      <c r="S28" s="619"/>
      <c r="T28" s="619"/>
      <c r="U28" s="619"/>
      <c r="V28" s="619"/>
      <c r="W28" s="619"/>
      <c r="X28" s="619"/>
      <c r="Y28" s="620"/>
      <c r="Z28" s="671">
        <v>0.5</v>
      </c>
      <c r="AA28" s="671"/>
      <c r="AB28" s="671"/>
      <c r="AC28" s="671"/>
      <c r="AD28" s="672">
        <v>6189</v>
      </c>
      <c r="AE28" s="672"/>
      <c r="AF28" s="672"/>
      <c r="AG28" s="672"/>
      <c r="AH28" s="672"/>
      <c r="AI28" s="672"/>
      <c r="AJ28" s="672"/>
      <c r="AK28" s="672"/>
      <c r="AL28" s="641">
        <v>0.1</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282</v>
      </c>
      <c r="CE28" s="652"/>
      <c r="CF28" s="652"/>
      <c r="CG28" s="652"/>
      <c r="CH28" s="652"/>
      <c r="CI28" s="652"/>
      <c r="CJ28" s="652"/>
      <c r="CK28" s="652"/>
      <c r="CL28" s="652"/>
      <c r="CM28" s="652"/>
      <c r="CN28" s="652"/>
      <c r="CO28" s="652"/>
      <c r="CP28" s="652"/>
      <c r="CQ28" s="653"/>
      <c r="CR28" s="618">
        <v>2521551</v>
      </c>
      <c r="CS28" s="619"/>
      <c r="CT28" s="619"/>
      <c r="CU28" s="619"/>
      <c r="CV28" s="619"/>
      <c r="CW28" s="619"/>
      <c r="CX28" s="619"/>
      <c r="CY28" s="620"/>
      <c r="CZ28" s="621">
        <v>11</v>
      </c>
      <c r="DA28" s="639"/>
      <c r="DB28" s="639"/>
      <c r="DC28" s="640"/>
      <c r="DD28" s="624">
        <v>2480572</v>
      </c>
      <c r="DE28" s="619"/>
      <c r="DF28" s="619"/>
      <c r="DG28" s="619"/>
      <c r="DH28" s="619"/>
      <c r="DI28" s="619"/>
      <c r="DJ28" s="619"/>
      <c r="DK28" s="620"/>
      <c r="DL28" s="624">
        <v>2388602</v>
      </c>
      <c r="DM28" s="619"/>
      <c r="DN28" s="619"/>
      <c r="DO28" s="619"/>
      <c r="DP28" s="619"/>
      <c r="DQ28" s="619"/>
      <c r="DR28" s="619"/>
      <c r="DS28" s="619"/>
      <c r="DT28" s="619"/>
      <c r="DU28" s="619"/>
      <c r="DV28" s="620"/>
      <c r="DW28" s="641">
        <v>18.2</v>
      </c>
      <c r="DX28" s="642"/>
      <c r="DY28" s="642"/>
      <c r="DZ28" s="642"/>
      <c r="EA28" s="642"/>
      <c r="EB28" s="642"/>
      <c r="EC28" s="643"/>
    </row>
    <row r="29" spans="2:133" ht="11.25" customHeight="1" x14ac:dyDescent="0.15">
      <c r="B29" s="615" t="s">
        <v>283</v>
      </c>
      <c r="C29" s="616"/>
      <c r="D29" s="616"/>
      <c r="E29" s="616"/>
      <c r="F29" s="616"/>
      <c r="G29" s="616"/>
      <c r="H29" s="616"/>
      <c r="I29" s="616"/>
      <c r="J29" s="616"/>
      <c r="K29" s="616"/>
      <c r="L29" s="616"/>
      <c r="M29" s="616"/>
      <c r="N29" s="616"/>
      <c r="O29" s="616"/>
      <c r="P29" s="616"/>
      <c r="Q29" s="617"/>
      <c r="R29" s="618">
        <v>21785</v>
      </c>
      <c r="S29" s="619"/>
      <c r="T29" s="619"/>
      <c r="U29" s="619"/>
      <c r="V29" s="619"/>
      <c r="W29" s="619"/>
      <c r="X29" s="619"/>
      <c r="Y29" s="620"/>
      <c r="Z29" s="671">
        <v>0.1</v>
      </c>
      <c r="AA29" s="671"/>
      <c r="AB29" s="671"/>
      <c r="AC29" s="671"/>
      <c r="AD29" s="672" t="s">
        <v>110</v>
      </c>
      <c r="AE29" s="672"/>
      <c r="AF29" s="672"/>
      <c r="AG29" s="672"/>
      <c r="AH29" s="672"/>
      <c r="AI29" s="672"/>
      <c r="AJ29" s="672"/>
      <c r="AK29" s="672"/>
      <c r="AL29" s="641" t="s">
        <v>110</v>
      </c>
      <c r="AM29" s="673"/>
      <c r="AN29" s="673"/>
      <c r="AO29" s="674"/>
      <c r="AP29" s="678" t="s">
        <v>202</v>
      </c>
      <c r="AQ29" s="679"/>
      <c r="AR29" s="679"/>
      <c r="AS29" s="679"/>
      <c r="AT29" s="679"/>
      <c r="AU29" s="679"/>
      <c r="AV29" s="679"/>
      <c r="AW29" s="679"/>
      <c r="AX29" s="679"/>
      <c r="AY29" s="679"/>
      <c r="AZ29" s="679"/>
      <c r="BA29" s="679"/>
      <c r="BB29" s="679"/>
      <c r="BC29" s="679"/>
      <c r="BD29" s="679"/>
      <c r="BE29" s="679"/>
      <c r="BF29" s="680"/>
      <c r="BG29" s="678" t="s">
        <v>284</v>
      </c>
      <c r="BH29" s="694"/>
      <c r="BI29" s="694"/>
      <c r="BJ29" s="694"/>
      <c r="BK29" s="694"/>
      <c r="BL29" s="694"/>
      <c r="BM29" s="694"/>
      <c r="BN29" s="694"/>
      <c r="BO29" s="694"/>
      <c r="BP29" s="694"/>
      <c r="BQ29" s="695"/>
      <c r="BR29" s="678" t="s">
        <v>285</v>
      </c>
      <c r="BS29" s="694"/>
      <c r="BT29" s="694"/>
      <c r="BU29" s="694"/>
      <c r="BV29" s="694"/>
      <c r="BW29" s="694"/>
      <c r="BX29" s="694"/>
      <c r="BY29" s="694"/>
      <c r="BZ29" s="694"/>
      <c r="CA29" s="694"/>
      <c r="CB29" s="695"/>
      <c r="CD29" s="688" t="s">
        <v>286</v>
      </c>
      <c r="CE29" s="689"/>
      <c r="CF29" s="655" t="s">
        <v>287</v>
      </c>
      <c r="CG29" s="652"/>
      <c r="CH29" s="652"/>
      <c r="CI29" s="652"/>
      <c r="CJ29" s="652"/>
      <c r="CK29" s="652"/>
      <c r="CL29" s="652"/>
      <c r="CM29" s="652"/>
      <c r="CN29" s="652"/>
      <c r="CO29" s="652"/>
      <c r="CP29" s="652"/>
      <c r="CQ29" s="653"/>
      <c r="CR29" s="618">
        <v>2520373</v>
      </c>
      <c r="CS29" s="637"/>
      <c r="CT29" s="637"/>
      <c r="CU29" s="637"/>
      <c r="CV29" s="637"/>
      <c r="CW29" s="637"/>
      <c r="CX29" s="637"/>
      <c r="CY29" s="638"/>
      <c r="CZ29" s="621">
        <v>11</v>
      </c>
      <c r="DA29" s="639"/>
      <c r="DB29" s="639"/>
      <c r="DC29" s="640"/>
      <c r="DD29" s="624">
        <v>2479394</v>
      </c>
      <c r="DE29" s="637"/>
      <c r="DF29" s="637"/>
      <c r="DG29" s="637"/>
      <c r="DH29" s="637"/>
      <c r="DI29" s="637"/>
      <c r="DJ29" s="637"/>
      <c r="DK29" s="638"/>
      <c r="DL29" s="624">
        <v>2387424</v>
      </c>
      <c r="DM29" s="637"/>
      <c r="DN29" s="637"/>
      <c r="DO29" s="637"/>
      <c r="DP29" s="637"/>
      <c r="DQ29" s="637"/>
      <c r="DR29" s="637"/>
      <c r="DS29" s="637"/>
      <c r="DT29" s="637"/>
      <c r="DU29" s="637"/>
      <c r="DV29" s="638"/>
      <c r="DW29" s="641">
        <v>18.100000000000001</v>
      </c>
      <c r="DX29" s="642"/>
      <c r="DY29" s="642"/>
      <c r="DZ29" s="642"/>
      <c r="EA29" s="642"/>
      <c r="EB29" s="642"/>
      <c r="EC29" s="643"/>
    </row>
    <row r="30" spans="2:133" ht="11.25" customHeight="1" x14ac:dyDescent="0.15">
      <c r="B30" s="615" t="s">
        <v>288</v>
      </c>
      <c r="C30" s="616"/>
      <c r="D30" s="616"/>
      <c r="E30" s="616"/>
      <c r="F30" s="616"/>
      <c r="G30" s="616"/>
      <c r="H30" s="616"/>
      <c r="I30" s="616"/>
      <c r="J30" s="616"/>
      <c r="K30" s="616"/>
      <c r="L30" s="616"/>
      <c r="M30" s="616"/>
      <c r="N30" s="616"/>
      <c r="O30" s="616"/>
      <c r="P30" s="616"/>
      <c r="Q30" s="617"/>
      <c r="R30" s="618">
        <v>1063139</v>
      </c>
      <c r="S30" s="619"/>
      <c r="T30" s="619"/>
      <c r="U30" s="619"/>
      <c r="V30" s="619"/>
      <c r="W30" s="619"/>
      <c r="X30" s="619"/>
      <c r="Y30" s="620"/>
      <c r="Z30" s="671">
        <v>4.5</v>
      </c>
      <c r="AA30" s="671"/>
      <c r="AB30" s="671"/>
      <c r="AC30" s="671"/>
      <c r="AD30" s="672" t="s">
        <v>110</v>
      </c>
      <c r="AE30" s="672"/>
      <c r="AF30" s="672"/>
      <c r="AG30" s="672"/>
      <c r="AH30" s="672"/>
      <c r="AI30" s="672"/>
      <c r="AJ30" s="672"/>
      <c r="AK30" s="672"/>
      <c r="AL30" s="641" t="s">
        <v>110</v>
      </c>
      <c r="AM30" s="673"/>
      <c r="AN30" s="673"/>
      <c r="AO30" s="674"/>
      <c r="AP30" s="696" t="s">
        <v>289</v>
      </c>
      <c r="AQ30" s="697"/>
      <c r="AR30" s="697"/>
      <c r="AS30" s="697"/>
      <c r="AT30" s="702" t="s">
        <v>290</v>
      </c>
      <c r="AU30" s="182"/>
      <c r="AV30" s="182"/>
      <c r="AW30" s="182"/>
      <c r="AX30" s="705" t="s">
        <v>168</v>
      </c>
      <c r="AY30" s="706"/>
      <c r="AZ30" s="706"/>
      <c r="BA30" s="706"/>
      <c r="BB30" s="706"/>
      <c r="BC30" s="706"/>
      <c r="BD30" s="706"/>
      <c r="BE30" s="706"/>
      <c r="BF30" s="707"/>
      <c r="BG30" s="684">
        <v>99.4</v>
      </c>
      <c r="BH30" s="685"/>
      <c r="BI30" s="685"/>
      <c r="BJ30" s="685"/>
      <c r="BK30" s="685"/>
      <c r="BL30" s="685"/>
      <c r="BM30" s="686">
        <v>97.9</v>
      </c>
      <c r="BN30" s="685"/>
      <c r="BO30" s="685"/>
      <c r="BP30" s="685"/>
      <c r="BQ30" s="687"/>
      <c r="BR30" s="684">
        <v>99.4</v>
      </c>
      <c r="BS30" s="685"/>
      <c r="BT30" s="685"/>
      <c r="BU30" s="685"/>
      <c r="BV30" s="685"/>
      <c r="BW30" s="685"/>
      <c r="BX30" s="686">
        <v>97.8</v>
      </c>
      <c r="BY30" s="685"/>
      <c r="BZ30" s="685"/>
      <c r="CA30" s="685"/>
      <c r="CB30" s="687"/>
      <c r="CD30" s="690"/>
      <c r="CE30" s="691"/>
      <c r="CF30" s="655" t="s">
        <v>291</v>
      </c>
      <c r="CG30" s="652"/>
      <c r="CH30" s="652"/>
      <c r="CI30" s="652"/>
      <c r="CJ30" s="652"/>
      <c r="CK30" s="652"/>
      <c r="CL30" s="652"/>
      <c r="CM30" s="652"/>
      <c r="CN30" s="652"/>
      <c r="CO30" s="652"/>
      <c r="CP30" s="652"/>
      <c r="CQ30" s="653"/>
      <c r="CR30" s="618">
        <v>2266343</v>
      </c>
      <c r="CS30" s="619"/>
      <c r="CT30" s="619"/>
      <c r="CU30" s="619"/>
      <c r="CV30" s="619"/>
      <c r="CW30" s="619"/>
      <c r="CX30" s="619"/>
      <c r="CY30" s="620"/>
      <c r="CZ30" s="621">
        <v>9.9</v>
      </c>
      <c r="DA30" s="639"/>
      <c r="DB30" s="639"/>
      <c r="DC30" s="640"/>
      <c r="DD30" s="624">
        <v>2230972</v>
      </c>
      <c r="DE30" s="619"/>
      <c r="DF30" s="619"/>
      <c r="DG30" s="619"/>
      <c r="DH30" s="619"/>
      <c r="DI30" s="619"/>
      <c r="DJ30" s="619"/>
      <c r="DK30" s="620"/>
      <c r="DL30" s="624">
        <v>2139002</v>
      </c>
      <c r="DM30" s="619"/>
      <c r="DN30" s="619"/>
      <c r="DO30" s="619"/>
      <c r="DP30" s="619"/>
      <c r="DQ30" s="619"/>
      <c r="DR30" s="619"/>
      <c r="DS30" s="619"/>
      <c r="DT30" s="619"/>
      <c r="DU30" s="619"/>
      <c r="DV30" s="620"/>
      <c r="DW30" s="641">
        <v>16.3</v>
      </c>
      <c r="DX30" s="642"/>
      <c r="DY30" s="642"/>
      <c r="DZ30" s="642"/>
      <c r="EA30" s="642"/>
      <c r="EB30" s="642"/>
      <c r="EC30" s="643"/>
    </row>
    <row r="31" spans="2:133" ht="11.25" customHeight="1" x14ac:dyDescent="0.15">
      <c r="B31" s="615" t="s">
        <v>292</v>
      </c>
      <c r="C31" s="616"/>
      <c r="D31" s="616"/>
      <c r="E31" s="616"/>
      <c r="F31" s="616"/>
      <c r="G31" s="616"/>
      <c r="H31" s="616"/>
      <c r="I31" s="616"/>
      <c r="J31" s="616"/>
      <c r="K31" s="616"/>
      <c r="L31" s="616"/>
      <c r="M31" s="616"/>
      <c r="N31" s="616"/>
      <c r="O31" s="616"/>
      <c r="P31" s="616"/>
      <c r="Q31" s="617"/>
      <c r="R31" s="618">
        <v>987386</v>
      </c>
      <c r="S31" s="619"/>
      <c r="T31" s="619"/>
      <c r="U31" s="619"/>
      <c r="V31" s="619"/>
      <c r="W31" s="619"/>
      <c r="X31" s="619"/>
      <c r="Y31" s="620"/>
      <c r="Z31" s="671">
        <v>4.2</v>
      </c>
      <c r="AA31" s="671"/>
      <c r="AB31" s="671"/>
      <c r="AC31" s="671"/>
      <c r="AD31" s="672" t="s">
        <v>110</v>
      </c>
      <c r="AE31" s="672"/>
      <c r="AF31" s="672"/>
      <c r="AG31" s="672"/>
      <c r="AH31" s="672"/>
      <c r="AI31" s="672"/>
      <c r="AJ31" s="672"/>
      <c r="AK31" s="672"/>
      <c r="AL31" s="641" t="s">
        <v>110</v>
      </c>
      <c r="AM31" s="673"/>
      <c r="AN31" s="673"/>
      <c r="AO31" s="674"/>
      <c r="AP31" s="698"/>
      <c r="AQ31" s="699"/>
      <c r="AR31" s="699"/>
      <c r="AS31" s="699"/>
      <c r="AT31" s="703"/>
      <c r="AU31" s="181" t="s">
        <v>293</v>
      </c>
      <c r="AV31" s="181"/>
      <c r="AW31" s="181"/>
      <c r="AX31" s="615" t="s">
        <v>294</v>
      </c>
      <c r="AY31" s="616"/>
      <c r="AZ31" s="616"/>
      <c r="BA31" s="616"/>
      <c r="BB31" s="616"/>
      <c r="BC31" s="616"/>
      <c r="BD31" s="616"/>
      <c r="BE31" s="616"/>
      <c r="BF31" s="617"/>
      <c r="BG31" s="682">
        <v>99.3</v>
      </c>
      <c r="BH31" s="637"/>
      <c r="BI31" s="637"/>
      <c r="BJ31" s="637"/>
      <c r="BK31" s="637"/>
      <c r="BL31" s="637"/>
      <c r="BM31" s="673">
        <v>98.1</v>
      </c>
      <c r="BN31" s="683"/>
      <c r="BO31" s="683"/>
      <c r="BP31" s="683"/>
      <c r="BQ31" s="647"/>
      <c r="BR31" s="682">
        <v>99.4</v>
      </c>
      <c r="BS31" s="637"/>
      <c r="BT31" s="637"/>
      <c r="BU31" s="637"/>
      <c r="BV31" s="637"/>
      <c r="BW31" s="637"/>
      <c r="BX31" s="673">
        <v>98.1</v>
      </c>
      <c r="BY31" s="683"/>
      <c r="BZ31" s="683"/>
      <c r="CA31" s="683"/>
      <c r="CB31" s="647"/>
      <c r="CD31" s="690"/>
      <c r="CE31" s="691"/>
      <c r="CF31" s="655" t="s">
        <v>295</v>
      </c>
      <c r="CG31" s="652"/>
      <c r="CH31" s="652"/>
      <c r="CI31" s="652"/>
      <c r="CJ31" s="652"/>
      <c r="CK31" s="652"/>
      <c r="CL31" s="652"/>
      <c r="CM31" s="652"/>
      <c r="CN31" s="652"/>
      <c r="CO31" s="652"/>
      <c r="CP31" s="652"/>
      <c r="CQ31" s="653"/>
      <c r="CR31" s="618">
        <v>254030</v>
      </c>
      <c r="CS31" s="637"/>
      <c r="CT31" s="637"/>
      <c r="CU31" s="637"/>
      <c r="CV31" s="637"/>
      <c r="CW31" s="637"/>
      <c r="CX31" s="637"/>
      <c r="CY31" s="638"/>
      <c r="CZ31" s="621">
        <v>1.1000000000000001</v>
      </c>
      <c r="DA31" s="639"/>
      <c r="DB31" s="639"/>
      <c r="DC31" s="640"/>
      <c r="DD31" s="624">
        <v>248422</v>
      </c>
      <c r="DE31" s="637"/>
      <c r="DF31" s="637"/>
      <c r="DG31" s="637"/>
      <c r="DH31" s="637"/>
      <c r="DI31" s="637"/>
      <c r="DJ31" s="637"/>
      <c r="DK31" s="638"/>
      <c r="DL31" s="624">
        <v>248422</v>
      </c>
      <c r="DM31" s="637"/>
      <c r="DN31" s="637"/>
      <c r="DO31" s="637"/>
      <c r="DP31" s="637"/>
      <c r="DQ31" s="637"/>
      <c r="DR31" s="637"/>
      <c r="DS31" s="637"/>
      <c r="DT31" s="637"/>
      <c r="DU31" s="637"/>
      <c r="DV31" s="638"/>
      <c r="DW31" s="641">
        <v>1.9</v>
      </c>
      <c r="DX31" s="642"/>
      <c r="DY31" s="642"/>
      <c r="DZ31" s="642"/>
      <c r="EA31" s="642"/>
      <c r="EB31" s="642"/>
      <c r="EC31" s="643"/>
    </row>
    <row r="32" spans="2:133" ht="11.25" customHeight="1" x14ac:dyDescent="0.15">
      <c r="B32" s="615" t="s">
        <v>296</v>
      </c>
      <c r="C32" s="616"/>
      <c r="D32" s="616"/>
      <c r="E32" s="616"/>
      <c r="F32" s="616"/>
      <c r="G32" s="616"/>
      <c r="H32" s="616"/>
      <c r="I32" s="616"/>
      <c r="J32" s="616"/>
      <c r="K32" s="616"/>
      <c r="L32" s="616"/>
      <c r="M32" s="616"/>
      <c r="N32" s="616"/>
      <c r="O32" s="616"/>
      <c r="P32" s="616"/>
      <c r="Q32" s="617"/>
      <c r="R32" s="618">
        <v>721953</v>
      </c>
      <c r="S32" s="619"/>
      <c r="T32" s="619"/>
      <c r="U32" s="619"/>
      <c r="V32" s="619"/>
      <c r="W32" s="619"/>
      <c r="X32" s="619"/>
      <c r="Y32" s="620"/>
      <c r="Z32" s="671">
        <v>3.1</v>
      </c>
      <c r="AA32" s="671"/>
      <c r="AB32" s="671"/>
      <c r="AC32" s="671"/>
      <c r="AD32" s="672">
        <v>294</v>
      </c>
      <c r="AE32" s="672"/>
      <c r="AF32" s="672"/>
      <c r="AG32" s="672"/>
      <c r="AH32" s="672"/>
      <c r="AI32" s="672"/>
      <c r="AJ32" s="672"/>
      <c r="AK32" s="672"/>
      <c r="AL32" s="641">
        <v>0</v>
      </c>
      <c r="AM32" s="673"/>
      <c r="AN32" s="673"/>
      <c r="AO32" s="674"/>
      <c r="AP32" s="700"/>
      <c r="AQ32" s="701"/>
      <c r="AR32" s="701"/>
      <c r="AS32" s="701"/>
      <c r="AT32" s="704"/>
      <c r="AU32" s="183"/>
      <c r="AV32" s="183"/>
      <c r="AW32" s="183"/>
      <c r="AX32" s="599" t="s">
        <v>297</v>
      </c>
      <c r="AY32" s="600"/>
      <c r="AZ32" s="600"/>
      <c r="BA32" s="600"/>
      <c r="BB32" s="600"/>
      <c r="BC32" s="600"/>
      <c r="BD32" s="600"/>
      <c r="BE32" s="600"/>
      <c r="BF32" s="601"/>
      <c r="BG32" s="681">
        <v>99.4</v>
      </c>
      <c r="BH32" s="603"/>
      <c r="BI32" s="603"/>
      <c r="BJ32" s="603"/>
      <c r="BK32" s="603"/>
      <c r="BL32" s="603"/>
      <c r="BM32" s="666">
        <v>97.5</v>
      </c>
      <c r="BN32" s="603"/>
      <c r="BO32" s="603"/>
      <c r="BP32" s="603"/>
      <c r="BQ32" s="660"/>
      <c r="BR32" s="681">
        <v>99.3</v>
      </c>
      <c r="BS32" s="603"/>
      <c r="BT32" s="603"/>
      <c r="BU32" s="603"/>
      <c r="BV32" s="603"/>
      <c r="BW32" s="603"/>
      <c r="BX32" s="666">
        <v>97.4</v>
      </c>
      <c r="BY32" s="603"/>
      <c r="BZ32" s="603"/>
      <c r="CA32" s="603"/>
      <c r="CB32" s="660"/>
      <c r="CD32" s="692"/>
      <c r="CE32" s="693"/>
      <c r="CF32" s="655" t="s">
        <v>298</v>
      </c>
      <c r="CG32" s="652"/>
      <c r="CH32" s="652"/>
      <c r="CI32" s="652"/>
      <c r="CJ32" s="652"/>
      <c r="CK32" s="652"/>
      <c r="CL32" s="652"/>
      <c r="CM32" s="652"/>
      <c r="CN32" s="652"/>
      <c r="CO32" s="652"/>
      <c r="CP32" s="652"/>
      <c r="CQ32" s="653"/>
      <c r="CR32" s="618">
        <v>1178</v>
      </c>
      <c r="CS32" s="619"/>
      <c r="CT32" s="619"/>
      <c r="CU32" s="619"/>
      <c r="CV32" s="619"/>
      <c r="CW32" s="619"/>
      <c r="CX32" s="619"/>
      <c r="CY32" s="620"/>
      <c r="CZ32" s="621">
        <v>0</v>
      </c>
      <c r="DA32" s="639"/>
      <c r="DB32" s="639"/>
      <c r="DC32" s="640"/>
      <c r="DD32" s="624">
        <v>1178</v>
      </c>
      <c r="DE32" s="619"/>
      <c r="DF32" s="619"/>
      <c r="DG32" s="619"/>
      <c r="DH32" s="619"/>
      <c r="DI32" s="619"/>
      <c r="DJ32" s="619"/>
      <c r="DK32" s="620"/>
      <c r="DL32" s="624">
        <v>1178</v>
      </c>
      <c r="DM32" s="619"/>
      <c r="DN32" s="619"/>
      <c r="DO32" s="619"/>
      <c r="DP32" s="619"/>
      <c r="DQ32" s="619"/>
      <c r="DR32" s="619"/>
      <c r="DS32" s="619"/>
      <c r="DT32" s="619"/>
      <c r="DU32" s="619"/>
      <c r="DV32" s="620"/>
      <c r="DW32" s="641">
        <v>0</v>
      </c>
      <c r="DX32" s="642"/>
      <c r="DY32" s="642"/>
      <c r="DZ32" s="642"/>
      <c r="EA32" s="642"/>
      <c r="EB32" s="642"/>
      <c r="EC32" s="643"/>
    </row>
    <row r="33" spans="2:133" ht="11.25" customHeight="1" x14ac:dyDescent="0.15">
      <c r="B33" s="615" t="s">
        <v>299</v>
      </c>
      <c r="C33" s="616"/>
      <c r="D33" s="616"/>
      <c r="E33" s="616"/>
      <c r="F33" s="616"/>
      <c r="G33" s="616"/>
      <c r="H33" s="616"/>
      <c r="I33" s="616"/>
      <c r="J33" s="616"/>
      <c r="K33" s="616"/>
      <c r="L33" s="616"/>
      <c r="M33" s="616"/>
      <c r="N33" s="616"/>
      <c r="O33" s="616"/>
      <c r="P33" s="616"/>
      <c r="Q33" s="617"/>
      <c r="R33" s="618">
        <v>3546041</v>
      </c>
      <c r="S33" s="619"/>
      <c r="T33" s="619"/>
      <c r="U33" s="619"/>
      <c r="V33" s="619"/>
      <c r="W33" s="619"/>
      <c r="X33" s="619"/>
      <c r="Y33" s="620"/>
      <c r="Z33" s="671">
        <v>15.1</v>
      </c>
      <c r="AA33" s="671"/>
      <c r="AB33" s="671"/>
      <c r="AC33" s="671"/>
      <c r="AD33" s="672" t="s">
        <v>110</v>
      </c>
      <c r="AE33" s="672"/>
      <c r="AF33" s="672"/>
      <c r="AG33" s="672"/>
      <c r="AH33" s="672"/>
      <c r="AI33" s="672"/>
      <c r="AJ33" s="672"/>
      <c r="AK33" s="672"/>
      <c r="AL33" s="641" t="s">
        <v>110</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300</v>
      </c>
      <c r="CE33" s="652"/>
      <c r="CF33" s="652"/>
      <c r="CG33" s="652"/>
      <c r="CH33" s="652"/>
      <c r="CI33" s="652"/>
      <c r="CJ33" s="652"/>
      <c r="CK33" s="652"/>
      <c r="CL33" s="652"/>
      <c r="CM33" s="652"/>
      <c r="CN33" s="652"/>
      <c r="CO33" s="652"/>
      <c r="CP33" s="652"/>
      <c r="CQ33" s="653"/>
      <c r="CR33" s="618">
        <v>8616661</v>
      </c>
      <c r="CS33" s="637"/>
      <c r="CT33" s="637"/>
      <c r="CU33" s="637"/>
      <c r="CV33" s="637"/>
      <c r="CW33" s="637"/>
      <c r="CX33" s="637"/>
      <c r="CY33" s="638"/>
      <c r="CZ33" s="621">
        <v>37.700000000000003</v>
      </c>
      <c r="DA33" s="639"/>
      <c r="DB33" s="639"/>
      <c r="DC33" s="640"/>
      <c r="DD33" s="624">
        <v>7003477</v>
      </c>
      <c r="DE33" s="637"/>
      <c r="DF33" s="637"/>
      <c r="DG33" s="637"/>
      <c r="DH33" s="637"/>
      <c r="DI33" s="637"/>
      <c r="DJ33" s="637"/>
      <c r="DK33" s="638"/>
      <c r="DL33" s="624">
        <v>5170362</v>
      </c>
      <c r="DM33" s="637"/>
      <c r="DN33" s="637"/>
      <c r="DO33" s="637"/>
      <c r="DP33" s="637"/>
      <c r="DQ33" s="637"/>
      <c r="DR33" s="637"/>
      <c r="DS33" s="637"/>
      <c r="DT33" s="637"/>
      <c r="DU33" s="637"/>
      <c r="DV33" s="638"/>
      <c r="DW33" s="641">
        <v>39.299999999999997</v>
      </c>
      <c r="DX33" s="642"/>
      <c r="DY33" s="642"/>
      <c r="DZ33" s="642"/>
      <c r="EA33" s="642"/>
      <c r="EB33" s="642"/>
      <c r="EC33" s="643"/>
    </row>
    <row r="34" spans="2:133" ht="11.25" customHeight="1" x14ac:dyDescent="0.15">
      <c r="B34" s="615" t="s">
        <v>301</v>
      </c>
      <c r="C34" s="616"/>
      <c r="D34" s="616"/>
      <c r="E34" s="616"/>
      <c r="F34" s="616"/>
      <c r="G34" s="616"/>
      <c r="H34" s="616"/>
      <c r="I34" s="616"/>
      <c r="J34" s="616"/>
      <c r="K34" s="616"/>
      <c r="L34" s="616"/>
      <c r="M34" s="616"/>
      <c r="N34" s="616"/>
      <c r="O34" s="616"/>
      <c r="P34" s="616"/>
      <c r="Q34" s="617"/>
      <c r="R34" s="618" t="s">
        <v>110</v>
      </c>
      <c r="S34" s="619"/>
      <c r="T34" s="619"/>
      <c r="U34" s="619"/>
      <c r="V34" s="619"/>
      <c r="W34" s="619"/>
      <c r="X34" s="619"/>
      <c r="Y34" s="620"/>
      <c r="Z34" s="671" t="s">
        <v>110</v>
      </c>
      <c r="AA34" s="671"/>
      <c r="AB34" s="671"/>
      <c r="AC34" s="671"/>
      <c r="AD34" s="672" t="s">
        <v>110</v>
      </c>
      <c r="AE34" s="672"/>
      <c r="AF34" s="672"/>
      <c r="AG34" s="672"/>
      <c r="AH34" s="672"/>
      <c r="AI34" s="672"/>
      <c r="AJ34" s="672"/>
      <c r="AK34" s="672"/>
      <c r="AL34" s="641" t="s">
        <v>110</v>
      </c>
      <c r="AM34" s="673"/>
      <c r="AN34" s="673"/>
      <c r="AO34" s="674"/>
      <c r="AP34" s="186"/>
      <c r="AQ34" s="678" t="s">
        <v>302</v>
      </c>
      <c r="AR34" s="679"/>
      <c r="AS34" s="679"/>
      <c r="AT34" s="679"/>
      <c r="AU34" s="679"/>
      <c r="AV34" s="679"/>
      <c r="AW34" s="679"/>
      <c r="AX34" s="679"/>
      <c r="AY34" s="679"/>
      <c r="AZ34" s="679"/>
      <c r="BA34" s="679"/>
      <c r="BB34" s="679"/>
      <c r="BC34" s="679"/>
      <c r="BD34" s="679"/>
      <c r="BE34" s="679"/>
      <c r="BF34" s="680"/>
      <c r="BG34" s="678" t="s">
        <v>303</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304</v>
      </c>
      <c r="CE34" s="652"/>
      <c r="CF34" s="652"/>
      <c r="CG34" s="652"/>
      <c r="CH34" s="652"/>
      <c r="CI34" s="652"/>
      <c r="CJ34" s="652"/>
      <c r="CK34" s="652"/>
      <c r="CL34" s="652"/>
      <c r="CM34" s="652"/>
      <c r="CN34" s="652"/>
      <c r="CO34" s="652"/>
      <c r="CP34" s="652"/>
      <c r="CQ34" s="653"/>
      <c r="CR34" s="618">
        <v>2376991</v>
      </c>
      <c r="CS34" s="619"/>
      <c r="CT34" s="619"/>
      <c r="CU34" s="619"/>
      <c r="CV34" s="619"/>
      <c r="CW34" s="619"/>
      <c r="CX34" s="619"/>
      <c r="CY34" s="620"/>
      <c r="CZ34" s="621">
        <v>10.4</v>
      </c>
      <c r="DA34" s="639"/>
      <c r="DB34" s="639"/>
      <c r="DC34" s="640"/>
      <c r="DD34" s="624">
        <v>1973326</v>
      </c>
      <c r="DE34" s="619"/>
      <c r="DF34" s="619"/>
      <c r="DG34" s="619"/>
      <c r="DH34" s="619"/>
      <c r="DI34" s="619"/>
      <c r="DJ34" s="619"/>
      <c r="DK34" s="620"/>
      <c r="DL34" s="624">
        <v>1784345</v>
      </c>
      <c r="DM34" s="619"/>
      <c r="DN34" s="619"/>
      <c r="DO34" s="619"/>
      <c r="DP34" s="619"/>
      <c r="DQ34" s="619"/>
      <c r="DR34" s="619"/>
      <c r="DS34" s="619"/>
      <c r="DT34" s="619"/>
      <c r="DU34" s="619"/>
      <c r="DV34" s="620"/>
      <c r="DW34" s="641">
        <v>13.6</v>
      </c>
      <c r="DX34" s="642"/>
      <c r="DY34" s="642"/>
      <c r="DZ34" s="642"/>
      <c r="EA34" s="642"/>
      <c r="EB34" s="642"/>
      <c r="EC34" s="643"/>
    </row>
    <row r="35" spans="2:133" ht="11.25" customHeight="1" x14ac:dyDescent="0.15">
      <c r="B35" s="615" t="s">
        <v>305</v>
      </c>
      <c r="C35" s="616"/>
      <c r="D35" s="616"/>
      <c r="E35" s="616"/>
      <c r="F35" s="616"/>
      <c r="G35" s="616"/>
      <c r="H35" s="616"/>
      <c r="I35" s="616"/>
      <c r="J35" s="616"/>
      <c r="K35" s="616"/>
      <c r="L35" s="616"/>
      <c r="M35" s="616"/>
      <c r="N35" s="616"/>
      <c r="O35" s="616"/>
      <c r="P35" s="616"/>
      <c r="Q35" s="617"/>
      <c r="R35" s="618">
        <v>929441</v>
      </c>
      <c r="S35" s="619"/>
      <c r="T35" s="619"/>
      <c r="U35" s="619"/>
      <c r="V35" s="619"/>
      <c r="W35" s="619"/>
      <c r="X35" s="619"/>
      <c r="Y35" s="620"/>
      <c r="Z35" s="671">
        <v>4</v>
      </c>
      <c r="AA35" s="671"/>
      <c r="AB35" s="671"/>
      <c r="AC35" s="671"/>
      <c r="AD35" s="672" t="s">
        <v>110</v>
      </c>
      <c r="AE35" s="672"/>
      <c r="AF35" s="672"/>
      <c r="AG35" s="672"/>
      <c r="AH35" s="672"/>
      <c r="AI35" s="672"/>
      <c r="AJ35" s="672"/>
      <c r="AK35" s="672"/>
      <c r="AL35" s="641" t="s">
        <v>110</v>
      </c>
      <c r="AM35" s="673"/>
      <c r="AN35" s="673"/>
      <c r="AO35" s="674"/>
      <c r="AP35" s="186"/>
      <c r="AQ35" s="675" t="s">
        <v>306</v>
      </c>
      <c r="AR35" s="676"/>
      <c r="AS35" s="676"/>
      <c r="AT35" s="676"/>
      <c r="AU35" s="676"/>
      <c r="AV35" s="676"/>
      <c r="AW35" s="676"/>
      <c r="AX35" s="676"/>
      <c r="AY35" s="677"/>
      <c r="AZ35" s="668">
        <v>2946941</v>
      </c>
      <c r="BA35" s="669"/>
      <c r="BB35" s="669"/>
      <c r="BC35" s="669"/>
      <c r="BD35" s="669"/>
      <c r="BE35" s="669"/>
      <c r="BF35" s="670"/>
      <c r="BG35" s="675" t="s">
        <v>307</v>
      </c>
      <c r="BH35" s="676"/>
      <c r="BI35" s="676"/>
      <c r="BJ35" s="676"/>
      <c r="BK35" s="676"/>
      <c r="BL35" s="676"/>
      <c r="BM35" s="676"/>
      <c r="BN35" s="676"/>
      <c r="BO35" s="676"/>
      <c r="BP35" s="676"/>
      <c r="BQ35" s="676"/>
      <c r="BR35" s="676"/>
      <c r="BS35" s="676"/>
      <c r="BT35" s="676"/>
      <c r="BU35" s="677"/>
      <c r="BV35" s="668">
        <v>252037</v>
      </c>
      <c r="BW35" s="669"/>
      <c r="BX35" s="669"/>
      <c r="BY35" s="669"/>
      <c r="BZ35" s="669"/>
      <c r="CA35" s="669"/>
      <c r="CB35" s="670"/>
      <c r="CD35" s="655" t="s">
        <v>308</v>
      </c>
      <c r="CE35" s="652"/>
      <c r="CF35" s="652"/>
      <c r="CG35" s="652"/>
      <c r="CH35" s="652"/>
      <c r="CI35" s="652"/>
      <c r="CJ35" s="652"/>
      <c r="CK35" s="652"/>
      <c r="CL35" s="652"/>
      <c r="CM35" s="652"/>
      <c r="CN35" s="652"/>
      <c r="CO35" s="652"/>
      <c r="CP35" s="652"/>
      <c r="CQ35" s="653"/>
      <c r="CR35" s="618">
        <v>368608</v>
      </c>
      <c r="CS35" s="637"/>
      <c r="CT35" s="637"/>
      <c r="CU35" s="637"/>
      <c r="CV35" s="637"/>
      <c r="CW35" s="637"/>
      <c r="CX35" s="637"/>
      <c r="CY35" s="638"/>
      <c r="CZ35" s="621">
        <v>1.6</v>
      </c>
      <c r="DA35" s="639"/>
      <c r="DB35" s="639"/>
      <c r="DC35" s="640"/>
      <c r="DD35" s="624">
        <v>336162</v>
      </c>
      <c r="DE35" s="637"/>
      <c r="DF35" s="637"/>
      <c r="DG35" s="637"/>
      <c r="DH35" s="637"/>
      <c r="DI35" s="637"/>
      <c r="DJ35" s="637"/>
      <c r="DK35" s="638"/>
      <c r="DL35" s="624">
        <v>167164</v>
      </c>
      <c r="DM35" s="637"/>
      <c r="DN35" s="637"/>
      <c r="DO35" s="637"/>
      <c r="DP35" s="637"/>
      <c r="DQ35" s="637"/>
      <c r="DR35" s="637"/>
      <c r="DS35" s="637"/>
      <c r="DT35" s="637"/>
      <c r="DU35" s="637"/>
      <c r="DV35" s="638"/>
      <c r="DW35" s="641">
        <v>1.3</v>
      </c>
      <c r="DX35" s="642"/>
      <c r="DY35" s="642"/>
      <c r="DZ35" s="642"/>
      <c r="EA35" s="642"/>
      <c r="EB35" s="642"/>
      <c r="EC35" s="643"/>
    </row>
    <row r="36" spans="2:133" ht="11.25" customHeight="1" x14ac:dyDescent="0.15">
      <c r="B36" s="599" t="s">
        <v>309</v>
      </c>
      <c r="C36" s="600"/>
      <c r="D36" s="600"/>
      <c r="E36" s="600"/>
      <c r="F36" s="600"/>
      <c r="G36" s="600"/>
      <c r="H36" s="600"/>
      <c r="I36" s="600"/>
      <c r="J36" s="600"/>
      <c r="K36" s="600"/>
      <c r="L36" s="600"/>
      <c r="M36" s="600"/>
      <c r="N36" s="600"/>
      <c r="O36" s="600"/>
      <c r="P36" s="600"/>
      <c r="Q36" s="601"/>
      <c r="R36" s="602">
        <v>23497080</v>
      </c>
      <c r="S36" s="659"/>
      <c r="T36" s="659"/>
      <c r="U36" s="659"/>
      <c r="V36" s="659"/>
      <c r="W36" s="659"/>
      <c r="X36" s="659"/>
      <c r="Y36" s="662"/>
      <c r="Z36" s="663">
        <v>100</v>
      </c>
      <c r="AA36" s="663"/>
      <c r="AB36" s="663"/>
      <c r="AC36" s="663"/>
      <c r="AD36" s="664">
        <v>12226487</v>
      </c>
      <c r="AE36" s="664"/>
      <c r="AF36" s="664"/>
      <c r="AG36" s="664"/>
      <c r="AH36" s="664"/>
      <c r="AI36" s="664"/>
      <c r="AJ36" s="664"/>
      <c r="AK36" s="664"/>
      <c r="AL36" s="665">
        <v>100</v>
      </c>
      <c r="AM36" s="666"/>
      <c r="AN36" s="666"/>
      <c r="AO36" s="667"/>
      <c r="AQ36" s="644" t="s">
        <v>310</v>
      </c>
      <c r="AR36" s="645"/>
      <c r="AS36" s="645"/>
      <c r="AT36" s="645"/>
      <c r="AU36" s="645"/>
      <c r="AV36" s="645"/>
      <c r="AW36" s="645"/>
      <c r="AX36" s="645"/>
      <c r="AY36" s="646"/>
      <c r="AZ36" s="618">
        <v>988266</v>
      </c>
      <c r="BA36" s="619"/>
      <c r="BB36" s="619"/>
      <c r="BC36" s="619"/>
      <c r="BD36" s="637"/>
      <c r="BE36" s="637"/>
      <c r="BF36" s="647"/>
      <c r="BG36" s="655" t="s">
        <v>311</v>
      </c>
      <c r="BH36" s="652"/>
      <c r="BI36" s="652"/>
      <c r="BJ36" s="652"/>
      <c r="BK36" s="652"/>
      <c r="BL36" s="652"/>
      <c r="BM36" s="652"/>
      <c r="BN36" s="652"/>
      <c r="BO36" s="652"/>
      <c r="BP36" s="652"/>
      <c r="BQ36" s="652"/>
      <c r="BR36" s="652"/>
      <c r="BS36" s="652"/>
      <c r="BT36" s="652"/>
      <c r="BU36" s="653"/>
      <c r="BV36" s="618">
        <v>223056</v>
      </c>
      <c r="BW36" s="619"/>
      <c r="BX36" s="619"/>
      <c r="BY36" s="619"/>
      <c r="BZ36" s="619"/>
      <c r="CA36" s="619"/>
      <c r="CB36" s="654"/>
      <c r="CD36" s="655" t="s">
        <v>312</v>
      </c>
      <c r="CE36" s="652"/>
      <c r="CF36" s="652"/>
      <c r="CG36" s="652"/>
      <c r="CH36" s="652"/>
      <c r="CI36" s="652"/>
      <c r="CJ36" s="652"/>
      <c r="CK36" s="652"/>
      <c r="CL36" s="652"/>
      <c r="CM36" s="652"/>
      <c r="CN36" s="652"/>
      <c r="CO36" s="652"/>
      <c r="CP36" s="652"/>
      <c r="CQ36" s="653"/>
      <c r="CR36" s="618">
        <v>3439047</v>
      </c>
      <c r="CS36" s="619"/>
      <c r="CT36" s="619"/>
      <c r="CU36" s="619"/>
      <c r="CV36" s="619"/>
      <c r="CW36" s="619"/>
      <c r="CX36" s="619"/>
      <c r="CY36" s="620"/>
      <c r="CZ36" s="621">
        <v>15</v>
      </c>
      <c r="DA36" s="639"/>
      <c r="DB36" s="639"/>
      <c r="DC36" s="640"/>
      <c r="DD36" s="624">
        <v>2942130</v>
      </c>
      <c r="DE36" s="619"/>
      <c r="DF36" s="619"/>
      <c r="DG36" s="619"/>
      <c r="DH36" s="619"/>
      <c r="DI36" s="619"/>
      <c r="DJ36" s="619"/>
      <c r="DK36" s="620"/>
      <c r="DL36" s="624">
        <v>2043513</v>
      </c>
      <c r="DM36" s="619"/>
      <c r="DN36" s="619"/>
      <c r="DO36" s="619"/>
      <c r="DP36" s="619"/>
      <c r="DQ36" s="619"/>
      <c r="DR36" s="619"/>
      <c r="DS36" s="619"/>
      <c r="DT36" s="619"/>
      <c r="DU36" s="619"/>
      <c r="DV36" s="620"/>
      <c r="DW36" s="641">
        <v>15.5</v>
      </c>
      <c r="DX36" s="642"/>
      <c r="DY36" s="642"/>
      <c r="DZ36" s="642"/>
      <c r="EA36" s="642"/>
      <c r="EB36" s="642"/>
      <c r="EC36" s="643"/>
    </row>
    <row r="37" spans="2:133" ht="11.25" customHeight="1" x14ac:dyDescent="0.15">
      <c r="AQ37" s="644" t="s">
        <v>313</v>
      </c>
      <c r="AR37" s="645"/>
      <c r="AS37" s="645"/>
      <c r="AT37" s="645"/>
      <c r="AU37" s="645"/>
      <c r="AV37" s="645"/>
      <c r="AW37" s="645"/>
      <c r="AX37" s="645"/>
      <c r="AY37" s="646"/>
      <c r="AZ37" s="618">
        <v>435213</v>
      </c>
      <c r="BA37" s="619"/>
      <c r="BB37" s="619"/>
      <c r="BC37" s="619"/>
      <c r="BD37" s="637"/>
      <c r="BE37" s="637"/>
      <c r="BF37" s="647"/>
      <c r="BG37" s="655" t="s">
        <v>314</v>
      </c>
      <c r="BH37" s="652"/>
      <c r="BI37" s="652"/>
      <c r="BJ37" s="652"/>
      <c r="BK37" s="652"/>
      <c r="BL37" s="652"/>
      <c r="BM37" s="652"/>
      <c r="BN37" s="652"/>
      <c r="BO37" s="652"/>
      <c r="BP37" s="652"/>
      <c r="BQ37" s="652"/>
      <c r="BR37" s="652"/>
      <c r="BS37" s="652"/>
      <c r="BT37" s="652"/>
      <c r="BU37" s="653"/>
      <c r="BV37" s="618">
        <v>5112</v>
      </c>
      <c r="BW37" s="619"/>
      <c r="BX37" s="619"/>
      <c r="BY37" s="619"/>
      <c r="BZ37" s="619"/>
      <c r="CA37" s="619"/>
      <c r="CB37" s="654"/>
      <c r="CD37" s="655" t="s">
        <v>315</v>
      </c>
      <c r="CE37" s="652"/>
      <c r="CF37" s="652"/>
      <c r="CG37" s="652"/>
      <c r="CH37" s="652"/>
      <c r="CI37" s="652"/>
      <c r="CJ37" s="652"/>
      <c r="CK37" s="652"/>
      <c r="CL37" s="652"/>
      <c r="CM37" s="652"/>
      <c r="CN37" s="652"/>
      <c r="CO37" s="652"/>
      <c r="CP37" s="652"/>
      <c r="CQ37" s="653"/>
      <c r="CR37" s="618">
        <v>902195</v>
      </c>
      <c r="CS37" s="637"/>
      <c r="CT37" s="637"/>
      <c r="CU37" s="637"/>
      <c r="CV37" s="637"/>
      <c r="CW37" s="637"/>
      <c r="CX37" s="637"/>
      <c r="CY37" s="638"/>
      <c r="CZ37" s="621">
        <v>3.9</v>
      </c>
      <c r="DA37" s="639"/>
      <c r="DB37" s="639"/>
      <c r="DC37" s="640"/>
      <c r="DD37" s="624">
        <v>896229</v>
      </c>
      <c r="DE37" s="637"/>
      <c r="DF37" s="637"/>
      <c r="DG37" s="637"/>
      <c r="DH37" s="637"/>
      <c r="DI37" s="637"/>
      <c r="DJ37" s="637"/>
      <c r="DK37" s="638"/>
      <c r="DL37" s="624">
        <v>852690</v>
      </c>
      <c r="DM37" s="637"/>
      <c r="DN37" s="637"/>
      <c r="DO37" s="637"/>
      <c r="DP37" s="637"/>
      <c r="DQ37" s="637"/>
      <c r="DR37" s="637"/>
      <c r="DS37" s="637"/>
      <c r="DT37" s="637"/>
      <c r="DU37" s="637"/>
      <c r="DV37" s="638"/>
      <c r="DW37" s="641">
        <v>6.5</v>
      </c>
      <c r="DX37" s="642"/>
      <c r="DY37" s="642"/>
      <c r="DZ37" s="642"/>
      <c r="EA37" s="642"/>
      <c r="EB37" s="642"/>
      <c r="EC37" s="643"/>
    </row>
    <row r="38" spans="2:133" ht="11.25" customHeight="1" x14ac:dyDescent="0.15">
      <c r="AQ38" s="644" t="s">
        <v>316</v>
      </c>
      <c r="AR38" s="645"/>
      <c r="AS38" s="645"/>
      <c r="AT38" s="645"/>
      <c r="AU38" s="645"/>
      <c r="AV38" s="645"/>
      <c r="AW38" s="645"/>
      <c r="AX38" s="645"/>
      <c r="AY38" s="646"/>
      <c r="AZ38" s="618">
        <v>184832</v>
      </c>
      <c r="BA38" s="619"/>
      <c r="BB38" s="619"/>
      <c r="BC38" s="619"/>
      <c r="BD38" s="637"/>
      <c r="BE38" s="637"/>
      <c r="BF38" s="647"/>
      <c r="BG38" s="655" t="s">
        <v>317</v>
      </c>
      <c r="BH38" s="652"/>
      <c r="BI38" s="652"/>
      <c r="BJ38" s="652"/>
      <c r="BK38" s="652"/>
      <c r="BL38" s="652"/>
      <c r="BM38" s="652"/>
      <c r="BN38" s="652"/>
      <c r="BO38" s="652"/>
      <c r="BP38" s="652"/>
      <c r="BQ38" s="652"/>
      <c r="BR38" s="652"/>
      <c r="BS38" s="652"/>
      <c r="BT38" s="652"/>
      <c r="BU38" s="653"/>
      <c r="BV38" s="618">
        <v>8152</v>
      </c>
      <c r="BW38" s="619"/>
      <c r="BX38" s="619"/>
      <c r="BY38" s="619"/>
      <c r="BZ38" s="619"/>
      <c r="CA38" s="619"/>
      <c r="CB38" s="654"/>
      <c r="CD38" s="655" t="s">
        <v>318</v>
      </c>
      <c r="CE38" s="652"/>
      <c r="CF38" s="652"/>
      <c r="CG38" s="652"/>
      <c r="CH38" s="652"/>
      <c r="CI38" s="652"/>
      <c r="CJ38" s="652"/>
      <c r="CK38" s="652"/>
      <c r="CL38" s="652"/>
      <c r="CM38" s="652"/>
      <c r="CN38" s="652"/>
      <c r="CO38" s="652"/>
      <c r="CP38" s="652"/>
      <c r="CQ38" s="653"/>
      <c r="CR38" s="618">
        <v>1338630</v>
      </c>
      <c r="CS38" s="619"/>
      <c r="CT38" s="619"/>
      <c r="CU38" s="619"/>
      <c r="CV38" s="619"/>
      <c r="CW38" s="619"/>
      <c r="CX38" s="619"/>
      <c r="CY38" s="620"/>
      <c r="CZ38" s="621">
        <v>5.9</v>
      </c>
      <c r="DA38" s="639"/>
      <c r="DB38" s="639"/>
      <c r="DC38" s="640"/>
      <c r="DD38" s="624">
        <v>1122053</v>
      </c>
      <c r="DE38" s="619"/>
      <c r="DF38" s="619"/>
      <c r="DG38" s="619"/>
      <c r="DH38" s="619"/>
      <c r="DI38" s="619"/>
      <c r="DJ38" s="619"/>
      <c r="DK38" s="620"/>
      <c r="DL38" s="624">
        <v>1027398</v>
      </c>
      <c r="DM38" s="619"/>
      <c r="DN38" s="619"/>
      <c r="DO38" s="619"/>
      <c r="DP38" s="619"/>
      <c r="DQ38" s="619"/>
      <c r="DR38" s="619"/>
      <c r="DS38" s="619"/>
      <c r="DT38" s="619"/>
      <c r="DU38" s="619"/>
      <c r="DV38" s="620"/>
      <c r="DW38" s="641">
        <v>7.8</v>
      </c>
      <c r="DX38" s="642"/>
      <c r="DY38" s="642"/>
      <c r="DZ38" s="642"/>
      <c r="EA38" s="642"/>
      <c r="EB38" s="642"/>
      <c r="EC38" s="643"/>
    </row>
    <row r="39" spans="2:133" ht="11.25" customHeight="1" x14ac:dyDescent="0.15">
      <c r="AQ39" s="644" t="s">
        <v>319</v>
      </c>
      <c r="AR39" s="645"/>
      <c r="AS39" s="645"/>
      <c r="AT39" s="645"/>
      <c r="AU39" s="645"/>
      <c r="AV39" s="645"/>
      <c r="AW39" s="645"/>
      <c r="AX39" s="645"/>
      <c r="AY39" s="646"/>
      <c r="AZ39" s="618">
        <v>67848</v>
      </c>
      <c r="BA39" s="619"/>
      <c r="BB39" s="619"/>
      <c r="BC39" s="619"/>
      <c r="BD39" s="637"/>
      <c r="BE39" s="637"/>
      <c r="BF39" s="647"/>
      <c r="BG39" s="648" t="s">
        <v>320</v>
      </c>
      <c r="BH39" s="649"/>
      <c r="BI39" s="649"/>
      <c r="BJ39" s="649"/>
      <c r="BK39" s="649"/>
      <c r="BL39" s="187"/>
      <c r="BM39" s="652" t="s">
        <v>321</v>
      </c>
      <c r="BN39" s="652"/>
      <c r="BO39" s="652"/>
      <c r="BP39" s="652"/>
      <c r="BQ39" s="652"/>
      <c r="BR39" s="652"/>
      <c r="BS39" s="652"/>
      <c r="BT39" s="652"/>
      <c r="BU39" s="653"/>
      <c r="BV39" s="618">
        <v>100</v>
      </c>
      <c r="BW39" s="619"/>
      <c r="BX39" s="619"/>
      <c r="BY39" s="619"/>
      <c r="BZ39" s="619"/>
      <c r="CA39" s="619"/>
      <c r="CB39" s="654"/>
      <c r="CD39" s="655" t="s">
        <v>322</v>
      </c>
      <c r="CE39" s="652"/>
      <c r="CF39" s="652"/>
      <c r="CG39" s="652"/>
      <c r="CH39" s="652"/>
      <c r="CI39" s="652"/>
      <c r="CJ39" s="652"/>
      <c r="CK39" s="652"/>
      <c r="CL39" s="652"/>
      <c r="CM39" s="652"/>
      <c r="CN39" s="652"/>
      <c r="CO39" s="652"/>
      <c r="CP39" s="652"/>
      <c r="CQ39" s="653"/>
      <c r="CR39" s="618">
        <v>252204</v>
      </c>
      <c r="CS39" s="637"/>
      <c r="CT39" s="637"/>
      <c r="CU39" s="637"/>
      <c r="CV39" s="637"/>
      <c r="CW39" s="637"/>
      <c r="CX39" s="637"/>
      <c r="CY39" s="638"/>
      <c r="CZ39" s="621">
        <v>1.1000000000000001</v>
      </c>
      <c r="DA39" s="639"/>
      <c r="DB39" s="639"/>
      <c r="DC39" s="640"/>
      <c r="DD39" s="624">
        <v>160837</v>
      </c>
      <c r="DE39" s="637"/>
      <c r="DF39" s="637"/>
      <c r="DG39" s="637"/>
      <c r="DH39" s="637"/>
      <c r="DI39" s="637"/>
      <c r="DJ39" s="637"/>
      <c r="DK39" s="638"/>
      <c r="DL39" s="624" t="s">
        <v>110</v>
      </c>
      <c r="DM39" s="637"/>
      <c r="DN39" s="637"/>
      <c r="DO39" s="637"/>
      <c r="DP39" s="637"/>
      <c r="DQ39" s="637"/>
      <c r="DR39" s="637"/>
      <c r="DS39" s="637"/>
      <c r="DT39" s="637"/>
      <c r="DU39" s="637"/>
      <c r="DV39" s="638"/>
      <c r="DW39" s="641" t="s">
        <v>110</v>
      </c>
      <c r="DX39" s="642"/>
      <c r="DY39" s="642"/>
      <c r="DZ39" s="642"/>
      <c r="EA39" s="642"/>
      <c r="EB39" s="642"/>
      <c r="EC39" s="64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323</v>
      </c>
      <c r="AR40" s="645"/>
      <c r="AS40" s="645"/>
      <c r="AT40" s="645"/>
      <c r="AU40" s="645"/>
      <c r="AV40" s="645"/>
      <c r="AW40" s="645"/>
      <c r="AX40" s="645"/>
      <c r="AY40" s="646"/>
      <c r="AZ40" s="618">
        <v>202733</v>
      </c>
      <c r="BA40" s="619"/>
      <c r="BB40" s="619"/>
      <c r="BC40" s="619"/>
      <c r="BD40" s="637"/>
      <c r="BE40" s="637"/>
      <c r="BF40" s="647"/>
      <c r="BG40" s="648"/>
      <c r="BH40" s="649"/>
      <c r="BI40" s="649"/>
      <c r="BJ40" s="649"/>
      <c r="BK40" s="649"/>
      <c r="BL40" s="187"/>
      <c r="BM40" s="652" t="s">
        <v>324</v>
      </c>
      <c r="BN40" s="652"/>
      <c r="BO40" s="652"/>
      <c r="BP40" s="652"/>
      <c r="BQ40" s="652"/>
      <c r="BR40" s="652"/>
      <c r="BS40" s="652"/>
      <c r="BT40" s="652"/>
      <c r="BU40" s="653"/>
      <c r="BV40" s="618">
        <v>75</v>
      </c>
      <c r="BW40" s="619"/>
      <c r="BX40" s="619"/>
      <c r="BY40" s="619"/>
      <c r="BZ40" s="619"/>
      <c r="CA40" s="619"/>
      <c r="CB40" s="654"/>
      <c r="CD40" s="655" t="s">
        <v>325</v>
      </c>
      <c r="CE40" s="652"/>
      <c r="CF40" s="652"/>
      <c r="CG40" s="652"/>
      <c r="CH40" s="652"/>
      <c r="CI40" s="652"/>
      <c r="CJ40" s="652"/>
      <c r="CK40" s="652"/>
      <c r="CL40" s="652"/>
      <c r="CM40" s="652"/>
      <c r="CN40" s="652"/>
      <c r="CO40" s="652"/>
      <c r="CP40" s="652"/>
      <c r="CQ40" s="653"/>
      <c r="CR40" s="618">
        <v>841181</v>
      </c>
      <c r="CS40" s="619"/>
      <c r="CT40" s="619"/>
      <c r="CU40" s="619"/>
      <c r="CV40" s="619"/>
      <c r="CW40" s="619"/>
      <c r="CX40" s="619"/>
      <c r="CY40" s="620"/>
      <c r="CZ40" s="621">
        <v>3.7</v>
      </c>
      <c r="DA40" s="639"/>
      <c r="DB40" s="639"/>
      <c r="DC40" s="640"/>
      <c r="DD40" s="624">
        <v>468969</v>
      </c>
      <c r="DE40" s="619"/>
      <c r="DF40" s="619"/>
      <c r="DG40" s="619"/>
      <c r="DH40" s="619"/>
      <c r="DI40" s="619"/>
      <c r="DJ40" s="619"/>
      <c r="DK40" s="620"/>
      <c r="DL40" s="624">
        <v>147942</v>
      </c>
      <c r="DM40" s="619"/>
      <c r="DN40" s="619"/>
      <c r="DO40" s="619"/>
      <c r="DP40" s="619"/>
      <c r="DQ40" s="619"/>
      <c r="DR40" s="619"/>
      <c r="DS40" s="619"/>
      <c r="DT40" s="619"/>
      <c r="DU40" s="619"/>
      <c r="DV40" s="620"/>
      <c r="DW40" s="641">
        <v>1.1000000000000001</v>
      </c>
      <c r="DX40" s="642"/>
      <c r="DY40" s="642"/>
      <c r="DZ40" s="642"/>
      <c r="EA40" s="642"/>
      <c r="EB40" s="642"/>
      <c r="EC40" s="64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326</v>
      </c>
      <c r="AR41" s="657"/>
      <c r="AS41" s="657"/>
      <c r="AT41" s="657"/>
      <c r="AU41" s="657"/>
      <c r="AV41" s="657"/>
      <c r="AW41" s="657"/>
      <c r="AX41" s="657"/>
      <c r="AY41" s="658"/>
      <c r="AZ41" s="602">
        <v>1068049</v>
      </c>
      <c r="BA41" s="659"/>
      <c r="BB41" s="659"/>
      <c r="BC41" s="659"/>
      <c r="BD41" s="603"/>
      <c r="BE41" s="603"/>
      <c r="BF41" s="660"/>
      <c r="BG41" s="650"/>
      <c r="BH41" s="651"/>
      <c r="BI41" s="651"/>
      <c r="BJ41" s="651"/>
      <c r="BK41" s="651"/>
      <c r="BL41" s="189"/>
      <c r="BM41" s="657" t="s">
        <v>327</v>
      </c>
      <c r="BN41" s="657"/>
      <c r="BO41" s="657"/>
      <c r="BP41" s="657"/>
      <c r="BQ41" s="657"/>
      <c r="BR41" s="657"/>
      <c r="BS41" s="657"/>
      <c r="BT41" s="657"/>
      <c r="BU41" s="658"/>
      <c r="BV41" s="602">
        <v>317</v>
      </c>
      <c r="BW41" s="659"/>
      <c r="BX41" s="659"/>
      <c r="BY41" s="659"/>
      <c r="BZ41" s="659"/>
      <c r="CA41" s="659"/>
      <c r="CB41" s="661"/>
      <c r="CD41" s="655" t="s">
        <v>328</v>
      </c>
      <c r="CE41" s="652"/>
      <c r="CF41" s="652"/>
      <c r="CG41" s="652"/>
      <c r="CH41" s="652"/>
      <c r="CI41" s="652"/>
      <c r="CJ41" s="652"/>
      <c r="CK41" s="652"/>
      <c r="CL41" s="652"/>
      <c r="CM41" s="652"/>
      <c r="CN41" s="652"/>
      <c r="CO41" s="652"/>
      <c r="CP41" s="652"/>
      <c r="CQ41" s="653"/>
      <c r="CR41" s="618" t="s">
        <v>277</v>
      </c>
      <c r="CS41" s="637"/>
      <c r="CT41" s="637"/>
      <c r="CU41" s="637"/>
      <c r="CV41" s="637"/>
      <c r="CW41" s="637"/>
      <c r="CX41" s="637"/>
      <c r="CY41" s="638"/>
      <c r="CZ41" s="621" t="s">
        <v>277</v>
      </c>
      <c r="DA41" s="639"/>
      <c r="DB41" s="639"/>
      <c r="DC41" s="640"/>
      <c r="DD41" s="624" t="s">
        <v>277</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x14ac:dyDescent="0.15">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330</v>
      </c>
      <c r="CE42" s="616"/>
      <c r="CF42" s="616"/>
      <c r="CG42" s="616"/>
      <c r="CH42" s="616"/>
      <c r="CI42" s="616"/>
      <c r="CJ42" s="616"/>
      <c r="CK42" s="616"/>
      <c r="CL42" s="616"/>
      <c r="CM42" s="616"/>
      <c r="CN42" s="616"/>
      <c r="CO42" s="616"/>
      <c r="CP42" s="616"/>
      <c r="CQ42" s="617"/>
      <c r="CR42" s="618">
        <v>6224647</v>
      </c>
      <c r="CS42" s="619"/>
      <c r="CT42" s="619"/>
      <c r="CU42" s="619"/>
      <c r="CV42" s="619"/>
      <c r="CW42" s="619"/>
      <c r="CX42" s="619"/>
      <c r="CY42" s="620"/>
      <c r="CZ42" s="621">
        <v>27.2</v>
      </c>
      <c r="DA42" s="622"/>
      <c r="DB42" s="622"/>
      <c r="DC42" s="623"/>
      <c r="DD42" s="624">
        <v>1185043</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x14ac:dyDescent="0.15">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332</v>
      </c>
      <c r="CE43" s="616"/>
      <c r="CF43" s="616"/>
      <c r="CG43" s="616"/>
      <c r="CH43" s="616"/>
      <c r="CI43" s="616"/>
      <c r="CJ43" s="616"/>
      <c r="CK43" s="616"/>
      <c r="CL43" s="616"/>
      <c r="CM43" s="616"/>
      <c r="CN43" s="616"/>
      <c r="CO43" s="616"/>
      <c r="CP43" s="616"/>
      <c r="CQ43" s="617"/>
      <c r="CR43" s="618">
        <v>103583</v>
      </c>
      <c r="CS43" s="637"/>
      <c r="CT43" s="637"/>
      <c r="CU43" s="637"/>
      <c r="CV43" s="637"/>
      <c r="CW43" s="637"/>
      <c r="CX43" s="637"/>
      <c r="CY43" s="638"/>
      <c r="CZ43" s="621">
        <v>0.5</v>
      </c>
      <c r="DA43" s="639"/>
      <c r="DB43" s="639"/>
      <c r="DC43" s="640"/>
      <c r="DD43" s="624">
        <v>103583</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x14ac:dyDescent="0.15">
      <c r="B44" s="192" t="s">
        <v>333</v>
      </c>
      <c r="CD44" s="631" t="s">
        <v>286</v>
      </c>
      <c r="CE44" s="632"/>
      <c r="CF44" s="615" t="s">
        <v>334</v>
      </c>
      <c r="CG44" s="616"/>
      <c r="CH44" s="616"/>
      <c r="CI44" s="616"/>
      <c r="CJ44" s="616"/>
      <c r="CK44" s="616"/>
      <c r="CL44" s="616"/>
      <c r="CM44" s="616"/>
      <c r="CN44" s="616"/>
      <c r="CO44" s="616"/>
      <c r="CP44" s="616"/>
      <c r="CQ44" s="617"/>
      <c r="CR44" s="618">
        <v>6210407</v>
      </c>
      <c r="CS44" s="619"/>
      <c r="CT44" s="619"/>
      <c r="CU44" s="619"/>
      <c r="CV44" s="619"/>
      <c r="CW44" s="619"/>
      <c r="CX44" s="619"/>
      <c r="CY44" s="620"/>
      <c r="CZ44" s="621">
        <v>27.2</v>
      </c>
      <c r="DA44" s="622"/>
      <c r="DB44" s="622"/>
      <c r="DC44" s="623"/>
      <c r="DD44" s="624">
        <v>1174474</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x14ac:dyDescent="0.15">
      <c r="CD45" s="633"/>
      <c r="CE45" s="634"/>
      <c r="CF45" s="615" t="s">
        <v>335</v>
      </c>
      <c r="CG45" s="616"/>
      <c r="CH45" s="616"/>
      <c r="CI45" s="616"/>
      <c r="CJ45" s="616"/>
      <c r="CK45" s="616"/>
      <c r="CL45" s="616"/>
      <c r="CM45" s="616"/>
      <c r="CN45" s="616"/>
      <c r="CO45" s="616"/>
      <c r="CP45" s="616"/>
      <c r="CQ45" s="617"/>
      <c r="CR45" s="618">
        <v>2725189</v>
      </c>
      <c r="CS45" s="637"/>
      <c r="CT45" s="637"/>
      <c r="CU45" s="637"/>
      <c r="CV45" s="637"/>
      <c r="CW45" s="637"/>
      <c r="CX45" s="637"/>
      <c r="CY45" s="638"/>
      <c r="CZ45" s="621">
        <v>11.9</v>
      </c>
      <c r="DA45" s="639"/>
      <c r="DB45" s="639"/>
      <c r="DC45" s="640"/>
      <c r="DD45" s="624">
        <v>417018</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x14ac:dyDescent="0.15">
      <c r="CD46" s="633"/>
      <c r="CE46" s="634"/>
      <c r="CF46" s="615" t="s">
        <v>336</v>
      </c>
      <c r="CG46" s="616"/>
      <c r="CH46" s="616"/>
      <c r="CI46" s="616"/>
      <c r="CJ46" s="616"/>
      <c r="CK46" s="616"/>
      <c r="CL46" s="616"/>
      <c r="CM46" s="616"/>
      <c r="CN46" s="616"/>
      <c r="CO46" s="616"/>
      <c r="CP46" s="616"/>
      <c r="CQ46" s="617"/>
      <c r="CR46" s="618">
        <v>3415692</v>
      </c>
      <c r="CS46" s="619"/>
      <c r="CT46" s="619"/>
      <c r="CU46" s="619"/>
      <c r="CV46" s="619"/>
      <c r="CW46" s="619"/>
      <c r="CX46" s="619"/>
      <c r="CY46" s="620"/>
      <c r="CZ46" s="621">
        <v>14.9</v>
      </c>
      <c r="DA46" s="622"/>
      <c r="DB46" s="622"/>
      <c r="DC46" s="623"/>
      <c r="DD46" s="624">
        <v>723281</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x14ac:dyDescent="0.15">
      <c r="CD47" s="633"/>
      <c r="CE47" s="634"/>
      <c r="CF47" s="615" t="s">
        <v>337</v>
      </c>
      <c r="CG47" s="616"/>
      <c r="CH47" s="616"/>
      <c r="CI47" s="616"/>
      <c r="CJ47" s="616"/>
      <c r="CK47" s="616"/>
      <c r="CL47" s="616"/>
      <c r="CM47" s="616"/>
      <c r="CN47" s="616"/>
      <c r="CO47" s="616"/>
      <c r="CP47" s="616"/>
      <c r="CQ47" s="617"/>
      <c r="CR47" s="618">
        <v>14240</v>
      </c>
      <c r="CS47" s="637"/>
      <c r="CT47" s="637"/>
      <c r="CU47" s="637"/>
      <c r="CV47" s="637"/>
      <c r="CW47" s="637"/>
      <c r="CX47" s="637"/>
      <c r="CY47" s="638"/>
      <c r="CZ47" s="621">
        <v>0.1</v>
      </c>
      <c r="DA47" s="639"/>
      <c r="DB47" s="639"/>
      <c r="DC47" s="640"/>
      <c r="DD47" s="624">
        <v>10569</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x14ac:dyDescent="0.15">
      <c r="CD48" s="635"/>
      <c r="CE48" s="636"/>
      <c r="CF48" s="615" t="s">
        <v>338</v>
      </c>
      <c r="CG48" s="616"/>
      <c r="CH48" s="616"/>
      <c r="CI48" s="616"/>
      <c r="CJ48" s="616"/>
      <c r="CK48" s="616"/>
      <c r="CL48" s="616"/>
      <c r="CM48" s="616"/>
      <c r="CN48" s="616"/>
      <c r="CO48" s="616"/>
      <c r="CP48" s="616"/>
      <c r="CQ48" s="617"/>
      <c r="CR48" s="618" t="s">
        <v>118</v>
      </c>
      <c r="CS48" s="619"/>
      <c r="CT48" s="619"/>
      <c r="CU48" s="619"/>
      <c r="CV48" s="619"/>
      <c r="CW48" s="619"/>
      <c r="CX48" s="619"/>
      <c r="CY48" s="620"/>
      <c r="CZ48" s="621" t="s">
        <v>118</v>
      </c>
      <c r="DA48" s="622"/>
      <c r="DB48" s="622"/>
      <c r="DC48" s="623"/>
      <c r="DD48" s="624" t="s">
        <v>118</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x14ac:dyDescent="0.15">
      <c r="CD49" s="599" t="s">
        <v>339</v>
      </c>
      <c r="CE49" s="600"/>
      <c r="CF49" s="600"/>
      <c r="CG49" s="600"/>
      <c r="CH49" s="600"/>
      <c r="CI49" s="600"/>
      <c r="CJ49" s="600"/>
      <c r="CK49" s="600"/>
      <c r="CL49" s="600"/>
      <c r="CM49" s="600"/>
      <c r="CN49" s="600"/>
      <c r="CO49" s="600"/>
      <c r="CP49" s="600"/>
      <c r="CQ49" s="601"/>
      <c r="CR49" s="602">
        <v>22865977</v>
      </c>
      <c r="CS49" s="603"/>
      <c r="CT49" s="603"/>
      <c r="CU49" s="603"/>
      <c r="CV49" s="603"/>
      <c r="CW49" s="603"/>
      <c r="CX49" s="603"/>
      <c r="CY49" s="604"/>
      <c r="CZ49" s="605">
        <v>100</v>
      </c>
      <c r="DA49" s="606"/>
      <c r="DB49" s="606"/>
      <c r="DC49" s="607"/>
      <c r="DD49" s="608">
        <v>14055971</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x14ac:dyDescent="0.15"/>
    <row r="51" spans="82:133" hidden="1" x14ac:dyDescent="0.15"/>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55" zoomScaleNormal="5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341</v>
      </c>
      <c r="DK2" s="1137"/>
      <c r="DL2" s="1137"/>
      <c r="DM2" s="1137"/>
      <c r="DN2" s="1137"/>
      <c r="DO2" s="1138"/>
      <c r="DP2" s="200"/>
      <c r="DQ2" s="1136" t="s">
        <v>342</v>
      </c>
      <c r="DR2" s="1137"/>
      <c r="DS2" s="1137"/>
      <c r="DT2" s="1137"/>
      <c r="DU2" s="1137"/>
      <c r="DV2" s="1137"/>
      <c r="DW2" s="1137"/>
      <c r="DX2" s="1137"/>
      <c r="DY2" s="1137"/>
      <c r="DZ2" s="1138"/>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89" t="s">
        <v>343</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344</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1021" t="s">
        <v>345</v>
      </c>
      <c r="B5" s="1022"/>
      <c r="C5" s="1022"/>
      <c r="D5" s="1022"/>
      <c r="E5" s="1022"/>
      <c r="F5" s="1022"/>
      <c r="G5" s="1022"/>
      <c r="H5" s="1022"/>
      <c r="I5" s="1022"/>
      <c r="J5" s="1022"/>
      <c r="K5" s="1022"/>
      <c r="L5" s="1022"/>
      <c r="M5" s="1022"/>
      <c r="N5" s="1022"/>
      <c r="O5" s="1022"/>
      <c r="P5" s="1023"/>
      <c r="Q5" s="1027" t="s">
        <v>346</v>
      </c>
      <c r="R5" s="1028"/>
      <c r="S5" s="1028"/>
      <c r="T5" s="1028"/>
      <c r="U5" s="1029"/>
      <c r="V5" s="1027" t="s">
        <v>347</v>
      </c>
      <c r="W5" s="1028"/>
      <c r="X5" s="1028"/>
      <c r="Y5" s="1028"/>
      <c r="Z5" s="1029"/>
      <c r="AA5" s="1027" t="s">
        <v>348</v>
      </c>
      <c r="AB5" s="1028"/>
      <c r="AC5" s="1028"/>
      <c r="AD5" s="1028"/>
      <c r="AE5" s="1028"/>
      <c r="AF5" s="1139" t="s">
        <v>349</v>
      </c>
      <c r="AG5" s="1028"/>
      <c r="AH5" s="1028"/>
      <c r="AI5" s="1028"/>
      <c r="AJ5" s="1043"/>
      <c r="AK5" s="1028" t="s">
        <v>350</v>
      </c>
      <c r="AL5" s="1028"/>
      <c r="AM5" s="1028"/>
      <c r="AN5" s="1028"/>
      <c r="AO5" s="1029"/>
      <c r="AP5" s="1027" t="s">
        <v>351</v>
      </c>
      <c r="AQ5" s="1028"/>
      <c r="AR5" s="1028"/>
      <c r="AS5" s="1028"/>
      <c r="AT5" s="1029"/>
      <c r="AU5" s="1027" t="s">
        <v>352</v>
      </c>
      <c r="AV5" s="1028"/>
      <c r="AW5" s="1028"/>
      <c r="AX5" s="1028"/>
      <c r="AY5" s="1043"/>
      <c r="AZ5" s="207"/>
      <c r="BA5" s="207"/>
      <c r="BB5" s="207"/>
      <c r="BC5" s="207"/>
      <c r="BD5" s="207"/>
      <c r="BE5" s="208"/>
      <c r="BF5" s="208"/>
      <c r="BG5" s="208"/>
      <c r="BH5" s="208"/>
      <c r="BI5" s="208"/>
      <c r="BJ5" s="208"/>
      <c r="BK5" s="208"/>
      <c r="BL5" s="208"/>
      <c r="BM5" s="208"/>
      <c r="BN5" s="208"/>
      <c r="BO5" s="208"/>
      <c r="BP5" s="208"/>
      <c r="BQ5" s="1021" t="s">
        <v>353</v>
      </c>
      <c r="BR5" s="1022"/>
      <c r="BS5" s="1022"/>
      <c r="BT5" s="1022"/>
      <c r="BU5" s="1022"/>
      <c r="BV5" s="1022"/>
      <c r="BW5" s="1022"/>
      <c r="BX5" s="1022"/>
      <c r="BY5" s="1022"/>
      <c r="BZ5" s="1022"/>
      <c r="CA5" s="1022"/>
      <c r="CB5" s="1022"/>
      <c r="CC5" s="1022"/>
      <c r="CD5" s="1022"/>
      <c r="CE5" s="1022"/>
      <c r="CF5" s="1022"/>
      <c r="CG5" s="1023"/>
      <c r="CH5" s="1027" t="s">
        <v>354</v>
      </c>
      <c r="CI5" s="1028"/>
      <c r="CJ5" s="1028"/>
      <c r="CK5" s="1028"/>
      <c r="CL5" s="1029"/>
      <c r="CM5" s="1027" t="s">
        <v>355</v>
      </c>
      <c r="CN5" s="1028"/>
      <c r="CO5" s="1028"/>
      <c r="CP5" s="1028"/>
      <c r="CQ5" s="1029"/>
      <c r="CR5" s="1027" t="s">
        <v>356</v>
      </c>
      <c r="CS5" s="1028"/>
      <c r="CT5" s="1028"/>
      <c r="CU5" s="1028"/>
      <c r="CV5" s="1029"/>
      <c r="CW5" s="1027" t="s">
        <v>357</v>
      </c>
      <c r="CX5" s="1028"/>
      <c r="CY5" s="1028"/>
      <c r="CZ5" s="1028"/>
      <c r="DA5" s="1029"/>
      <c r="DB5" s="1027" t="s">
        <v>358</v>
      </c>
      <c r="DC5" s="1028"/>
      <c r="DD5" s="1028"/>
      <c r="DE5" s="1028"/>
      <c r="DF5" s="1029"/>
      <c r="DG5" s="1124" t="s">
        <v>359</v>
      </c>
      <c r="DH5" s="1125"/>
      <c r="DI5" s="1125"/>
      <c r="DJ5" s="1125"/>
      <c r="DK5" s="1126"/>
      <c r="DL5" s="1124" t="s">
        <v>360</v>
      </c>
      <c r="DM5" s="1125"/>
      <c r="DN5" s="1125"/>
      <c r="DO5" s="1125"/>
      <c r="DP5" s="1126"/>
      <c r="DQ5" s="1027" t="s">
        <v>361</v>
      </c>
      <c r="DR5" s="1028"/>
      <c r="DS5" s="1028"/>
      <c r="DT5" s="1028"/>
      <c r="DU5" s="1029"/>
      <c r="DV5" s="1027" t="s">
        <v>352</v>
      </c>
      <c r="DW5" s="1028"/>
      <c r="DX5" s="1028"/>
      <c r="DY5" s="1028"/>
      <c r="DZ5" s="1043"/>
      <c r="EA5" s="205"/>
    </row>
    <row r="6" spans="1:131" s="206" customFormat="1" ht="26.25" customHeight="1" thickBot="1" x14ac:dyDescent="0.2">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x14ac:dyDescent="0.15">
      <c r="A7" s="209">
        <v>1</v>
      </c>
      <c r="B7" s="1076" t="s">
        <v>530</v>
      </c>
      <c r="C7" s="1077"/>
      <c r="D7" s="1077"/>
      <c r="E7" s="1077"/>
      <c r="F7" s="1077"/>
      <c r="G7" s="1077"/>
      <c r="H7" s="1077"/>
      <c r="I7" s="1077"/>
      <c r="J7" s="1077"/>
      <c r="K7" s="1077"/>
      <c r="L7" s="1077"/>
      <c r="M7" s="1077"/>
      <c r="N7" s="1077"/>
      <c r="O7" s="1077"/>
      <c r="P7" s="1078"/>
      <c r="Q7" s="1130">
        <v>23497</v>
      </c>
      <c r="R7" s="1131"/>
      <c r="S7" s="1131"/>
      <c r="T7" s="1131"/>
      <c r="U7" s="1131"/>
      <c r="V7" s="1131">
        <v>22866</v>
      </c>
      <c r="W7" s="1131"/>
      <c r="X7" s="1131"/>
      <c r="Y7" s="1131"/>
      <c r="Z7" s="1131"/>
      <c r="AA7" s="1131">
        <v>631</v>
      </c>
      <c r="AB7" s="1131"/>
      <c r="AC7" s="1131"/>
      <c r="AD7" s="1131"/>
      <c r="AE7" s="1132"/>
      <c r="AF7" s="1133">
        <v>551</v>
      </c>
      <c r="AG7" s="1134"/>
      <c r="AH7" s="1134"/>
      <c r="AI7" s="1134"/>
      <c r="AJ7" s="1135"/>
      <c r="AK7" s="1117">
        <v>1063</v>
      </c>
      <c r="AL7" s="1118"/>
      <c r="AM7" s="1118"/>
      <c r="AN7" s="1118"/>
      <c r="AO7" s="1118"/>
      <c r="AP7" s="1118">
        <v>30629</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21" t="s">
        <v>552</v>
      </c>
      <c r="BT7" s="1122"/>
      <c r="BU7" s="1122"/>
      <c r="BV7" s="1122"/>
      <c r="BW7" s="1122"/>
      <c r="BX7" s="1122"/>
      <c r="BY7" s="1122"/>
      <c r="BZ7" s="1122"/>
      <c r="CA7" s="1122"/>
      <c r="CB7" s="1122"/>
      <c r="CC7" s="1122"/>
      <c r="CD7" s="1122"/>
      <c r="CE7" s="1122"/>
      <c r="CF7" s="1122"/>
      <c r="CG7" s="1123"/>
      <c r="CH7" s="1114">
        <v>-1</v>
      </c>
      <c r="CI7" s="1115"/>
      <c r="CJ7" s="1115"/>
      <c r="CK7" s="1115"/>
      <c r="CL7" s="1116"/>
      <c r="CM7" s="1114">
        <v>114</v>
      </c>
      <c r="CN7" s="1115"/>
      <c r="CO7" s="1115"/>
      <c r="CP7" s="1115"/>
      <c r="CQ7" s="1116"/>
      <c r="CR7" s="1114">
        <v>97</v>
      </c>
      <c r="CS7" s="1115"/>
      <c r="CT7" s="1115"/>
      <c r="CU7" s="1115"/>
      <c r="CV7" s="1116"/>
      <c r="CW7" s="1114">
        <v>80</v>
      </c>
      <c r="CX7" s="1115"/>
      <c r="CY7" s="1115"/>
      <c r="CZ7" s="1115"/>
      <c r="DA7" s="1116"/>
      <c r="DB7" s="1114" t="s">
        <v>558</v>
      </c>
      <c r="DC7" s="1115"/>
      <c r="DD7" s="1115"/>
      <c r="DE7" s="1115"/>
      <c r="DF7" s="1116"/>
      <c r="DG7" s="1114" t="s">
        <v>559</v>
      </c>
      <c r="DH7" s="1115"/>
      <c r="DI7" s="1115"/>
      <c r="DJ7" s="1115"/>
      <c r="DK7" s="1116"/>
      <c r="DL7" s="1114" t="s">
        <v>559</v>
      </c>
      <c r="DM7" s="1115"/>
      <c r="DN7" s="1115"/>
      <c r="DO7" s="1115"/>
      <c r="DP7" s="1116"/>
      <c r="DQ7" s="1114" t="s">
        <v>560</v>
      </c>
      <c r="DR7" s="1115"/>
      <c r="DS7" s="1115"/>
      <c r="DT7" s="1115"/>
      <c r="DU7" s="1116"/>
      <c r="DV7" s="1141"/>
      <c r="DW7" s="1142"/>
      <c r="DX7" s="1142"/>
      <c r="DY7" s="1142"/>
      <c r="DZ7" s="1143"/>
      <c r="EA7" s="205"/>
    </row>
    <row r="8" spans="1:131" s="206" customFormat="1" ht="26.25" customHeight="1" x14ac:dyDescent="0.15">
      <c r="A8" s="212">
        <v>2</v>
      </c>
      <c r="B8" s="1063"/>
      <c r="C8" s="1064"/>
      <c r="D8" s="1064"/>
      <c r="E8" s="1064"/>
      <c r="F8" s="1064"/>
      <c r="G8" s="1064"/>
      <c r="H8" s="1064"/>
      <c r="I8" s="1064"/>
      <c r="J8" s="1064"/>
      <c r="K8" s="1064"/>
      <c r="L8" s="1064"/>
      <c r="M8" s="1064"/>
      <c r="N8" s="1064"/>
      <c r="O8" s="1064"/>
      <c r="P8" s="1065"/>
      <c r="Q8" s="1069"/>
      <c r="R8" s="1070"/>
      <c r="S8" s="1070"/>
      <c r="T8" s="1070"/>
      <c r="U8" s="1070"/>
      <c r="V8" s="1070"/>
      <c r="W8" s="1070"/>
      <c r="X8" s="1070"/>
      <c r="Y8" s="1070"/>
      <c r="Z8" s="1070"/>
      <c r="AA8" s="1070"/>
      <c r="AB8" s="1070"/>
      <c r="AC8" s="1070"/>
      <c r="AD8" s="1070"/>
      <c r="AE8" s="1071"/>
      <c r="AF8" s="1045"/>
      <c r="AG8" s="1046"/>
      <c r="AH8" s="1046"/>
      <c r="AI8" s="1046"/>
      <c r="AJ8" s="1047"/>
      <c r="AK8" s="1112"/>
      <c r="AL8" s="1113"/>
      <c r="AM8" s="1113"/>
      <c r="AN8" s="1113"/>
      <c r="AO8" s="1113"/>
      <c r="AP8" s="1113"/>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t="s">
        <v>553</v>
      </c>
      <c r="BT8" s="1041"/>
      <c r="BU8" s="1041"/>
      <c r="BV8" s="1041"/>
      <c r="BW8" s="1041"/>
      <c r="BX8" s="1041"/>
      <c r="BY8" s="1041"/>
      <c r="BZ8" s="1041"/>
      <c r="CA8" s="1041"/>
      <c r="CB8" s="1041"/>
      <c r="CC8" s="1041"/>
      <c r="CD8" s="1041"/>
      <c r="CE8" s="1041"/>
      <c r="CF8" s="1041"/>
      <c r="CG8" s="1042"/>
      <c r="CH8" s="1015">
        <v>-2</v>
      </c>
      <c r="CI8" s="1016"/>
      <c r="CJ8" s="1016"/>
      <c r="CK8" s="1016"/>
      <c r="CL8" s="1017"/>
      <c r="CM8" s="1015">
        <v>106</v>
      </c>
      <c r="CN8" s="1016"/>
      <c r="CO8" s="1016"/>
      <c r="CP8" s="1016"/>
      <c r="CQ8" s="1017"/>
      <c r="CR8" s="1015">
        <v>90</v>
      </c>
      <c r="CS8" s="1016"/>
      <c r="CT8" s="1016"/>
      <c r="CU8" s="1016"/>
      <c r="CV8" s="1017"/>
      <c r="CW8" s="1015">
        <v>109</v>
      </c>
      <c r="CX8" s="1016"/>
      <c r="CY8" s="1016"/>
      <c r="CZ8" s="1016"/>
      <c r="DA8" s="1017"/>
      <c r="DB8" s="1015" t="s">
        <v>559</v>
      </c>
      <c r="DC8" s="1016"/>
      <c r="DD8" s="1016"/>
      <c r="DE8" s="1016"/>
      <c r="DF8" s="1017"/>
      <c r="DG8" s="1015" t="s">
        <v>559</v>
      </c>
      <c r="DH8" s="1016"/>
      <c r="DI8" s="1016"/>
      <c r="DJ8" s="1016"/>
      <c r="DK8" s="1017"/>
      <c r="DL8" s="1015" t="s">
        <v>560</v>
      </c>
      <c r="DM8" s="1016"/>
      <c r="DN8" s="1016"/>
      <c r="DO8" s="1016"/>
      <c r="DP8" s="1017"/>
      <c r="DQ8" s="1015" t="s">
        <v>560</v>
      </c>
      <c r="DR8" s="1016"/>
      <c r="DS8" s="1016"/>
      <c r="DT8" s="1016"/>
      <c r="DU8" s="1017"/>
      <c r="DV8" s="1018"/>
      <c r="DW8" s="1019"/>
      <c r="DX8" s="1019"/>
      <c r="DY8" s="1019"/>
      <c r="DZ8" s="1020"/>
      <c r="EA8" s="205"/>
    </row>
    <row r="9" spans="1:131" s="206" customFormat="1" ht="26.25" customHeight="1" x14ac:dyDescent="0.15">
      <c r="A9" s="212">
        <v>3</v>
      </c>
      <c r="B9" s="1063"/>
      <c r="C9" s="1064"/>
      <c r="D9" s="1064"/>
      <c r="E9" s="1064"/>
      <c r="F9" s="1064"/>
      <c r="G9" s="1064"/>
      <c r="H9" s="1064"/>
      <c r="I9" s="1064"/>
      <c r="J9" s="1064"/>
      <c r="K9" s="1064"/>
      <c r="L9" s="1064"/>
      <c r="M9" s="1064"/>
      <c r="N9" s="1064"/>
      <c r="O9" s="1064"/>
      <c r="P9" s="1065"/>
      <c r="Q9" s="1069"/>
      <c r="R9" s="1070"/>
      <c r="S9" s="1070"/>
      <c r="T9" s="1070"/>
      <c r="U9" s="1070"/>
      <c r="V9" s="1070"/>
      <c r="W9" s="1070"/>
      <c r="X9" s="1070"/>
      <c r="Y9" s="1070"/>
      <c r="Z9" s="1070"/>
      <c r="AA9" s="1070"/>
      <c r="AB9" s="1070"/>
      <c r="AC9" s="1070"/>
      <c r="AD9" s="1070"/>
      <c r="AE9" s="1071"/>
      <c r="AF9" s="1045"/>
      <c r="AG9" s="1046"/>
      <c r="AH9" s="1046"/>
      <c r="AI9" s="1046"/>
      <c r="AJ9" s="1047"/>
      <c r="AK9" s="1112"/>
      <c r="AL9" s="1113"/>
      <c r="AM9" s="1113"/>
      <c r="AN9" s="1113"/>
      <c r="AO9" s="1113"/>
      <c r="AP9" s="1113"/>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t="s">
        <v>554</v>
      </c>
      <c r="BT9" s="1041"/>
      <c r="BU9" s="1041"/>
      <c r="BV9" s="1041"/>
      <c r="BW9" s="1041"/>
      <c r="BX9" s="1041"/>
      <c r="BY9" s="1041"/>
      <c r="BZ9" s="1041"/>
      <c r="CA9" s="1041"/>
      <c r="CB9" s="1041"/>
      <c r="CC9" s="1041"/>
      <c r="CD9" s="1041"/>
      <c r="CE9" s="1041"/>
      <c r="CF9" s="1041"/>
      <c r="CG9" s="1042"/>
      <c r="CH9" s="1015">
        <v>2</v>
      </c>
      <c r="CI9" s="1016"/>
      <c r="CJ9" s="1016"/>
      <c r="CK9" s="1016"/>
      <c r="CL9" s="1017"/>
      <c r="CM9" s="1015">
        <v>144</v>
      </c>
      <c r="CN9" s="1016"/>
      <c r="CO9" s="1016"/>
      <c r="CP9" s="1016"/>
      <c r="CQ9" s="1017"/>
      <c r="CR9" s="1015">
        <v>134</v>
      </c>
      <c r="CS9" s="1016"/>
      <c r="CT9" s="1016"/>
      <c r="CU9" s="1016"/>
      <c r="CV9" s="1017"/>
      <c r="CW9" s="1015">
        <v>20</v>
      </c>
      <c r="CX9" s="1016"/>
      <c r="CY9" s="1016"/>
      <c r="CZ9" s="1016"/>
      <c r="DA9" s="1017"/>
      <c r="DB9" s="1015" t="s">
        <v>559</v>
      </c>
      <c r="DC9" s="1016"/>
      <c r="DD9" s="1016"/>
      <c r="DE9" s="1016"/>
      <c r="DF9" s="1017"/>
      <c r="DG9" s="1015" t="s">
        <v>559</v>
      </c>
      <c r="DH9" s="1016"/>
      <c r="DI9" s="1016"/>
      <c r="DJ9" s="1016"/>
      <c r="DK9" s="1017"/>
      <c r="DL9" s="1015" t="s">
        <v>559</v>
      </c>
      <c r="DM9" s="1016"/>
      <c r="DN9" s="1016"/>
      <c r="DO9" s="1016"/>
      <c r="DP9" s="1017"/>
      <c r="DQ9" s="1015" t="s">
        <v>558</v>
      </c>
      <c r="DR9" s="1016"/>
      <c r="DS9" s="1016"/>
      <c r="DT9" s="1016"/>
      <c r="DU9" s="1017"/>
      <c r="DV9" s="1018"/>
      <c r="DW9" s="1019"/>
      <c r="DX9" s="1019"/>
      <c r="DY9" s="1019"/>
      <c r="DZ9" s="1020"/>
      <c r="EA9" s="205"/>
    </row>
    <row r="10" spans="1:131" s="206" customFormat="1" ht="26.25" customHeight="1" x14ac:dyDescent="0.15">
      <c r="A10" s="212">
        <v>4</v>
      </c>
      <c r="B10" s="1063"/>
      <c r="C10" s="1064"/>
      <c r="D10" s="1064"/>
      <c r="E10" s="1064"/>
      <c r="F10" s="1064"/>
      <c r="G10" s="1064"/>
      <c r="H10" s="1064"/>
      <c r="I10" s="1064"/>
      <c r="J10" s="1064"/>
      <c r="K10" s="1064"/>
      <c r="L10" s="1064"/>
      <c r="M10" s="1064"/>
      <c r="N10" s="1064"/>
      <c r="O10" s="1064"/>
      <c r="P10" s="1065"/>
      <c r="Q10" s="1069"/>
      <c r="R10" s="1070"/>
      <c r="S10" s="1070"/>
      <c r="T10" s="1070"/>
      <c r="U10" s="1070"/>
      <c r="V10" s="1070"/>
      <c r="W10" s="1070"/>
      <c r="X10" s="1070"/>
      <c r="Y10" s="1070"/>
      <c r="Z10" s="1070"/>
      <c r="AA10" s="1070"/>
      <c r="AB10" s="1070"/>
      <c r="AC10" s="1070"/>
      <c r="AD10" s="1070"/>
      <c r="AE10" s="1071"/>
      <c r="AF10" s="1045"/>
      <c r="AG10" s="1046"/>
      <c r="AH10" s="1046"/>
      <c r="AI10" s="1046"/>
      <c r="AJ10" s="1047"/>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t="s">
        <v>555</v>
      </c>
      <c r="BT10" s="1041"/>
      <c r="BU10" s="1041"/>
      <c r="BV10" s="1041"/>
      <c r="BW10" s="1041"/>
      <c r="BX10" s="1041"/>
      <c r="BY10" s="1041"/>
      <c r="BZ10" s="1041"/>
      <c r="CA10" s="1041"/>
      <c r="CB10" s="1041"/>
      <c r="CC10" s="1041"/>
      <c r="CD10" s="1041"/>
      <c r="CE10" s="1041"/>
      <c r="CF10" s="1041"/>
      <c r="CG10" s="1042"/>
      <c r="CH10" s="1015">
        <v>1</v>
      </c>
      <c r="CI10" s="1016"/>
      <c r="CJ10" s="1016"/>
      <c r="CK10" s="1016"/>
      <c r="CL10" s="1017"/>
      <c r="CM10" s="1015">
        <v>36</v>
      </c>
      <c r="CN10" s="1016"/>
      <c r="CO10" s="1016"/>
      <c r="CP10" s="1016"/>
      <c r="CQ10" s="1017"/>
      <c r="CR10" s="1015">
        <v>30</v>
      </c>
      <c r="CS10" s="1016"/>
      <c r="CT10" s="1016"/>
      <c r="CU10" s="1016"/>
      <c r="CV10" s="1017"/>
      <c r="CW10" s="1015">
        <v>49</v>
      </c>
      <c r="CX10" s="1016"/>
      <c r="CY10" s="1016"/>
      <c r="CZ10" s="1016"/>
      <c r="DA10" s="1017"/>
      <c r="DB10" s="1015" t="s">
        <v>560</v>
      </c>
      <c r="DC10" s="1016"/>
      <c r="DD10" s="1016"/>
      <c r="DE10" s="1016"/>
      <c r="DF10" s="1017"/>
      <c r="DG10" s="1015" t="s">
        <v>559</v>
      </c>
      <c r="DH10" s="1016"/>
      <c r="DI10" s="1016"/>
      <c r="DJ10" s="1016"/>
      <c r="DK10" s="1017"/>
      <c r="DL10" s="1015" t="s">
        <v>559</v>
      </c>
      <c r="DM10" s="1016"/>
      <c r="DN10" s="1016"/>
      <c r="DO10" s="1016"/>
      <c r="DP10" s="1017"/>
      <c r="DQ10" s="1015" t="s">
        <v>559</v>
      </c>
      <c r="DR10" s="1016"/>
      <c r="DS10" s="1016"/>
      <c r="DT10" s="1016"/>
      <c r="DU10" s="1017"/>
      <c r="DV10" s="1018"/>
      <c r="DW10" s="1019"/>
      <c r="DX10" s="1019"/>
      <c r="DY10" s="1019"/>
      <c r="DZ10" s="1020"/>
      <c r="EA10" s="205"/>
    </row>
    <row r="11" spans="1:131" s="206" customFormat="1" ht="26.25" customHeight="1" x14ac:dyDescent="0.15">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t="s">
        <v>556</v>
      </c>
      <c r="BT11" s="1041"/>
      <c r="BU11" s="1041"/>
      <c r="BV11" s="1041"/>
      <c r="BW11" s="1041"/>
      <c r="BX11" s="1041"/>
      <c r="BY11" s="1041"/>
      <c r="BZ11" s="1041"/>
      <c r="CA11" s="1041"/>
      <c r="CB11" s="1041"/>
      <c r="CC11" s="1041"/>
      <c r="CD11" s="1041"/>
      <c r="CE11" s="1041"/>
      <c r="CF11" s="1041"/>
      <c r="CG11" s="1042"/>
      <c r="CH11" s="1015">
        <v>0</v>
      </c>
      <c r="CI11" s="1016"/>
      <c r="CJ11" s="1016"/>
      <c r="CK11" s="1016"/>
      <c r="CL11" s="1017"/>
      <c r="CM11" s="1015">
        <v>51</v>
      </c>
      <c r="CN11" s="1016"/>
      <c r="CO11" s="1016"/>
      <c r="CP11" s="1016"/>
      <c r="CQ11" s="1017"/>
      <c r="CR11" s="1015">
        <v>20</v>
      </c>
      <c r="CS11" s="1016"/>
      <c r="CT11" s="1016"/>
      <c r="CU11" s="1016"/>
      <c r="CV11" s="1017"/>
      <c r="CW11" s="1015" t="s">
        <v>565</v>
      </c>
      <c r="CX11" s="1016"/>
      <c r="CY11" s="1016"/>
      <c r="CZ11" s="1016"/>
      <c r="DA11" s="1017"/>
      <c r="DB11" s="1015" t="s">
        <v>560</v>
      </c>
      <c r="DC11" s="1016"/>
      <c r="DD11" s="1016"/>
      <c r="DE11" s="1016"/>
      <c r="DF11" s="1017"/>
      <c r="DG11" s="1015" t="s">
        <v>559</v>
      </c>
      <c r="DH11" s="1016"/>
      <c r="DI11" s="1016"/>
      <c r="DJ11" s="1016"/>
      <c r="DK11" s="1017"/>
      <c r="DL11" s="1015" t="s">
        <v>559</v>
      </c>
      <c r="DM11" s="1016"/>
      <c r="DN11" s="1016"/>
      <c r="DO11" s="1016"/>
      <c r="DP11" s="1017"/>
      <c r="DQ11" s="1015" t="s">
        <v>559</v>
      </c>
      <c r="DR11" s="1016"/>
      <c r="DS11" s="1016"/>
      <c r="DT11" s="1016"/>
      <c r="DU11" s="1017"/>
      <c r="DV11" s="1018"/>
      <c r="DW11" s="1019"/>
      <c r="DX11" s="1019"/>
      <c r="DY11" s="1019"/>
      <c r="DZ11" s="1020"/>
      <c r="EA11" s="205"/>
    </row>
    <row r="12" spans="1:131" s="206" customFormat="1" ht="26.25" customHeight="1" x14ac:dyDescent="0.15">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t="s">
        <v>557</v>
      </c>
      <c r="BT12" s="1041"/>
      <c r="BU12" s="1041"/>
      <c r="BV12" s="1041"/>
      <c r="BW12" s="1041"/>
      <c r="BX12" s="1041"/>
      <c r="BY12" s="1041"/>
      <c r="BZ12" s="1041"/>
      <c r="CA12" s="1041"/>
      <c r="CB12" s="1041"/>
      <c r="CC12" s="1041"/>
      <c r="CD12" s="1041"/>
      <c r="CE12" s="1041"/>
      <c r="CF12" s="1041"/>
      <c r="CG12" s="1042"/>
      <c r="CH12" s="1015">
        <v>2</v>
      </c>
      <c r="CI12" s="1016"/>
      <c r="CJ12" s="1016"/>
      <c r="CK12" s="1016"/>
      <c r="CL12" s="1017"/>
      <c r="CM12" s="1015">
        <v>-20</v>
      </c>
      <c r="CN12" s="1016"/>
      <c r="CO12" s="1016"/>
      <c r="CP12" s="1016"/>
      <c r="CQ12" s="1017"/>
      <c r="CR12" s="1015">
        <v>41</v>
      </c>
      <c r="CS12" s="1016"/>
      <c r="CT12" s="1016"/>
      <c r="CU12" s="1016"/>
      <c r="CV12" s="1017"/>
      <c r="CW12" s="1015">
        <v>3</v>
      </c>
      <c r="CX12" s="1016"/>
      <c r="CY12" s="1016"/>
      <c r="CZ12" s="1016"/>
      <c r="DA12" s="1017"/>
      <c r="DB12" s="1015">
        <v>58</v>
      </c>
      <c r="DC12" s="1016"/>
      <c r="DD12" s="1016"/>
      <c r="DE12" s="1016"/>
      <c r="DF12" s="1017"/>
      <c r="DG12" s="1015" t="s">
        <v>559</v>
      </c>
      <c r="DH12" s="1016"/>
      <c r="DI12" s="1016"/>
      <c r="DJ12" s="1016"/>
      <c r="DK12" s="1017"/>
      <c r="DL12" s="1015" t="s">
        <v>558</v>
      </c>
      <c r="DM12" s="1016"/>
      <c r="DN12" s="1016"/>
      <c r="DO12" s="1016"/>
      <c r="DP12" s="1017"/>
      <c r="DQ12" s="1015" t="s">
        <v>560</v>
      </c>
      <c r="DR12" s="1016"/>
      <c r="DS12" s="1016"/>
      <c r="DT12" s="1016"/>
      <c r="DU12" s="1017"/>
      <c r="DV12" s="1018"/>
      <c r="DW12" s="1019"/>
      <c r="DX12" s="1019"/>
      <c r="DY12" s="1019"/>
      <c r="DZ12" s="1020"/>
      <c r="EA12" s="205"/>
    </row>
    <row r="13" spans="1:131" s="206" customFormat="1" ht="26.25" customHeight="1" x14ac:dyDescent="0.15">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x14ac:dyDescent="0.15">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x14ac:dyDescent="0.15">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x14ac:dyDescent="0.15">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x14ac:dyDescent="0.15">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x14ac:dyDescent="0.15">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x14ac:dyDescent="0.15">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x14ac:dyDescent="0.15">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x14ac:dyDescent="0.2">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x14ac:dyDescent="0.15">
      <c r="A22" s="212">
        <v>16</v>
      </c>
      <c r="B22" s="1063"/>
      <c r="C22" s="1064"/>
      <c r="D22" s="1064"/>
      <c r="E22" s="1064"/>
      <c r="F22" s="1064"/>
      <c r="G22" s="1064"/>
      <c r="H22" s="1064"/>
      <c r="I22" s="1064"/>
      <c r="J22" s="1064"/>
      <c r="K22" s="1064"/>
      <c r="L22" s="1064"/>
      <c r="M22" s="1064"/>
      <c r="N22" s="1064"/>
      <c r="O22" s="1064"/>
      <c r="P22" s="1065"/>
      <c r="Q22" s="1107"/>
      <c r="R22" s="1108"/>
      <c r="S22" s="1108"/>
      <c r="T22" s="1108"/>
      <c r="U22" s="1108"/>
      <c r="V22" s="1108"/>
      <c r="W22" s="1108"/>
      <c r="X22" s="1108"/>
      <c r="Y22" s="1108"/>
      <c r="Z22" s="1108"/>
      <c r="AA22" s="1108"/>
      <c r="AB22" s="1108"/>
      <c r="AC22" s="1108"/>
      <c r="AD22" s="1108"/>
      <c r="AE22" s="1109"/>
      <c r="AF22" s="1045"/>
      <c r="AG22" s="1046"/>
      <c r="AH22" s="1046"/>
      <c r="AI22" s="1046"/>
      <c r="AJ22" s="1047"/>
      <c r="AK22" s="1103"/>
      <c r="AL22" s="1104"/>
      <c r="AM22" s="1104"/>
      <c r="AN22" s="1104"/>
      <c r="AO22" s="1104"/>
      <c r="AP22" s="1104"/>
      <c r="AQ22" s="1104"/>
      <c r="AR22" s="1104"/>
      <c r="AS22" s="1104"/>
      <c r="AT22" s="1104"/>
      <c r="AU22" s="1105"/>
      <c r="AV22" s="1105"/>
      <c r="AW22" s="1105"/>
      <c r="AX22" s="1105"/>
      <c r="AY22" s="1106"/>
      <c r="AZ22" s="1061" t="s">
        <v>362</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x14ac:dyDescent="0.2">
      <c r="A23" s="215" t="s">
        <v>363</v>
      </c>
      <c r="B23" s="970" t="s">
        <v>364</v>
      </c>
      <c r="C23" s="971"/>
      <c r="D23" s="971"/>
      <c r="E23" s="971"/>
      <c r="F23" s="971"/>
      <c r="G23" s="971"/>
      <c r="H23" s="971"/>
      <c r="I23" s="971"/>
      <c r="J23" s="971"/>
      <c r="K23" s="971"/>
      <c r="L23" s="971"/>
      <c r="M23" s="971"/>
      <c r="N23" s="971"/>
      <c r="O23" s="971"/>
      <c r="P23" s="972"/>
      <c r="Q23" s="1094"/>
      <c r="R23" s="1095"/>
      <c r="S23" s="1095"/>
      <c r="T23" s="1095"/>
      <c r="U23" s="1095"/>
      <c r="V23" s="1095"/>
      <c r="W23" s="1095"/>
      <c r="X23" s="1095"/>
      <c r="Y23" s="1095"/>
      <c r="Z23" s="1095"/>
      <c r="AA23" s="1095"/>
      <c r="AB23" s="1095"/>
      <c r="AC23" s="1095"/>
      <c r="AD23" s="1095"/>
      <c r="AE23" s="1096"/>
      <c r="AF23" s="1097">
        <v>551</v>
      </c>
      <c r="AG23" s="1095"/>
      <c r="AH23" s="1095"/>
      <c r="AI23" s="1095"/>
      <c r="AJ23" s="1098"/>
      <c r="AK23" s="1099"/>
      <c r="AL23" s="1100"/>
      <c r="AM23" s="1100"/>
      <c r="AN23" s="1100"/>
      <c r="AO23" s="1100"/>
      <c r="AP23" s="1095"/>
      <c r="AQ23" s="1095"/>
      <c r="AR23" s="1095"/>
      <c r="AS23" s="1095"/>
      <c r="AT23" s="1095"/>
      <c r="AU23" s="1101"/>
      <c r="AV23" s="1101"/>
      <c r="AW23" s="1101"/>
      <c r="AX23" s="1101"/>
      <c r="AY23" s="1102"/>
      <c r="AZ23" s="1091" t="s">
        <v>110</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x14ac:dyDescent="0.15">
      <c r="A24" s="1090" t="s">
        <v>365</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x14ac:dyDescent="0.2">
      <c r="A25" s="1089" t="s">
        <v>366</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x14ac:dyDescent="0.15">
      <c r="A26" s="1021" t="s">
        <v>345</v>
      </c>
      <c r="B26" s="1022"/>
      <c r="C26" s="1022"/>
      <c r="D26" s="1022"/>
      <c r="E26" s="1022"/>
      <c r="F26" s="1022"/>
      <c r="G26" s="1022"/>
      <c r="H26" s="1022"/>
      <c r="I26" s="1022"/>
      <c r="J26" s="1022"/>
      <c r="K26" s="1022"/>
      <c r="L26" s="1022"/>
      <c r="M26" s="1022"/>
      <c r="N26" s="1022"/>
      <c r="O26" s="1022"/>
      <c r="P26" s="1023"/>
      <c r="Q26" s="1027" t="s">
        <v>367</v>
      </c>
      <c r="R26" s="1028"/>
      <c r="S26" s="1028"/>
      <c r="T26" s="1028"/>
      <c r="U26" s="1029"/>
      <c r="V26" s="1027" t="s">
        <v>368</v>
      </c>
      <c r="W26" s="1028"/>
      <c r="X26" s="1028"/>
      <c r="Y26" s="1028"/>
      <c r="Z26" s="1029"/>
      <c r="AA26" s="1027" t="s">
        <v>369</v>
      </c>
      <c r="AB26" s="1028"/>
      <c r="AC26" s="1028"/>
      <c r="AD26" s="1028"/>
      <c r="AE26" s="1028"/>
      <c r="AF26" s="1085" t="s">
        <v>370</v>
      </c>
      <c r="AG26" s="1034"/>
      <c r="AH26" s="1034"/>
      <c r="AI26" s="1034"/>
      <c r="AJ26" s="1086"/>
      <c r="AK26" s="1028" t="s">
        <v>371</v>
      </c>
      <c r="AL26" s="1028"/>
      <c r="AM26" s="1028"/>
      <c r="AN26" s="1028"/>
      <c r="AO26" s="1029"/>
      <c r="AP26" s="1027" t="s">
        <v>372</v>
      </c>
      <c r="AQ26" s="1028"/>
      <c r="AR26" s="1028"/>
      <c r="AS26" s="1028"/>
      <c r="AT26" s="1029"/>
      <c r="AU26" s="1027" t="s">
        <v>373</v>
      </c>
      <c r="AV26" s="1028"/>
      <c r="AW26" s="1028"/>
      <c r="AX26" s="1028"/>
      <c r="AY26" s="1029"/>
      <c r="AZ26" s="1027" t="s">
        <v>374</v>
      </c>
      <c r="BA26" s="1028"/>
      <c r="BB26" s="1028"/>
      <c r="BC26" s="1028"/>
      <c r="BD26" s="1029"/>
      <c r="BE26" s="1027" t="s">
        <v>352</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x14ac:dyDescent="0.2">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x14ac:dyDescent="0.15">
      <c r="A28" s="217">
        <v>1</v>
      </c>
      <c r="B28" s="1076" t="s">
        <v>531</v>
      </c>
      <c r="C28" s="1077"/>
      <c r="D28" s="1077"/>
      <c r="E28" s="1077"/>
      <c r="F28" s="1077"/>
      <c r="G28" s="1077"/>
      <c r="H28" s="1077"/>
      <c r="I28" s="1077"/>
      <c r="J28" s="1077"/>
      <c r="K28" s="1077"/>
      <c r="L28" s="1077"/>
      <c r="M28" s="1077"/>
      <c r="N28" s="1077"/>
      <c r="O28" s="1077"/>
      <c r="P28" s="1078"/>
      <c r="Q28" s="1079">
        <v>4342</v>
      </c>
      <c r="R28" s="1080"/>
      <c r="S28" s="1080"/>
      <c r="T28" s="1080"/>
      <c r="U28" s="1080"/>
      <c r="V28" s="1080">
        <v>4090</v>
      </c>
      <c r="W28" s="1080"/>
      <c r="X28" s="1080"/>
      <c r="Y28" s="1080"/>
      <c r="Z28" s="1080"/>
      <c r="AA28" s="1080">
        <v>252</v>
      </c>
      <c r="AB28" s="1080"/>
      <c r="AC28" s="1080"/>
      <c r="AD28" s="1080"/>
      <c r="AE28" s="1081"/>
      <c r="AF28" s="1082">
        <v>252</v>
      </c>
      <c r="AG28" s="1080"/>
      <c r="AH28" s="1080"/>
      <c r="AI28" s="1080"/>
      <c r="AJ28" s="1083"/>
      <c r="AK28" s="1084">
        <v>203</v>
      </c>
      <c r="AL28" s="1072"/>
      <c r="AM28" s="1072"/>
      <c r="AN28" s="1072"/>
      <c r="AO28" s="1072"/>
      <c r="AP28" s="1072" t="s">
        <v>558</v>
      </c>
      <c r="AQ28" s="1072"/>
      <c r="AR28" s="1072"/>
      <c r="AS28" s="1072"/>
      <c r="AT28" s="1072"/>
      <c r="AU28" s="1072" t="s">
        <v>559</v>
      </c>
      <c r="AV28" s="1072"/>
      <c r="AW28" s="1072"/>
      <c r="AX28" s="1072"/>
      <c r="AY28" s="1072"/>
      <c r="AZ28" s="1073"/>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x14ac:dyDescent="0.15">
      <c r="A29" s="217">
        <v>2</v>
      </c>
      <c r="B29" s="1063" t="s">
        <v>532</v>
      </c>
      <c r="C29" s="1064"/>
      <c r="D29" s="1064"/>
      <c r="E29" s="1064"/>
      <c r="F29" s="1064"/>
      <c r="G29" s="1064"/>
      <c r="H29" s="1064"/>
      <c r="I29" s="1064"/>
      <c r="J29" s="1064"/>
      <c r="K29" s="1064"/>
      <c r="L29" s="1064"/>
      <c r="M29" s="1064"/>
      <c r="N29" s="1064"/>
      <c r="O29" s="1064"/>
      <c r="P29" s="1065"/>
      <c r="Q29" s="1069">
        <v>940</v>
      </c>
      <c r="R29" s="1070"/>
      <c r="S29" s="1070"/>
      <c r="T29" s="1070"/>
      <c r="U29" s="1070"/>
      <c r="V29" s="1070">
        <v>940</v>
      </c>
      <c r="W29" s="1070"/>
      <c r="X29" s="1070"/>
      <c r="Y29" s="1070"/>
      <c r="Z29" s="1070"/>
      <c r="AA29" s="1070">
        <v>0</v>
      </c>
      <c r="AB29" s="1070"/>
      <c r="AC29" s="1070"/>
      <c r="AD29" s="1070"/>
      <c r="AE29" s="1071"/>
      <c r="AF29" s="1045">
        <v>0</v>
      </c>
      <c r="AG29" s="1046"/>
      <c r="AH29" s="1046"/>
      <c r="AI29" s="1046"/>
      <c r="AJ29" s="1047"/>
      <c r="AK29" s="1006">
        <v>93</v>
      </c>
      <c r="AL29" s="997"/>
      <c r="AM29" s="997"/>
      <c r="AN29" s="997"/>
      <c r="AO29" s="997"/>
      <c r="AP29" s="997" t="s">
        <v>559</v>
      </c>
      <c r="AQ29" s="997"/>
      <c r="AR29" s="997"/>
      <c r="AS29" s="997"/>
      <c r="AT29" s="997"/>
      <c r="AU29" s="997" t="s">
        <v>559</v>
      </c>
      <c r="AV29" s="997"/>
      <c r="AW29" s="997"/>
      <c r="AX29" s="997"/>
      <c r="AY29" s="997"/>
      <c r="AZ29" s="1068"/>
      <c r="BA29" s="1068"/>
      <c r="BB29" s="1068"/>
      <c r="BC29" s="1068"/>
      <c r="BD29" s="1068"/>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x14ac:dyDescent="0.15">
      <c r="A30" s="217">
        <v>3</v>
      </c>
      <c r="B30" s="1063" t="s">
        <v>533</v>
      </c>
      <c r="C30" s="1064"/>
      <c r="D30" s="1064"/>
      <c r="E30" s="1064"/>
      <c r="F30" s="1064"/>
      <c r="G30" s="1064"/>
      <c r="H30" s="1064"/>
      <c r="I30" s="1064"/>
      <c r="J30" s="1064"/>
      <c r="K30" s="1064"/>
      <c r="L30" s="1064"/>
      <c r="M30" s="1064"/>
      <c r="N30" s="1064"/>
      <c r="O30" s="1064"/>
      <c r="P30" s="1065"/>
      <c r="Q30" s="1069">
        <v>10336</v>
      </c>
      <c r="R30" s="1070"/>
      <c r="S30" s="1070"/>
      <c r="T30" s="1070"/>
      <c r="U30" s="1070"/>
      <c r="V30" s="1070">
        <v>10477</v>
      </c>
      <c r="W30" s="1070"/>
      <c r="X30" s="1070"/>
      <c r="Y30" s="1070"/>
      <c r="Z30" s="1070"/>
      <c r="AA30" s="1070">
        <v>-141</v>
      </c>
      <c r="AB30" s="1070"/>
      <c r="AC30" s="1070"/>
      <c r="AD30" s="1070"/>
      <c r="AE30" s="1071"/>
      <c r="AF30" s="1045">
        <v>3312</v>
      </c>
      <c r="AG30" s="1046"/>
      <c r="AH30" s="1046"/>
      <c r="AI30" s="1046"/>
      <c r="AJ30" s="1047"/>
      <c r="AK30" s="1006">
        <v>219</v>
      </c>
      <c r="AL30" s="997"/>
      <c r="AM30" s="997"/>
      <c r="AN30" s="997"/>
      <c r="AO30" s="997"/>
      <c r="AP30" s="997">
        <v>10887</v>
      </c>
      <c r="AQ30" s="997"/>
      <c r="AR30" s="997"/>
      <c r="AS30" s="997"/>
      <c r="AT30" s="997"/>
      <c r="AU30" s="997">
        <v>5977</v>
      </c>
      <c r="AV30" s="997"/>
      <c r="AW30" s="997"/>
      <c r="AX30" s="997"/>
      <c r="AY30" s="997"/>
      <c r="AZ30" s="1068"/>
      <c r="BA30" s="1068"/>
      <c r="BB30" s="1068"/>
      <c r="BC30" s="1068"/>
      <c r="BD30" s="1068"/>
      <c r="BE30" s="1058" t="s">
        <v>534</v>
      </c>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x14ac:dyDescent="0.15">
      <c r="A31" s="217">
        <v>4</v>
      </c>
      <c r="B31" s="1063" t="s">
        <v>535</v>
      </c>
      <c r="C31" s="1064"/>
      <c r="D31" s="1064"/>
      <c r="E31" s="1064"/>
      <c r="F31" s="1064"/>
      <c r="G31" s="1064"/>
      <c r="H31" s="1064"/>
      <c r="I31" s="1064"/>
      <c r="J31" s="1064"/>
      <c r="K31" s="1064"/>
      <c r="L31" s="1064"/>
      <c r="M31" s="1064"/>
      <c r="N31" s="1064"/>
      <c r="O31" s="1064"/>
      <c r="P31" s="1065"/>
      <c r="Q31" s="1069">
        <v>331</v>
      </c>
      <c r="R31" s="1070"/>
      <c r="S31" s="1070"/>
      <c r="T31" s="1070"/>
      <c r="U31" s="1070"/>
      <c r="V31" s="1070">
        <v>327</v>
      </c>
      <c r="W31" s="1070"/>
      <c r="X31" s="1070"/>
      <c r="Y31" s="1070"/>
      <c r="Z31" s="1070"/>
      <c r="AA31" s="1070">
        <v>4</v>
      </c>
      <c r="AB31" s="1070"/>
      <c r="AC31" s="1070"/>
      <c r="AD31" s="1070"/>
      <c r="AE31" s="1071"/>
      <c r="AF31" s="1045">
        <v>200</v>
      </c>
      <c r="AG31" s="1046"/>
      <c r="AH31" s="1046"/>
      <c r="AI31" s="1046"/>
      <c r="AJ31" s="1047"/>
      <c r="AK31" s="1006">
        <v>93</v>
      </c>
      <c r="AL31" s="997"/>
      <c r="AM31" s="997"/>
      <c r="AN31" s="997"/>
      <c r="AO31" s="997"/>
      <c r="AP31" s="997">
        <v>2484</v>
      </c>
      <c r="AQ31" s="997"/>
      <c r="AR31" s="997"/>
      <c r="AS31" s="997"/>
      <c r="AT31" s="997"/>
      <c r="AU31" s="997">
        <v>685</v>
      </c>
      <c r="AV31" s="997"/>
      <c r="AW31" s="997"/>
      <c r="AX31" s="997"/>
      <c r="AY31" s="997"/>
      <c r="AZ31" s="1068"/>
      <c r="BA31" s="1068"/>
      <c r="BB31" s="1068"/>
      <c r="BC31" s="1068"/>
      <c r="BD31" s="1068"/>
      <c r="BE31" s="1058" t="s">
        <v>534</v>
      </c>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x14ac:dyDescent="0.15">
      <c r="A32" s="217">
        <v>5</v>
      </c>
      <c r="B32" s="1063" t="s">
        <v>536</v>
      </c>
      <c r="C32" s="1064"/>
      <c r="D32" s="1064"/>
      <c r="E32" s="1064"/>
      <c r="F32" s="1064"/>
      <c r="G32" s="1064"/>
      <c r="H32" s="1064"/>
      <c r="I32" s="1064"/>
      <c r="J32" s="1064"/>
      <c r="K32" s="1064"/>
      <c r="L32" s="1064"/>
      <c r="M32" s="1064"/>
      <c r="N32" s="1064"/>
      <c r="O32" s="1064"/>
      <c r="P32" s="1065"/>
      <c r="Q32" s="1069">
        <v>1829</v>
      </c>
      <c r="R32" s="1070"/>
      <c r="S32" s="1070"/>
      <c r="T32" s="1070"/>
      <c r="U32" s="1070"/>
      <c r="V32" s="1070">
        <v>1804</v>
      </c>
      <c r="W32" s="1070"/>
      <c r="X32" s="1070"/>
      <c r="Y32" s="1070"/>
      <c r="Z32" s="1070"/>
      <c r="AA32" s="1070">
        <v>25</v>
      </c>
      <c r="AB32" s="1070"/>
      <c r="AC32" s="1070"/>
      <c r="AD32" s="1070"/>
      <c r="AE32" s="1071"/>
      <c r="AF32" s="1045">
        <v>338</v>
      </c>
      <c r="AG32" s="1046"/>
      <c r="AH32" s="1046"/>
      <c r="AI32" s="1046"/>
      <c r="AJ32" s="1047"/>
      <c r="AK32" s="1006">
        <v>766</v>
      </c>
      <c r="AL32" s="997"/>
      <c r="AM32" s="997"/>
      <c r="AN32" s="997"/>
      <c r="AO32" s="997"/>
      <c r="AP32" s="997">
        <v>15212</v>
      </c>
      <c r="AQ32" s="997"/>
      <c r="AR32" s="997"/>
      <c r="AS32" s="997"/>
      <c r="AT32" s="997"/>
      <c r="AU32" s="997">
        <v>7545</v>
      </c>
      <c r="AV32" s="997"/>
      <c r="AW32" s="997"/>
      <c r="AX32" s="997"/>
      <c r="AY32" s="997"/>
      <c r="AZ32" s="1068"/>
      <c r="BA32" s="1068"/>
      <c r="BB32" s="1068"/>
      <c r="BC32" s="1068"/>
      <c r="BD32" s="1068"/>
      <c r="BE32" s="1058" t="s">
        <v>534</v>
      </c>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x14ac:dyDescent="0.15">
      <c r="A33" s="217">
        <v>6</v>
      </c>
      <c r="B33" s="1063" t="s">
        <v>537</v>
      </c>
      <c r="C33" s="1064"/>
      <c r="D33" s="1064"/>
      <c r="E33" s="1064"/>
      <c r="F33" s="1064"/>
      <c r="G33" s="1064"/>
      <c r="H33" s="1064"/>
      <c r="I33" s="1064"/>
      <c r="J33" s="1064"/>
      <c r="K33" s="1064"/>
      <c r="L33" s="1064"/>
      <c r="M33" s="1064"/>
      <c r="N33" s="1064"/>
      <c r="O33" s="1064"/>
      <c r="P33" s="1065"/>
      <c r="Q33" s="1069">
        <v>195</v>
      </c>
      <c r="R33" s="1070"/>
      <c r="S33" s="1070"/>
      <c r="T33" s="1070"/>
      <c r="U33" s="1070"/>
      <c r="V33" s="1070">
        <v>195</v>
      </c>
      <c r="W33" s="1070"/>
      <c r="X33" s="1070"/>
      <c r="Y33" s="1070"/>
      <c r="Z33" s="1070"/>
      <c r="AA33" s="1070" t="s">
        <v>564</v>
      </c>
      <c r="AB33" s="1070"/>
      <c r="AC33" s="1070"/>
      <c r="AD33" s="1070"/>
      <c r="AE33" s="1071"/>
      <c r="AF33" s="1045" t="s">
        <v>538</v>
      </c>
      <c r="AG33" s="1046"/>
      <c r="AH33" s="1046"/>
      <c r="AI33" s="1046"/>
      <c r="AJ33" s="1047"/>
      <c r="AK33" s="1006">
        <v>52</v>
      </c>
      <c r="AL33" s="997"/>
      <c r="AM33" s="997"/>
      <c r="AN33" s="997"/>
      <c r="AO33" s="997"/>
      <c r="AP33" s="997">
        <v>362</v>
      </c>
      <c r="AQ33" s="997"/>
      <c r="AR33" s="997"/>
      <c r="AS33" s="997"/>
      <c r="AT33" s="997"/>
      <c r="AU33" s="997">
        <v>172</v>
      </c>
      <c r="AV33" s="997"/>
      <c r="AW33" s="997"/>
      <c r="AX33" s="997"/>
      <c r="AY33" s="997"/>
      <c r="AZ33" s="1068"/>
      <c r="BA33" s="1068"/>
      <c r="BB33" s="1068"/>
      <c r="BC33" s="1068"/>
      <c r="BD33" s="1068"/>
      <c r="BE33" s="1058" t="s">
        <v>539</v>
      </c>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x14ac:dyDescent="0.15">
      <c r="A34" s="217">
        <v>7</v>
      </c>
      <c r="B34" s="1063" t="s">
        <v>540</v>
      </c>
      <c r="C34" s="1064"/>
      <c r="D34" s="1064"/>
      <c r="E34" s="1064"/>
      <c r="F34" s="1064"/>
      <c r="G34" s="1064"/>
      <c r="H34" s="1064"/>
      <c r="I34" s="1064"/>
      <c r="J34" s="1064"/>
      <c r="K34" s="1064"/>
      <c r="L34" s="1064"/>
      <c r="M34" s="1064"/>
      <c r="N34" s="1064"/>
      <c r="O34" s="1064"/>
      <c r="P34" s="1065"/>
      <c r="Q34" s="1069">
        <v>276</v>
      </c>
      <c r="R34" s="1070"/>
      <c r="S34" s="1070"/>
      <c r="T34" s="1070"/>
      <c r="U34" s="1070"/>
      <c r="V34" s="1070">
        <v>226</v>
      </c>
      <c r="W34" s="1070"/>
      <c r="X34" s="1070"/>
      <c r="Y34" s="1070"/>
      <c r="Z34" s="1070"/>
      <c r="AA34" s="1070">
        <v>50</v>
      </c>
      <c r="AB34" s="1070"/>
      <c r="AC34" s="1070"/>
      <c r="AD34" s="1070"/>
      <c r="AE34" s="1071"/>
      <c r="AF34" s="1045" t="s">
        <v>538</v>
      </c>
      <c r="AG34" s="1046"/>
      <c r="AH34" s="1046"/>
      <c r="AI34" s="1046"/>
      <c r="AJ34" s="1047"/>
      <c r="AK34" s="1006">
        <v>4</v>
      </c>
      <c r="AL34" s="997"/>
      <c r="AM34" s="997"/>
      <c r="AN34" s="997"/>
      <c r="AO34" s="997"/>
      <c r="AP34" s="997" t="s">
        <v>559</v>
      </c>
      <c r="AQ34" s="997"/>
      <c r="AR34" s="997"/>
      <c r="AS34" s="997"/>
      <c r="AT34" s="997"/>
      <c r="AU34" s="997" t="s">
        <v>558</v>
      </c>
      <c r="AV34" s="997"/>
      <c r="AW34" s="997"/>
      <c r="AX34" s="997"/>
      <c r="AY34" s="997"/>
      <c r="AZ34" s="1068"/>
      <c r="BA34" s="1068"/>
      <c r="BB34" s="1068"/>
      <c r="BC34" s="1068"/>
      <c r="BD34" s="1068"/>
      <c r="BE34" s="1058" t="s">
        <v>539</v>
      </c>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x14ac:dyDescent="0.15">
      <c r="A35" s="217">
        <v>8</v>
      </c>
      <c r="B35" s="1063" t="s">
        <v>541</v>
      </c>
      <c r="C35" s="1064"/>
      <c r="D35" s="1064"/>
      <c r="E35" s="1064"/>
      <c r="F35" s="1064"/>
      <c r="G35" s="1064"/>
      <c r="H35" s="1064"/>
      <c r="I35" s="1064"/>
      <c r="J35" s="1064"/>
      <c r="K35" s="1064"/>
      <c r="L35" s="1064"/>
      <c r="M35" s="1064"/>
      <c r="N35" s="1064"/>
      <c r="O35" s="1064"/>
      <c r="P35" s="1065"/>
      <c r="Q35" s="1069">
        <v>261</v>
      </c>
      <c r="R35" s="1070"/>
      <c r="S35" s="1070"/>
      <c r="T35" s="1070"/>
      <c r="U35" s="1070"/>
      <c r="V35" s="1070">
        <v>261</v>
      </c>
      <c r="W35" s="1070"/>
      <c r="X35" s="1070"/>
      <c r="Y35" s="1070"/>
      <c r="Z35" s="1070"/>
      <c r="AA35" s="1070" t="s">
        <v>563</v>
      </c>
      <c r="AB35" s="1070"/>
      <c r="AC35" s="1070"/>
      <c r="AD35" s="1070"/>
      <c r="AE35" s="1071"/>
      <c r="AF35" s="1045" t="s">
        <v>538</v>
      </c>
      <c r="AG35" s="1046"/>
      <c r="AH35" s="1046"/>
      <c r="AI35" s="1046"/>
      <c r="AJ35" s="1047"/>
      <c r="AK35" s="1006">
        <v>74</v>
      </c>
      <c r="AL35" s="997"/>
      <c r="AM35" s="997"/>
      <c r="AN35" s="997"/>
      <c r="AO35" s="997"/>
      <c r="AP35" s="997">
        <v>220</v>
      </c>
      <c r="AQ35" s="997"/>
      <c r="AR35" s="997"/>
      <c r="AS35" s="997"/>
      <c r="AT35" s="997"/>
      <c r="AU35" s="997">
        <v>82</v>
      </c>
      <c r="AV35" s="997"/>
      <c r="AW35" s="997"/>
      <c r="AX35" s="997"/>
      <c r="AY35" s="997"/>
      <c r="AZ35" s="1068"/>
      <c r="BA35" s="1068"/>
      <c r="BB35" s="1068"/>
      <c r="BC35" s="1068"/>
      <c r="BD35" s="1068"/>
      <c r="BE35" s="1058" t="s">
        <v>539</v>
      </c>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x14ac:dyDescent="0.15">
      <c r="A36" s="217">
        <v>9</v>
      </c>
      <c r="B36" s="1063" t="s">
        <v>542</v>
      </c>
      <c r="C36" s="1064"/>
      <c r="D36" s="1064"/>
      <c r="E36" s="1064"/>
      <c r="F36" s="1064"/>
      <c r="G36" s="1064"/>
      <c r="H36" s="1064"/>
      <c r="I36" s="1064"/>
      <c r="J36" s="1064"/>
      <c r="K36" s="1064"/>
      <c r="L36" s="1064"/>
      <c r="M36" s="1064"/>
      <c r="N36" s="1064"/>
      <c r="O36" s="1064"/>
      <c r="P36" s="1065"/>
      <c r="Q36" s="1069">
        <v>242</v>
      </c>
      <c r="R36" s="1070"/>
      <c r="S36" s="1070"/>
      <c r="T36" s="1070"/>
      <c r="U36" s="1070"/>
      <c r="V36" s="1070">
        <v>241</v>
      </c>
      <c r="W36" s="1070"/>
      <c r="X36" s="1070"/>
      <c r="Y36" s="1070"/>
      <c r="Z36" s="1070"/>
      <c r="AA36" s="1070">
        <v>1</v>
      </c>
      <c r="AB36" s="1070"/>
      <c r="AC36" s="1070"/>
      <c r="AD36" s="1070"/>
      <c r="AE36" s="1071"/>
      <c r="AF36" s="1045">
        <v>1</v>
      </c>
      <c r="AG36" s="1046"/>
      <c r="AH36" s="1046"/>
      <c r="AI36" s="1046"/>
      <c r="AJ36" s="1047"/>
      <c r="AK36" s="1006" t="s">
        <v>559</v>
      </c>
      <c r="AL36" s="997"/>
      <c r="AM36" s="997"/>
      <c r="AN36" s="997"/>
      <c r="AO36" s="997"/>
      <c r="AP36" s="997" t="s">
        <v>559</v>
      </c>
      <c r="AQ36" s="997"/>
      <c r="AR36" s="997"/>
      <c r="AS36" s="997"/>
      <c r="AT36" s="997"/>
      <c r="AU36" s="997" t="s">
        <v>559</v>
      </c>
      <c r="AV36" s="997"/>
      <c r="AW36" s="997"/>
      <c r="AX36" s="997"/>
      <c r="AY36" s="997"/>
      <c r="AZ36" s="1068"/>
      <c r="BA36" s="1068"/>
      <c r="BB36" s="1068"/>
      <c r="BC36" s="1068"/>
      <c r="BD36" s="1068"/>
      <c r="BE36" s="1058" t="s">
        <v>539</v>
      </c>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x14ac:dyDescent="0.15">
      <c r="A37" s="217">
        <v>10</v>
      </c>
      <c r="B37" s="1063" t="s">
        <v>543</v>
      </c>
      <c r="C37" s="1064"/>
      <c r="D37" s="1064"/>
      <c r="E37" s="1064"/>
      <c r="F37" s="1064"/>
      <c r="G37" s="1064"/>
      <c r="H37" s="1064"/>
      <c r="I37" s="1064"/>
      <c r="J37" s="1064"/>
      <c r="K37" s="1064"/>
      <c r="L37" s="1064"/>
      <c r="M37" s="1064"/>
      <c r="N37" s="1064"/>
      <c r="O37" s="1064"/>
      <c r="P37" s="1065"/>
      <c r="Q37" s="1069">
        <v>6</v>
      </c>
      <c r="R37" s="1070"/>
      <c r="S37" s="1070"/>
      <c r="T37" s="1070"/>
      <c r="U37" s="1070"/>
      <c r="V37" s="1070">
        <v>6</v>
      </c>
      <c r="W37" s="1070"/>
      <c r="X37" s="1070"/>
      <c r="Y37" s="1070"/>
      <c r="Z37" s="1070"/>
      <c r="AA37" s="1070">
        <v>0</v>
      </c>
      <c r="AB37" s="1070"/>
      <c r="AC37" s="1070"/>
      <c r="AD37" s="1070"/>
      <c r="AE37" s="1071"/>
      <c r="AF37" s="1045">
        <v>0</v>
      </c>
      <c r="AG37" s="1046"/>
      <c r="AH37" s="1046"/>
      <c r="AI37" s="1046"/>
      <c r="AJ37" s="1047"/>
      <c r="AK37" s="1006" t="s">
        <v>559</v>
      </c>
      <c r="AL37" s="997"/>
      <c r="AM37" s="997"/>
      <c r="AN37" s="997"/>
      <c r="AO37" s="997"/>
      <c r="AP37" s="997">
        <v>322</v>
      </c>
      <c r="AQ37" s="997"/>
      <c r="AR37" s="997"/>
      <c r="AS37" s="997"/>
      <c r="AT37" s="997"/>
      <c r="AU37" s="997">
        <v>233</v>
      </c>
      <c r="AV37" s="997"/>
      <c r="AW37" s="997"/>
      <c r="AX37" s="997"/>
      <c r="AY37" s="997"/>
      <c r="AZ37" s="1068"/>
      <c r="BA37" s="1068"/>
      <c r="BB37" s="1068"/>
      <c r="BC37" s="1068"/>
      <c r="BD37" s="1068"/>
      <c r="BE37" s="1058" t="s">
        <v>539</v>
      </c>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x14ac:dyDescent="0.15">
      <c r="A38" s="217">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1006"/>
      <c r="AL38" s="997"/>
      <c r="AM38" s="997"/>
      <c r="AN38" s="997"/>
      <c r="AO38" s="997"/>
      <c r="AP38" s="997"/>
      <c r="AQ38" s="997"/>
      <c r="AR38" s="997"/>
      <c r="AS38" s="997"/>
      <c r="AT38" s="997"/>
      <c r="AU38" s="997"/>
      <c r="AV38" s="997"/>
      <c r="AW38" s="997"/>
      <c r="AX38" s="997"/>
      <c r="AY38" s="997"/>
      <c r="AZ38" s="1068"/>
      <c r="BA38" s="1068"/>
      <c r="BB38" s="1068"/>
      <c r="BC38" s="1068"/>
      <c r="BD38" s="1068"/>
      <c r="BE38" s="1058"/>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x14ac:dyDescent="0.15">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6"/>
      <c r="AL39" s="997"/>
      <c r="AM39" s="997"/>
      <c r="AN39" s="997"/>
      <c r="AO39" s="997"/>
      <c r="AP39" s="997"/>
      <c r="AQ39" s="997"/>
      <c r="AR39" s="997"/>
      <c r="AS39" s="997"/>
      <c r="AT39" s="997"/>
      <c r="AU39" s="997"/>
      <c r="AV39" s="997"/>
      <c r="AW39" s="997"/>
      <c r="AX39" s="997"/>
      <c r="AY39" s="997"/>
      <c r="AZ39" s="1068"/>
      <c r="BA39" s="1068"/>
      <c r="BB39" s="1068"/>
      <c r="BC39" s="1068"/>
      <c r="BD39" s="1068"/>
      <c r="BE39" s="1058"/>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x14ac:dyDescent="0.15">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x14ac:dyDescent="0.15">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x14ac:dyDescent="0.15">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x14ac:dyDescent="0.15">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x14ac:dyDescent="0.15">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x14ac:dyDescent="0.15">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x14ac:dyDescent="0.15">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x14ac:dyDescent="0.15">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x14ac:dyDescent="0.15">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x14ac:dyDescent="0.15">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x14ac:dyDescent="0.15">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x14ac:dyDescent="0.15">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x14ac:dyDescent="0.15">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x14ac:dyDescent="0.15">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x14ac:dyDescent="0.15">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x14ac:dyDescent="0.15">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x14ac:dyDescent="0.15">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x14ac:dyDescent="0.15">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x14ac:dyDescent="0.15">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x14ac:dyDescent="0.15">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x14ac:dyDescent="0.15">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x14ac:dyDescent="0.2">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x14ac:dyDescent="0.15">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377</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x14ac:dyDescent="0.2">
      <c r="A63" s="215" t="s">
        <v>363</v>
      </c>
      <c r="B63" s="970" t="s">
        <v>378</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4103</v>
      </c>
      <c r="AG63" s="985"/>
      <c r="AH63" s="985"/>
      <c r="AI63" s="985"/>
      <c r="AJ63" s="1056"/>
      <c r="AK63" s="1057"/>
      <c r="AL63" s="989"/>
      <c r="AM63" s="989"/>
      <c r="AN63" s="989"/>
      <c r="AO63" s="989"/>
      <c r="AP63" s="985"/>
      <c r="AQ63" s="985"/>
      <c r="AR63" s="985"/>
      <c r="AS63" s="985"/>
      <c r="AT63" s="985"/>
      <c r="AU63" s="985"/>
      <c r="AV63" s="985"/>
      <c r="AW63" s="985"/>
      <c r="AX63" s="985"/>
      <c r="AY63" s="985"/>
      <c r="AZ63" s="1051"/>
      <c r="BA63" s="1051"/>
      <c r="BB63" s="1051"/>
      <c r="BC63" s="1051"/>
      <c r="BD63" s="1051"/>
      <c r="BE63" s="986"/>
      <c r="BF63" s="986"/>
      <c r="BG63" s="986"/>
      <c r="BH63" s="986"/>
      <c r="BI63" s="987"/>
      <c r="BJ63" s="1052" t="s">
        <v>110</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x14ac:dyDescent="0.2">
      <c r="A65" s="203" t="s">
        <v>379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x14ac:dyDescent="0.15">
      <c r="A66" s="1021" t="s">
        <v>380</v>
      </c>
      <c r="B66" s="1022"/>
      <c r="C66" s="1022"/>
      <c r="D66" s="1022"/>
      <c r="E66" s="1022"/>
      <c r="F66" s="1022"/>
      <c r="G66" s="1022"/>
      <c r="H66" s="1022"/>
      <c r="I66" s="1022"/>
      <c r="J66" s="1022"/>
      <c r="K66" s="1022"/>
      <c r="L66" s="1022"/>
      <c r="M66" s="1022"/>
      <c r="N66" s="1022"/>
      <c r="O66" s="1022"/>
      <c r="P66" s="1023"/>
      <c r="Q66" s="1027" t="s">
        <v>367</v>
      </c>
      <c r="R66" s="1028"/>
      <c r="S66" s="1028"/>
      <c r="T66" s="1028"/>
      <c r="U66" s="1029"/>
      <c r="V66" s="1027" t="s">
        <v>368</v>
      </c>
      <c r="W66" s="1028"/>
      <c r="X66" s="1028"/>
      <c r="Y66" s="1028"/>
      <c r="Z66" s="1029"/>
      <c r="AA66" s="1027" t="s">
        <v>369</v>
      </c>
      <c r="AB66" s="1028"/>
      <c r="AC66" s="1028"/>
      <c r="AD66" s="1028"/>
      <c r="AE66" s="1029"/>
      <c r="AF66" s="1033" t="s">
        <v>370</v>
      </c>
      <c r="AG66" s="1034"/>
      <c r="AH66" s="1034"/>
      <c r="AI66" s="1034"/>
      <c r="AJ66" s="1035"/>
      <c r="AK66" s="1027" t="s">
        <v>371</v>
      </c>
      <c r="AL66" s="1022"/>
      <c r="AM66" s="1022"/>
      <c r="AN66" s="1022"/>
      <c r="AO66" s="1023"/>
      <c r="AP66" s="1027" t="s">
        <v>372</v>
      </c>
      <c r="AQ66" s="1028"/>
      <c r="AR66" s="1028"/>
      <c r="AS66" s="1028"/>
      <c r="AT66" s="1029"/>
      <c r="AU66" s="1027" t="s">
        <v>381</v>
      </c>
      <c r="AV66" s="1028"/>
      <c r="AW66" s="1028"/>
      <c r="AX66" s="1028"/>
      <c r="AY66" s="1029"/>
      <c r="AZ66" s="1027" t="s">
        <v>352</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x14ac:dyDescent="0.2">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x14ac:dyDescent="0.15">
      <c r="A68" s="209">
        <v>1</v>
      </c>
      <c r="B68" s="1011" t="s">
        <v>544</v>
      </c>
      <c r="C68" s="1012"/>
      <c r="D68" s="1012"/>
      <c r="E68" s="1012"/>
      <c r="F68" s="1012"/>
      <c r="G68" s="1012"/>
      <c r="H68" s="1012"/>
      <c r="I68" s="1012"/>
      <c r="J68" s="1012"/>
      <c r="K68" s="1012"/>
      <c r="L68" s="1012"/>
      <c r="M68" s="1012"/>
      <c r="N68" s="1012"/>
      <c r="O68" s="1012"/>
      <c r="P68" s="1013"/>
      <c r="Q68" s="1014">
        <v>3092</v>
      </c>
      <c r="R68" s="1008"/>
      <c r="S68" s="1008"/>
      <c r="T68" s="1008"/>
      <c r="U68" s="1008"/>
      <c r="V68" s="1008">
        <v>3041</v>
      </c>
      <c r="W68" s="1008"/>
      <c r="X68" s="1008"/>
      <c r="Y68" s="1008"/>
      <c r="Z68" s="1008"/>
      <c r="AA68" s="1008">
        <v>51</v>
      </c>
      <c r="AB68" s="1008"/>
      <c r="AC68" s="1008"/>
      <c r="AD68" s="1008"/>
      <c r="AE68" s="1008"/>
      <c r="AF68" s="1008" t="s">
        <v>558</v>
      </c>
      <c r="AG68" s="1008"/>
      <c r="AH68" s="1008"/>
      <c r="AI68" s="1008"/>
      <c r="AJ68" s="1008"/>
      <c r="AK68" s="1008" t="s">
        <v>559</v>
      </c>
      <c r="AL68" s="1008"/>
      <c r="AM68" s="1008"/>
      <c r="AN68" s="1008"/>
      <c r="AO68" s="1008"/>
      <c r="AP68" s="1008">
        <v>2980</v>
      </c>
      <c r="AQ68" s="1008"/>
      <c r="AR68" s="1008"/>
      <c r="AS68" s="1008"/>
      <c r="AT68" s="1008"/>
      <c r="AU68" s="1008">
        <v>937</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x14ac:dyDescent="0.15">
      <c r="A69" s="212">
        <v>2</v>
      </c>
      <c r="B69" s="1000" t="s">
        <v>545</v>
      </c>
      <c r="C69" s="1001"/>
      <c r="D69" s="1001"/>
      <c r="E69" s="1001"/>
      <c r="F69" s="1001"/>
      <c r="G69" s="1001"/>
      <c r="H69" s="1001"/>
      <c r="I69" s="1001"/>
      <c r="J69" s="1001"/>
      <c r="K69" s="1001"/>
      <c r="L69" s="1001"/>
      <c r="M69" s="1001"/>
      <c r="N69" s="1001"/>
      <c r="O69" s="1001"/>
      <c r="P69" s="1002"/>
      <c r="Q69" s="1003">
        <v>579</v>
      </c>
      <c r="R69" s="997"/>
      <c r="S69" s="997"/>
      <c r="T69" s="997"/>
      <c r="U69" s="997"/>
      <c r="V69" s="997">
        <v>530</v>
      </c>
      <c r="W69" s="997"/>
      <c r="X69" s="997"/>
      <c r="Y69" s="997"/>
      <c r="Z69" s="997"/>
      <c r="AA69" s="997">
        <v>49</v>
      </c>
      <c r="AB69" s="997"/>
      <c r="AC69" s="997"/>
      <c r="AD69" s="997"/>
      <c r="AE69" s="997"/>
      <c r="AF69" s="997" t="s">
        <v>559</v>
      </c>
      <c r="AG69" s="997"/>
      <c r="AH69" s="997"/>
      <c r="AI69" s="997"/>
      <c r="AJ69" s="997"/>
      <c r="AK69" s="997" t="s">
        <v>560</v>
      </c>
      <c r="AL69" s="997"/>
      <c r="AM69" s="997"/>
      <c r="AN69" s="997"/>
      <c r="AO69" s="997"/>
      <c r="AP69" s="997" t="s">
        <v>559</v>
      </c>
      <c r="AQ69" s="997"/>
      <c r="AR69" s="997"/>
      <c r="AS69" s="997"/>
      <c r="AT69" s="997"/>
      <c r="AU69" s="997" t="s">
        <v>560</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x14ac:dyDescent="0.15">
      <c r="A70" s="212">
        <v>3</v>
      </c>
      <c r="B70" s="1000" t="s">
        <v>546</v>
      </c>
      <c r="C70" s="1001"/>
      <c r="D70" s="1001"/>
      <c r="E70" s="1001"/>
      <c r="F70" s="1001"/>
      <c r="G70" s="1001"/>
      <c r="H70" s="1001"/>
      <c r="I70" s="1001"/>
      <c r="J70" s="1001"/>
      <c r="K70" s="1001"/>
      <c r="L70" s="1001"/>
      <c r="M70" s="1001"/>
      <c r="N70" s="1001"/>
      <c r="O70" s="1001"/>
      <c r="P70" s="1002"/>
      <c r="Q70" s="1003">
        <v>1193</v>
      </c>
      <c r="R70" s="997"/>
      <c r="S70" s="997"/>
      <c r="T70" s="997"/>
      <c r="U70" s="997"/>
      <c r="V70" s="997">
        <v>1182</v>
      </c>
      <c r="W70" s="997"/>
      <c r="X70" s="997"/>
      <c r="Y70" s="997"/>
      <c r="Z70" s="997"/>
      <c r="AA70" s="997">
        <v>11</v>
      </c>
      <c r="AB70" s="997"/>
      <c r="AC70" s="997"/>
      <c r="AD70" s="997"/>
      <c r="AE70" s="997"/>
      <c r="AF70" s="997" t="s">
        <v>559</v>
      </c>
      <c r="AG70" s="997"/>
      <c r="AH70" s="997"/>
      <c r="AI70" s="997"/>
      <c r="AJ70" s="997"/>
      <c r="AK70" s="997" t="s">
        <v>559</v>
      </c>
      <c r="AL70" s="997"/>
      <c r="AM70" s="997"/>
      <c r="AN70" s="997"/>
      <c r="AO70" s="997"/>
      <c r="AP70" s="997">
        <v>423</v>
      </c>
      <c r="AQ70" s="997"/>
      <c r="AR70" s="997"/>
      <c r="AS70" s="997"/>
      <c r="AT70" s="997"/>
      <c r="AU70" s="997">
        <v>261</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x14ac:dyDescent="0.15">
      <c r="A71" s="212">
        <v>4</v>
      </c>
      <c r="B71" s="1000" t="s">
        <v>547</v>
      </c>
      <c r="C71" s="1001"/>
      <c r="D71" s="1001"/>
      <c r="E71" s="1001"/>
      <c r="F71" s="1001"/>
      <c r="G71" s="1001"/>
      <c r="H71" s="1001"/>
      <c r="I71" s="1001"/>
      <c r="J71" s="1001"/>
      <c r="K71" s="1001"/>
      <c r="L71" s="1001"/>
      <c r="M71" s="1001"/>
      <c r="N71" s="1001"/>
      <c r="O71" s="1001"/>
      <c r="P71" s="1002"/>
      <c r="Q71" s="1003">
        <v>8105</v>
      </c>
      <c r="R71" s="997"/>
      <c r="S71" s="997"/>
      <c r="T71" s="997"/>
      <c r="U71" s="997"/>
      <c r="V71" s="997">
        <v>7652</v>
      </c>
      <c r="W71" s="997"/>
      <c r="X71" s="997"/>
      <c r="Y71" s="997"/>
      <c r="Z71" s="997"/>
      <c r="AA71" s="997">
        <v>453</v>
      </c>
      <c r="AB71" s="997"/>
      <c r="AC71" s="997"/>
      <c r="AD71" s="997"/>
      <c r="AE71" s="997"/>
      <c r="AF71" s="997" t="s">
        <v>559</v>
      </c>
      <c r="AG71" s="997"/>
      <c r="AH71" s="997"/>
      <c r="AI71" s="997"/>
      <c r="AJ71" s="997"/>
      <c r="AK71" s="997" t="s">
        <v>559</v>
      </c>
      <c r="AL71" s="997"/>
      <c r="AM71" s="997"/>
      <c r="AN71" s="997"/>
      <c r="AO71" s="997"/>
      <c r="AP71" s="997" t="s">
        <v>559</v>
      </c>
      <c r="AQ71" s="997"/>
      <c r="AR71" s="997"/>
      <c r="AS71" s="997"/>
      <c r="AT71" s="997"/>
      <c r="AU71" s="997" t="s">
        <v>559</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x14ac:dyDescent="0.15">
      <c r="A72" s="212">
        <v>5</v>
      </c>
      <c r="B72" s="1000" t="s">
        <v>548</v>
      </c>
      <c r="C72" s="1001"/>
      <c r="D72" s="1001"/>
      <c r="E72" s="1001"/>
      <c r="F72" s="1001"/>
      <c r="G72" s="1001"/>
      <c r="H72" s="1001"/>
      <c r="I72" s="1001"/>
      <c r="J72" s="1001"/>
      <c r="K72" s="1001"/>
      <c r="L72" s="1001"/>
      <c r="M72" s="1001"/>
      <c r="N72" s="1001"/>
      <c r="O72" s="1001"/>
      <c r="P72" s="1002"/>
      <c r="Q72" s="1003">
        <v>9019</v>
      </c>
      <c r="R72" s="997"/>
      <c r="S72" s="997"/>
      <c r="T72" s="997"/>
      <c r="U72" s="997"/>
      <c r="V72" s="997">
        <v>7918</v>
      </c>
      <c r="W72" s="997"/>
      <c r="X72" s="997"/>
      <c r="Y72" s="997"/>
      <c r="Z72" s="997"/>
      <c r="AA72" s="997">
        <v>1101</v>
      </c>
      <c r="AB72" s="997"/>
      <c r="AC72" s="997"/>
      <c r="AD72" s="997"/>
      <c r="AE72" s="997"/>
      <c r="AF72" s="997" t="s">
        <v>560</v>
      </c>
      <c r="AG72" s="997"/>
      <c r="AH72" s="997"/>
      <c r="AI72" s="997"/>
      <c r="AJ72" s="997"/>
      <c r="AK72" s="997" t="s">
        <v>560</v>
      </c>
      <c r="AL72" s="997"/>
      <c r="AM72" s="997"/>
      <c r="AN72" s="997"/>
      <c r="AO72" s="997"/>
      <c r="AP72" s="997" t="s">
        <v>560</v>
      </c>
      <c r="AQ72" s="997"/>
      <c r="AR72" s="997"/>
      <c r="AS72" s="997"/>
      <c r="AT72" s="997"/>
      <c r="AU72" s="997" t="s">
        <v>559</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x14ac:dyDescent="0.15">
      <c r="A73" s="212">
        <v>6</v>
      </c>
      <c r="B73" s="1000" t="s">
        <v>549</v>
      </c>
      <c r="C73" s="1001"/>
      <c r="D73" s="1001"/>
      <c r="E73" s="1001"/>
      <c r="F73" s="1001"/>
      <c r="G73" s="1001"/>
      <c r="H73" s="1001"/>
      <c r="I73" s="1001"/>
      <c r="J73" s="1001"/>
      <c r="K73" s="1001"/>
      <c r="L73" s="1001"/>
      <c r="M73" s="1001"/>
      <c r="N73" s="1001"/>
      <c r="O73" s="1001"/>
      <c r="P73" s="1002"/>
      <c r="Q73" s="1003">
        <v>244</v>
      </c>
      <c r="R73" s="997"/>
      <c r="S73" s="997"/>
      <c r="T73" s="997"/>
      <c r="U73" s="997"/>
      <c r="V73" s="997">
        <v>211</v>
      </c>
      <c r="W73" s="997"/>
      <c r="X73" s="997"/>
      <c r="Y73" s="997"/>
      <c r="Z73" s="997"/>
      <c r="AA73" s="997">
        <v>33</v>
      </c>
      <c r="AB73" s="997"/>
      <c r="AC73" s="997"/>
      <c r="AD73" s="997"/>
      <c r="AE73" s="997"/>
      <c r="AF73" s="997" t="s">
        <v>559</v>
      </c>
      <c r="AG73" s="997"/>
      <c r="AH73" s="997"/>
      <c r="AI73" s="997"/>
      <c r="AJ73" s="997"/>
      <c r="AK73" s="997" t="s">
        <v>559</v>
      </c>
      <c r="AL73" s="997"/>
      <c r="AM73" s="997"/>
      <c r="AN73" s="997"/>
      <c r="AO73" s="997"/>
      <c r="AP73" s="997" t="s">
        <v>559</v>
      </c>
      <c r="AQ73" s="997"/>
      <c r="AR73" s="997"/>
      <c r="AS73" s="997"/>
      <c r="AT73" s="997"/>
      <c r="AU73" s="997" t="s">
        <v>560</v>
      </c>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x14ac:dyDescent="0.15">
      <c r="A74" s="212">
        <v>7</v>
      </c>
      <c r="B74" s="1000" t="s">
        <v>550</v>
      </c>
      <c r="C74" s="1001"/>
      <c r="D74" s="1001"/>
      <c r="E74" s="1001"/>
      <c r="F74" s="1001"/>
      <c r="G74" s="1001"/>
      <c r="H74" s="1001"/>
      <c r="I74" s="1001"/>
      <c r="J74" s="1001"/>
      <c r="K74" s="1001"/>
      <c r="L74" s="1001"/>
      <c r="M74" s="1001"/>
      <c r="N74" s="1001"/>
      <c r="O74" s="1001"/>
      <c r="P74" s="1002"/>
      <c r="Q74" s="1003">
        <v>137</v>
      </c>
      <c r="R74" s="997"/>
      <c r="S74" s="997"/>
      <c r="T74" s="997"/>
      <c r="U74" s="997"/>
      <c r="V74" s="997">
        <v>134</v>
      </c>
      <c r="W74" s="997"/>
      <c r="X74" s="997"/>
      <c r="Y74" s="997"/>
      <c r="Z74" s="997"/>
      <c r="AA74" s="997">
        <v>3</v>
      </c>
      <c r="AB74" s="997"/>
      <c r="AC74" s="997"/>
      <c r="AD74" s="997"/>
      <c r="AE74" s="997"/>
      <c r="AF74" s="997" t="s">
        <v>559</v>
      </c>
      <c r="AG74" s="997"/>
      <c r="AH74" s="997"/>
      <c r="AI74" s="997"/>
      <c r="AJ74" s="997"/>
      <c r="AK74" s="997" t="s">
        <v>559</v>
      </c>
      <c r="AL74" s="997"/>
      <c r="AM74" s="997"/>
      <c r="AN74" s="997"/>
      <c r="AO74" s="997"/>
      <c r="AP74" s="997" t="s">
        <v>560</v>
      </c>
      <c r="AQ74" s="997"/>
      <c r="AR74" s="997"/>
      <c r="AS74" s="997"/>
      <c r="AT74" s="997"/>
      <c r="AU74" s="997" t="s">
        <v>558</v>
      </c>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x14ac:dyDescent="0.15">
      <c r="A75" s="212">
        <v>8</v>
      </c>
      <c r="B75" s="1000" t="s">
        <v>551</v>
      </c>
      <c r="C75" s="1001"/>
      <c r="D75" s="1001"/>
      <c r="E75" s="1001"/>
      <c r="F75" s="1001"/>
      <c r="G75" s="1001"/>
      <c r="H75" s="1001"/>
      <c r="I75" s="1001"/>
      <c r="J75" s="1001"/>
      <c r="K75" s="1001"/>
      <c r="L75" s="1001"/>
      <c r="M75" s="1001"/>
      <c r="N75" s="1001"/>
      <c r="O75" s="1001"/>
      <c r="P75" s="1002"/>
      <c r="Q75" s="1004">
        <v>147044</v>
      </c>
      <c r="R75" s="1005"/>
      <c r="S75" s="1005"/>
      <c r="T75" s="1005"/>
      <c r="U75" s="1006"/>
      <c r="V75" s="1007">
        <v>146359</v>
      </c>
      <c r="W75" s="1005"/>
      <c r="X75" s="1005"/>
      <c r="Y75" s="1005"/>
      <c r="Z75" s="1006"/>
      <c r="AA75" s="1007">
        <v>685</v>
      </c>
      <c r="AB75" s="1005"/>
      <c r="AC75" s="1005"/>
      <c r="AD75" s="1005"/>
      <c r="AE75" s="1006"/>
      <c r="AF75" s="1007" t="s">
        <v>561</v>
      </c>
      <c r="AG75" s="1005"/>
      <c r="AH75" s="1005"/>
      <c r="AI75" s="1005"/>
      <c r="AJ75" s="1006"/>
      <c r="AK75" s="1007" t="s">
        <v>559</v>
      </c>
      <c r="AL75" s="1005"/>
      <c r="AM75" s="1005"/>
      <c r="AN75" s="1005"/>
      <c r="AO75" s="1006"/>
      <c r="AP75" s="1007" t="s">
        <v>559</v>
      </c>
      <c r="AQ75" s="1005"/>
      <c r="AR75" s="1005"/>
      <c r="AS75" s="1005"/>
      <c r="AT75" s="1006"/>
      <c r="AU75" s="1007" t="s">
        <v>562</v>
      </c>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x14ac:dyDescent="0.15">
      <c r="A76" s="212">
        <v>9</v>
      </c>
      <c r="B76" s="1000"/>
      <c r="C76" s="1001"/>
      <c r="D76" s="1001"/>
      <c r="E76" s="1001"/>
      <c r="F76" s="1001"/>
      <c r="G76" s="1001"/>
      <c r="H76" s="1001"/>
      <c r="I76" s="1001"/>
      <c r="J76" s="1001"/>
      <c r="K76" s="1001"/>
      <c r="L76" s="1001"/>
      <c r="M76" s="1001"/>
      <c r="N76" s="1001"/>
      <c r="O76" s="1001"/>
      <c r="P76" s="1002"/>
      <c r="Q76" s="1004"/>
      <c r="R76" s="1005"/>
      <c r="S76" s="1005"/>
      <c r="T76" s="1005"/>
      <c r="U76" s="1006"/>
      <c r="V76" s="1007"/>
      <c r="W76" s="1005"/>
      <c r="X76" s="1005"/>
      <c r="Y76" s="1005"/>
      <c r="Z76" s="1006"/>
      <c r="AA76" s="1007"/>
      <c r="AB76" s="1005"/>
      <c r="AC76" s="1005"/>
      <c r="AD76" s="1005"/>
      <c r="AE76" s="1006"/>
      <c r="AF76" s="1007"/>
      <c r="AG76" s="1005"/>
      <c r="AH76" s="1005"/>
      <c r="AI76" s="1005"/>
      <c r="AJ76" s="1006"/>
      <c r="AK76" s="1007"/>
      <c r="AL76" s="1005"/>
      <c r="AM76" s="1005"/>
      <c r="AN76" s="1005"/>
      <c r="AO76" s="1006"/>
      <c r="AP76" s="1007"/>
      <c r="AQ76" s="1005"/>
      <c r="AR76" s="1005"/>
      <c r="AS76" s="1005"/>
      <c r="AT76" s="1006"/>
      <c r="AU76" s="1007"/>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x14ac:dyDescent="0.15">
      <c r="A77" s="212">
        <v>10</v>
      </c>
      <c r="B77" s="1000"/>
      <c r="C77" s="1001"/>
      <c r="D77" s="1001"/>
      <c r="E77" s="1001"/>
      <c r="F77" s="1001"/>
      <c r="G77" s="1001"/>
      <c r="H77" s="1001"/>
      <c r="I77" s="1001"/>
      <c r="J77" s="1001"/>
      <c r="K77" s="1001"/>
      <c r="L77" s="1001"/>
      <c r="M77" s="1001"/>
      <c r="N77" s="1001"/>
      <c r="O77" s="1001"/>
      <c r="P77" s="1002"/>
      <c r="Q77" s="1004"/>
      <c r="R77" s="1005"/>
      <c r="S77" s="1005"/>
      <c r="T77" s="1005"/>
      <c r="U77" s="1006"/>
      <c r="V77" s="1007"/>
      <c r="W77" s="1005"/>
      <c r="X77" s="1005"/>
      <c r="Y77" s="1005"/>
      <c r="Z77" s="1006"/>
      <c r="AA77" s="1007"/>
      <c r="AB77" s="1005"/>
      <c r="AC77" s="1005"/>
      <c r="AD77" s="1005"/>
      <c r="AE77" s="1006"/>
      <c r="AF77" s="1007"/>
      <c r="AG77" s="1005"/>
      <c r="AH77" s="1005"/>
      <c r="AI77" s="1005"/>
      <c r="AJ77" s="1006"/>
      <c r="AK77" s="1007"/>
      <c r="AL77" s="1005"/>
      <c r="AM77" s="1005"/>
      <c r="AN77" s="1005"/>
      <c r="AO77" s="1006"/>
      <c r="AP77" s="1007"/>
      <c r="AQ77" s="1005"/>
      <c r="AR77" s="1005"/>
      <c r="AS77" s="1005"/>
      <c r="AT77" s="1006"/>
      <c r="AU77" s="1007"/>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x14ac:dyDescent="0.15">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x14ac:dyDescent="0.15">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x14ac:dyDescent="0.15">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x14ac:dyDescent="0.15">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x14ac:dyDescent="0.15">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x14ac:dyDescent="0.15">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x14ac:dyDescent="0.15">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x14ac:dyDescent="0.15">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x14ac:dyDescent="0.15">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x14ac:dyDescent="0.15">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x14ac:dyDescent="0.2">
      <c r="A88" s="215" t="s">
        <v>363</v>
      </c>
      <c r="B88" s="970" t="s">
        <v>382</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c r="AG88" s="985"/>
      <c r="AH88" s="985"/>
      <c r="AI88" s="985"/>
      <c r="AJ88" s="985"/>
      <c r="AK88" s="989"/>
      <c r="AL88" s="989"/>
      <c r="AM88" s="989"/>
      <c r="AN88" s="989"/>
      <c r="AO88" s="989"/>
      <c r="AP88" s="985"/>
      <c r="AQ88" s="985"/>
      <c r="AR88" s="985"/>
      <c r="AS88" s="985"/>
      <c r="AT88" s="985"/>
      <c r="AU88" s="985"/>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363</v>
      </c>
      <c r="BR102" s="970" t="s">
        <v>383</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c r="CS102" s="977"/>
      <c r="CT102" s="977"/>
      <c r="CU102" s="977"/>
      <c r="CV102" s="978"/>
      <c r="CW102" s="976"/>
      <c r="CX102" s="977"/>
      <c r="CY102" s="977"/>
      <c r="CZ102" s="977"/>
      <c r="DA102" s="978"/>
      <c r="DB102" s="976"/>
      <c r="DC102" s="977"/>
      <c r="DD102" s="977"/>
      <c r="DE102" s="977"/>
      <c r="DF102" s="978"/>
      <c r="DG102" s="976"/>
      <c r="DH102" s="977"/>
      <c r="DI102" s="977"/>
      <c r="DJ102" s="977"/>
      <c r="DK102" s="978"/>
      <c r="DL102" s="976"/>
      <c r="DM102" s="977"/>
      <c r="DN102" s="977"/>
      <c r="DO102" s="977"/>
      <c r="DP102" s="978"/>
      <c r="DQ102" s="976"/>
      <c r="DR102" s="977"/>
      <c r="DS102" s="977"/>
      <c r="DT102" s="977"/>
      <c r="DU102" s="978"/>
      <c r="DV102" s="959"/>
      <c r="DW102" s="960"/>
      <c r="DX102" s="960"/>
      <c r="DY102" s="960"/>
      <c r="DZ102" s="96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384</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385</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386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387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64" t="s">
        <v>388</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389</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x14ac:dyDescent="0.15">
      <c r="A109" s="917" t="s">
        <v>390</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391</v>
      </c>
      <c r="AB109" s="918"/>
      <c r="AC109" s="918"/>
      <c r="AD109" s="918"/>
      <c r="AE109" s="919"/>
      <c r="AF109" s="920" t="s">
        <v>285</v>
      </c>
      <c r="AG109" s="918"/>
      <c r="AH109" s="918"/>
      <c r="AI109" s="918"/>
      <c r="AJ109" s="919"/>
      <c r="AK109" s="920" t="s">
        <v>284</v>
      </c>
      <c r="AL109" s="918"/>
      <c r="AM109" s="918"/>
      <c r="AN109" s="918"/>
      <c r="AO109" s="919"/>
      <c r="AP109" s="920" t="s">
        <v>392</v>
      </c>
      <c r="AQ109" s="918"/>
      <c r="AR109" s="918"/>
      <c r="AS109" s="918"/>
      <c r="AT109" s="949"/>
      <c r="AU109" s="917" t="s">
        <v>390</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391</v>
      </c>
      <c r="BR109" s="918"/>
      <c r="BS109" s="918"/>
      <c r="BT109" s="918"/>
      <c r="BU109" s="919"/>
      <c r="BV109" s="920" t="s">
        <v>285</v>
      </c>
      <c r="BW109" s="918"/>
      <c r="BX109" s="918"/>
      <c r="BY109" s="918"/>
      <c r="BZ109" s="919"/>
      <c r="CA109" s="920" t="s">
        <v>284</v>
      </c>
      <c r="CB109" s="918"/>
      <c r="CC109" s="918"/>
      <c r="CD109" s="918"/>
      <c r="CE109" s="919"/>
      <c r="CF109" s="958" t="s">
        <v>392</v>
      </c>
      <c r="CG109" s="958"/>
      <c r="CH109" s="958"/>
      <c r="CI109" s="958"/>
      <c r="CJ109" s="958"/>
      <c r="CK109" s="920" t="s">
        <v>393</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391</v>
      </c>
      <c r="DH109" s="918"/>
      <c r="DI109" s="918"/>
      <c r="DJ109" s="918"/>
      <c r="DK109" s="919"/>
      <c r="DL109" s="920" t="s">
        <v>285</v>
      </c>
      <c r="DM109" s="918"/>
      <c r="DN109" s="918"/>
      <c r="DO109" s="918"/>
      <c r="DP109" s="919"/>
      <c r="DQ109" s="920" t="s">
        <v>284</v>
      </c>
      <c r="DR109" s="918"/>
      <c r="DS109" s="918"/>
      <c r="DT109" s="918"/>
      <c r="DU109" s="919"/>
      <c r="DV109" s="920" t="s">
        <v>392</v>
      </c>
      <c r="DW109" s="918"/>
      <c r="DX109" s="918"/>
      <c r="DY109" s="918"/>
      <c r="DZ109" s="949"/>
    </row>
    <row r="110" spans="1:131" s="197" customFormat="1" ht="26.25" customHeight="1" x14ac:dyDescent="0.15">
      <c r="A110" s="787" t="s">
        <v>394</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2468394</v>
      </c>
      <c r="AB110" s="903"/>
      <c r="AC110" s="903"/>
      <c r="AD110" s="903"/>
      <c r="AE110" s="904"/>
      <c r="AF110" s="905">
        <v>2529508</v>
      </c>
      <c r="AG110" s="903"/>
      <c r="AH110" s="903"/>
      <c r="AI110" s="903"/>
      <c r="AJ110" s="904"/>
      <c r="AK110" s="905">
        <v>2428403</v>
      </c>
      <c r="AL110" s="903"/>
      <c r="AM110" s="903"/>
      <c r="AN110" s="903"/>
      <c r="AO110" s="904"/>
      <c r="AP110" s="906">
        <v>23.8</v>
      </c>
      <c r="AQ110" s="907"/>
      <c r="AR110" s="907"/>
      <c r="AS110" s="907"/>
      <c r="AT110" s="908"/>
      <c r="AU110" s="950" t="s">
        <v>61</v>
      </c>
      <c r="AV110" s="951"/>
      <c r="AW110" s="951"/>
      <c r="AX110" s="951"/>
      <c r="AY110" s="952"/>
      <c r="AZ110" s="846" t="s">
        <v>395</v>
      </c>
      <c r="BA110" s="788"/>
      <c r="BB110" s="788"/>
      <c r="BC110" s="788"/>
      <c r="BD110" s="788"/>
      <c r="BE110" s="788"/>
      <c r="BF110" s="788"/>
      <c r="BG110" s="788"/>
      <c r="BH110" s="788"/>
      <c r="BI110" s="788"/>
      <c r="BJ110" s="788"/>
      <c r="BK110" s="788"/>
      <c r="BL110" s="788"/>
      <c r="BM110" s="788"/>
      <c r="BN110" s="788"/>
      <c r="BO110" s="788"/>
      <c r="BP110" s="789"/>
      <c r="BQ110" s="829">
        <v>27889714</v>
      </c>
      <c r="BR110" s="830"/>
      <c r="BS110" s="830"/>
      <c r="BT110" s="830"/>
      <c r="BU110" s="830"/>
      <c r="BV110" s="830">
        <v>29349047</v>
      </c>
      <c r="BW110" s="830"/>
      <c r="BX110" s="830"/>
      <c r="BY110" s="830"/>
      <c r="BZ110" s="830"/>
      <c r="CA110" s="830">
        <v>30628745</v>
      </c>
      <c r="CB110" s="830"/>
      <c r="CC110" s="830"/>
      <c r="CD110" s="830"/>
      <c r="CE110" s="830"/>
      <c r="CF110" s="891">
        <v>299.7</v>
      </c>
      <c r="CG110" s="892"/>
      <c r="CH110" s="892"/>
      <c r="CI110" s="892"/>
      <c r="CJ110" s="892"/>
      <c r="CK110" s="946" t="s">
        <v>396</v>
      </c>
      <c r="CL110" s="894"/>
      <c r="CM110" s="899" t="s">
        <v>397</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398</v>
      </c>
      <c r="DH110" s="830"/>
      <c r="DI110" s="830"/>
      <c r="DJ110" s="830"/>
      <c r="DK110" s="830"/>
      <c r="DL110" s="830" t="s">
        <v>398</v>
      </c>
      <c r="DM110" s="830"/>
      <c r="DN110" s="830"/>
      <c r="DO110" s="830"/>
      <c r="DP110" s="830"/>
      <c r="DQ110" s="830" t="s">
        <v>398</v>
      </c>
      <c r="DR110" s="830"/>
      <c r="DS110" s="830"/>
      <c r="DT110" s="830"/>
      <c r="DU110" s="830"/>
      <c r="DV110" s="831" t="s">
        <v>398</v>
      </c>
      <c r="DW110" s="831"/>
      <c r="DX110" s="831"/>
      <c r="DY110" s="831"/>
      <c r="DZ110" s="832"/>
    </row>
    <row r="111" spans="1:131" s="197" customFormat="1" ht="26.25" customHeight="1" x14ac:dyDescent="0.15">
      <c r="A111" s="808" t="s">
        <v>399</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398</v>
      </c>
      <c r="AB111" s="939"/>
      <c r="AC111" s="939"/>
      <c r="AD111" s="939"/>
      <c r="AE111" s="940"/>
      <c r="AF111" s="941" t="s">
        <v>398</v>
      </c>
      <c r="AG111" s="939"/>
      <c r="AH111" s="939"/>
      <c r="AI111" s="939"/>
      <c r="AJ111" s="940"/>
      <c r="AK111" s="941" t="s">
        <v>398</v>
      </c>
      <c r="AL111" s="939"/>
      <c r="AM111" s="939"/>
      <c r="AN111" s="939"/>
      <c r="AO111" s="940"/>
      <c r="AP111" s="942" t="s">
        <v>398</v>
      </c>
      <c r="AQ111" s="943"/>
      <c r="AR111" s="943"/>
      <c r="AS111" s="943"/>
      <c r="AT111" s="944"/>
      <c r="AU111" s="953"/>
      <c r="AV111" s="954"/>
      <c r="AW111" s="954"/>
      <c r="AX111" s="954"/>
      <c r="AY111" s="955"/>
      <c r="AZ111" s="797" t="s">
        <v>400</v>
      </c>
      <c r="BA111" s="798"/>
      <c r="BB111" s="798"/>
      <c r="BC111" s="798"/>
      <c r="BD111" s="798"/>
      <c r="BE111" s="798"/>
      <c r="BF111" s="798"/>
      <c r="BG111" s="798"/>
      <c r="BH111" s="798"/>
      <c r="BI111" s="798"/>
      <c r="BJ111" s="798"/>
      <c r="BK111" s="798"/>
      <c r="BL111" s="798"/>
      <c r="BM111" s="798"/>
      <c r="BN111" s="798"/>
      <c r="BO111" s="798"/>
      <c r="BP111" s="799"/>
      <c r="BQ111" s="800">
        <v>955183</v>
      </c>
      <c r="BR111" s="801"/>
      <c r="BS111" s="801"/>
      <c r="BT111" s="801"/>
      <c r="BU111" s="801"/>
      <c r="BV111" s="801">
        <v>779932</v>
      </c>
      <c r="BW111" s="801"/>
      <c r="BX111" s="801"/>
      <c r="BY111" s="801"/>
      <c r="BZ111" s="801"/>
      <c r="CA111" s="801">
        <v>668393</v>
      </c>
      <c r="CB111" s="801"/>
      <c r="CC111" s="801"/>
      <c r="CD111" s="801"/>
      <c r="CE111" s="801"/>
      <c r="CF111" s="878">
        <v>6.5</v>
      </c>
      <c r="CG111" s="879"/>
      <c r="CH111" s="879"/>
      <c r="CI111" s="879"/>
      <c r="CJ111" s="879"/>
      <c r="CK111" s="947"/>
      <c r="CL111" s="896"/>
      <c r="CM111" s="833" t="s">
        <v>401</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402</v>
      </c>
      <c r="DH111" s="801"/>
      <c r="DI111" s="801"/>
      <c r="DJ111" s="801"/>
      <c r="DK111" s="801"/>
      <c r="DL111" s="801" t="s">
        <v>402</v>
      </c>
      <c r="DM111" s="801"/>
      <c r="DN111" s="801"/>
      <c r="DO111" s="801"/>
      <c r="DP111" s="801"/>
      <c r="DQ111" s="801" t="s">
        <v>402</v>
      </c>
      <c r="DR111" s="801"/>
      <c r="DS111" s="801"/>
      <c r="DT111" s="801"/>
      <c r="DU111" s="801"/>
      <c r="DV111" s="853" t="s">
        <v>402</v>
      </c>
      <c r="DW111" s="853"/>
      <c r="DX111" s="853"/>
      <c r="DY111" s="853"/>
      <c r="DZ111" s="854"/>
    </row>
    <row r="112" spans="1:131" s="197" customFormat="1" ht="26.25" customHeight="1" x14ac:dyDescent="0.15">
      <c r="A112" s="932" t="s">
        <v>403</v>
      </c>
      <c r="B112" s="933"/>
      <c r="C112" s="798" t="s">
        <v>404</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402</v>
      </c>
      <c r="AB112" s="814"/>
      <c r="AC112" s="814"/>
      <c r="AD112" s="814"/>
      <c r="AE112" s="815"/>
      <c r="AF112" s="816" t="s">
        <v>402</v>
      </c>
      <c r="AG112" s="814"/>
      <c r="AH112" s="814"/>
      <c r="AI112" s="814"/>
      <c r="AJ112" s="815"/>
      <c r="AK112" s="816" t="s">
        <v>402</v>
      </c>
      <c r="AL112" s="814"/>
      <c r="AM112" s="814"/>
      <c r="AN112" s="814"/>
      <c r="AO112" s="815"/>
      <c r="AP112" s="784" t="s">
        <v>402</v>
      </c>
      <c r="AQ112" s="785"/>
      <c r="AR112" s="785"/>
      <c r="AS112" s="785"/>
      <c r="AT112" s="786"/>
      <c r="AU112" s="953"/>
      <c r="AV112" s="954"/>
      <c r="AW112" s="954"/>
      <c r="AX112" s="954"/>
      <c r="AY112" s="955"/>
      <c r="AZ112" s="797" t="s">
        <v>405</v>
      </c>
      <c r="BA112" s="798"/>
      <c r="BB112" s="798"/>
      <c r="BC112" s="798"/>
      <c r="BD112" s="798"/>
      <c r="BE112" s="798"/>
      <c r="BF112" s="798"/>
      <c r="BG112" s="798"/>
      <c r="BH112" s="798"/>
      <c r="BI112" s="798"/>
      <c r="BJ112" s="798"/>
      <c r="BK112" s="798"/>
      <c r="BL112" s="798"/>
      <c r="BM112" s="798"/>
      <c r="BN112" s="798"/>
      <c r="BO112" s="798"/>
      <c r="BP112" s="799"/>
      <c r="BQ112" s="800">
        <v>11339449</v>
      </c>
      <c r="BR112" s="801"/>
      <c r="BS112" s="801"/>
      <c r="BT112" s="801"/>
      <c r="BU112" s="801"/>
      <c r="BV112" s="801">
        <v>12338168</v>
      </c>
      <c r="BW112" s="801"/>
      <c r="BX112" s="801"/>
      <c r="BY112" s="801"/>
      <c r="BZ112" s="801"/>
      <c r="CA112" s="801">
        <v>14694304</v>
      </c>
      <c r="CB112" s="801"/>
      <c r="CC112" s="801"/>
      <c r="CD112" s="801"/>
      <c r="CE112" s="801"/>
      <c r="CF112" s="878">
        <v>143.80000000000001</v>
      </c>
      <c r="CG112" s="879"/>
      <c r="CH112" s="879"/>
      <c r="CI112" s="879"/>
      <c r="CJ112" s="879"/>
      <c r="CK112" s="947"/>
      <c r="CL112" s="896"/>
      <c r="CM112" s="833" t="s">
        <v>406</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402</v>
      </c>
      <c r="DH112" s="801"/>
      <c r="DI112" s="801"/>
      <c r="DJ112" s="801"/>
      <c r="DK112" s="801"/>
      <c r="DL112" s="801" t="s">
        <v>402</v>
      </c>
      <c r="DM112" s="801"/>
      <c r="DN112" s="801"/>
      <c r="DO112" s="801"/>
      <c r="DP112" s="801"/>
      <c r="DQ112" s="801" t="s">
        <v>402</v>
      </c>
      <c r="DR112" s="801"/>
      <c r="DS112" s="801"/>
      <c r="DT112" s="801"/>
      <c r="DU112" s="801"/>
      <c r="DV112" s="853" t="s">
        <v>402</v>
      </c>
      <c r="DW112" s="853"/>
      <c r="DX112" s="853"/>
      <c r="DY112" s="853"/>
      <c r="DZ112" s="854"/>
    </row>
    <row r="113" spans="1:130" s="197" customFormat="1" ht="26.25" customHeight="1" x14ac:dyDescent="0.15">
      <c r="A113" s="934"/>
      <c r="B113" s="935"/>
      <c r="C113" s="798" t="s">
        <v>407</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962965</v>
      </c>
      <c r="AB113" s="939"/>
      <c r="AC113" s="939"/>
      <c r="AD113" s="939"/>
      <c r="AE113" s="940"/>
      <c r="AF113" s="941">
        <v>1030638</v>
      </c>
      <c r="AG113" s="939"/>
      <c r="AH113" s="939"/>
      <c r="AI113" s="939"/>
      <c r="AJ113" s="940"/>
      <c r="AK113" s="941">
        <v>1022301</v>
      </c>
      <c r="AL113" s="939"/>
      <c r="AM113" s="939"/>
      <c r="AN113" s="939"/>
      <c r="AO113" s="940"/>
      <c r="AP113" s="942">
        <v>10</v>
      </c>
      <c r="AQ113" s="943"/>
      <c r="AR113" s="943"/>
      <c r="AS113" s="943"/>
      <c r="AT113" s="944"/>
      <c r="AU113" s="953"/>
      <c r="AV113" s="954"/>
      <c r="AW113" s="954"/>
      <c r="AX113" s="954"/>
      <c r="AY113" s="955"/>
      <c r="AZ113" s="797" t="s">
        <v>408</v>
      </c>
      <c r="BA113" s="798"/>
      <c r="BB113" s="798"/>
      <c r="BC113" s="798"/>
      <c r="BD113" s="798"/>
      <c r="BE113" s="798"/>
      <c r="BF113" s="798"/>
      <c r="BG113" s="798"/>
      <c r="BH113" s="798"/>
      <c r="BI113" s="798"/>
      <c r="BJ113" s="798"/>
      <c r="BK113" s="798"/>
      <c r="BL113" s="798"/>
      <c r="BM113" s="798"/>
      <c r="BN113" s="798"/>
      <c r="BO113" s="798"/>
      <c r="BP113" s="799"/>
      <c r="BQ113" s="800">
        <v>651812</v>
      </c>
      <c r="BR113" s="801"/>
      <c r="BS113" s="801"/>
      <c r="BT113" s="801"/>
      <c r="BU113" s="801"/>
      <c r="BV113" s="801">
        <v>993700</v>
      </c>
      <c r="BW113" s="801"/>
      <c r="BX113" s="801"/>
      <c r="BY113" s="801"/>
      <c r="BZ113" s="801"/>
      <c r="CA113" s="801">
        <v>1198117</v>
      </c>
      <c r="CB113" s="801"/>
      <c r="CC113" s="801"/>
      <c r="CD113" s="801"/>
      <c r="CE113" s="801"/>
      <c r="CF113" s="878">
        <v>11.7</v>
      </c>
      <c r="CG113" s="879"/>
      <c r="CH113" s="879"/>
      <c r="CI113" s="879"/>
      <c r="CJ113" s="879"/>
      <c r="CK113" s="947"/>
      <c r="CL113" s="896"/>
      <c r="CM113" s="833" t="s">
        <v>409</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v>273821</v>
      </c>
      <c r="DH113" s="814"/>
      <c r="DI113" s="814"/>
      <c r="DJ113" s="814"/>
      <c r="DK113" s="815"/>
      <c r="DL113" s="816">
        <v>14773</v>
      </c>
      <c r="DM113" s="814"/>
      <c r="DN113" s="814"/>
      <c r="DO113" s="814"/>
      <c r="DP113" s="815"/>
      <c r="DQ113" s="816">
        <v>13213</v>
      </c>
      <c r="DR113" s="814"/>
      <c r="DS113" s="814"/>
      <c r="DT113" s="814"/>
      <c r="DU113" s="815"/>
      <c r="DV113" s="784">
        <v>0.1</v>
      </c>
      <c r="DW113" s="785"/>
      <c r="DX113" s="785"/>
      <c r="DY113" s="785"/>
      <c r="DZ113" s="786"/>
    </row>
    <row r="114" spans="1:130" s="197" customFormat="1" ht="26.25" customHeight="1" x14ac:dyDescent="0.15">
      <c r="A114" s="934"/>
      <c r="B114" s="935"/>
      <c r="C114" s="798" t="s">
        <v>410</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142564</v>
      </c>
      <c r="AB114" s="814"/>
      <c r="AC114" s="814"/>
      <c r="AD114" s="814"/>
      <c r="AE114" s="815"/>
      <c r="AF114" s="816">
        <v>68253</v>
      </c>
      <c r="AG114" s="814"/>
      <c r="AH114" s="814"/>
      <c r="AI114" s="814"/>
      <c r="AJ114" s="815"/>
      <c r="AK114" s="816">
        <v>43632</v>
      </c>
      <c r="AL114" s="814"/>
      <c r="AM114" s="814"/>
      <c r="AN114" s="814"/>
      <c r="AO114" s="815"/>
      <c r="AP114" s="784">
        <v>0.4</v>
      </c>
      <c r="AQ114" s="785"/>
      <c r="AR114" s="785"/>
      <c r="AS114" s="785"/>
      <c r="AT114" s="786"/>
      <c r="AU114" s="953"/>
      <c r="AV114" s="954"/>
      <c r="AW114" s="954"/>
      <c r="AX114" s="954"/>
      <c r="AY114" s="955"/>
      <c r="AZ114" s="797" t="s">
        <v>411</v>
      </c>
      <c r="BA114" s="798"/>
      <c r="BB114" s="798"/>
      <c r="BC114" s="798"/>
      <c r="BD114" s="798"/>
      <c r="BE114" s="798"/>
      <c r="BF114" s="798"/>
      <c r="BG114" s="798"/>
      <c r="BH114" s="798"/>
      <c r="BI114" s="798"/>
      <c r="BJ114" s="798"/>
      <c r="BK114" s="798"/>
      <c r="BL114" s="798"/>
      <c r="BM114" s="798"/>
      <c r="BN114" s="798"/>
      <c r="BO114" s="798"/>
      <c r="BP114" s="799"/>
      <c r="BQ114" s="800">
        <v>1313478</v>
      </c>
      <c r="BR114" s="801"/>
      <c r="BS114" s="801"/>
      <c r="BT114" s="801"/>
      <c r="BU114" s="801"/>
      <c r="BV114" s="801">
        <v>1144278</v>
      </c>
      <c r="BW114" s="801"/>
      <c r="BX114" s="801"/>
      <c r="BY114" s="801"/>
      <c r="BZ114" s="801"/>
      <c r="CA114" s="801">
        <v>919537</v>
      </c>
      <c r="CB114" s="801"/>
      <c r="CC114" s="801"/>
      <c r="CD114" s="801"/>
      <c r="CE114" s="801"/>
      <c r="CF114" s="878">
        <v>9</v>
      </c>
      <c r="CG114" s="879"/>
      <c r="CH114" s="879"/>
      <c r="CI114" s="879"/>
      <c r="CJ114" s="879"/>
      <c r="CK114" s="947"/>
      <c r="CL114" s="896"/>
      <c r="CM114" s="833" t="s">
        <v>412</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402</v>
      </c>
      <c r="DH114" s="814"/>
      <c r="DI114" s="814"/>
      <c r="DJ114" s="814"/>
      <c r="DK114" s="815"/>
      <c r="DL114" s="816" t="s">
        <v>402</v>
      </c>
      <c r="DM114" s="814"/>
      <c r="DN114" s="814"/>
      <c r="DO114" s="814"/>
      <c r="DP114" s="815"/>
      <c r="DQ114" s="816" t="s">
        <v>402</v>
      </c>
      <c r="DR114" s="814"/>
      <c r="DS114" s="814"/>
      <c r="DT114" s="814"/>
      <c r="DU114" s="815"/>
      <c r="DV114" s="784" t="s">
        <v>402</v>
      </c>
      <c r="DW114" s="785"/>
      <c r="DX114" s="785"/>
      <c r="DY114" s="785"/>
      <c r="DZ114" s="786"/>
    </row>
    <row r="115" spans="1:130" s="197" customFormat="1" ht="26.25" customHeight="1" x14ac:dyDescent="0.15">
      <c r="A115" s="934"/>
      <c r="B115" s="935"/>
      <c r="C115" s="798" t="s">
        <v>413</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200187</v>
      </c>
      <c r="AB115" s="939"/>
      <c r="AC115" s="939"/>
      <c r="AD115" s="939"/>
      <c r="AE115" s="940"/>
      <c r="AF115" s="941">
        <v>179863</v>
      </c>
      <c r="AG115" s="939"/>
      <c r="AH115" s="939"/>
      <c r="AI115" s="939"/>
      <c r="AJ115" s="940"/>
      <c r="AK115" s="941">
        <v>116963</v>
      </c>
      <c r="AL115" s="939"/>
      <c r="AM115" s="939"/>
      <c r="AN115" s="939"/>
      <c r="AO115" s="940"/>
      <c r="AP115" s="942">
        <v>1.1000000000000001</v>
      </c>
      <c r="AQ115" s="943"/>
      <c r="AR115" s="943"/>
      <c r="AS115" s="943"/>
      <c r="AT115" s="944"/>
      <c r="AU115" s="953"/>
      <c r="AV115" s="954"/>
      <c r="AW115" s="954"/>
      <c r="AX115" s="954"/>
      <c r="AY115" s="955"/>
      <c r="AZ115" s="797" t="s">
        <v>414</v>
      </c>
      <c r="BA115" s="798"/>
      <c r="BB115" s="798"/>
      <c r="BC115" s="798"/>
      <c r="BD115" s="798"/>
      <c r="BE115" s="798"/>
      <c r="BF115" s="798"/>
      <c r="BG115" s="798"/>
      <c r="BH115" s="798"/>
      <c r="BI115" s="798"/>
      <c r="BJ115" s="798"/>
      <c r="BK115" s="798"/>
      <c r="BL115" s="798"/>
      <c r="BM115" s="798"/>
      <c r="BN115" s="798"/>
      <c r="BO115" s="798"/>
      <c r="BP115" s="799"/>
      <c r="BQ115" s="800" t="s">
        <v>402</v>
      </c>
      <c r="BR115" s="801"/>
      <c r="BS115" s="801"/>
      <c r="BT115" s="801"/>
      <c r="BU115" s="801"/>
      <c r="BV115" s="801" t="s">
        <v>402</v>
      </c>
      <c r="BW115" s="801"/>
      <c r="BX115" s="801"/>
      <c r="BY115" s="801"/>
      <c r="BZ115" s="801"/>
      <c r="CA115" s="801" t="s">
        <v>402</v>
      </c>
      <c r="CB115" s="801"/>
      <c r="CC115" s="801"/>
      <c r="CD115" s="801"/>
      <c r="CE115" s="801"/>
      <c r="CF115" s="878" t="s">
        <v>402</v>
      </c>
      <c r="CG115" s="879"/>
      <c r="CH115" s="879"/>
      <c r="CI115" s="879"/>
      <c r="CJ115" s="879"/>
      <c r="CK115" s="947"/>
      <c r="CL115" s="896"/>
      <c r="CM115" s="797" t="s">
        <v>415</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402</v>
      </c>
      <c r="DH115" s="814"/>
      <c r="DI115" s="814"/>
      <c r="DJ115" s="814"/>
      <c r="DK115" s="815"/>
      <c r="DL115" s="816" t="s">
        <v>402</v>
      </c>
      <c r="DM115" s="814"/>
      <c r="DN115" s="814"/>
      <c r="DO115" s="814"/>
      <c r="DP115" s="815"/>
      <c r="DQ115" s="816" t="s">
        <v>402</v>
      </c>
      <c r="DR115" s="814"/>
      <c r="DS115" s="814"/>
      <c r="DT115" s="814"/>
      <c r="DU115" s="815"/>
      <c r="DV115" s="784" t="s">
        <v>402</v>
      </c>
      <c r="DW115" s="785"/>
      <c r="DX115" s="785"/>
      <c r="DY115" s="785"/>
      <c r="DZ115" s="786"/>
    </row>
    <row r="116" spans="1:130" s="197" customFormat="1" ht="26.25" customHeight="1" x14ac:dyDescent="0.15">
      <c r="A116" s="936"/>
      <c r="B116" s="937"/>
      <c r="C116" s="876" t="s">
        <v>416</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402</v>
      </c>
      <c r="AB116" s="814"/>
      <c r="AC116" s="814"/>
      <c r="AD116" s="814"/>
      <c r="AE116" s="815"/>
      <c r="AF116" s="816" t="s">
        <v>402</v>
      </c>
      <c r="AG116" s="814"/>
      <c r="AH116" s="814"/>
      <c r="AI116" s="814"/>
      <c r="AJ116" s="815"/>
      <c r="AK116" s="816" t="s">
        <v>402</v>
      </c>
      <c r="AL116" s="814"/>
      <c r="AM116" s="814"/>
      <c r="AN116" s="814"/>
      <c r="AO116" s="815"/>
      <c r="AP116" s="784" t="s">
        <v>402</v>
      </c>
      <c r="AQ116" s="785"/>
      <c r="AR116" s="785"/>
      <c r="AS116" s="785"/>
      <c r="AT116" s="786"/>
      <c r="AU116" s="953"/>
      <c r="AV116" s="954"/>
      <c r="AW116" s="954"/>
      <c r="AX116" s="954"/>
      <c r="AY116" s="955"/>
      <c r="AZ116" s="797" t="s">
        <v>417</v>
      </c>
      <c r="BA116" s="798"/>
      <c r="BB116" s="798"/>
      <c r="BC116" s="798"/>
      <c r="BD116" s="798"/>
      <c r="BE116" s="798"/>
      <c r="BF116" s="798"/>
      <c r="BG116" s="798"/>
      <c r="BH116" s="798"/>
      <c r="BI116" s="798"/>
      <c r="BJ116" s="798"/>
      <c r="BK116" s="798"/>
      <c r="BL116" s="798"/>
      <c r="BM116" s="798"/>
      <c r="BN116" s="798"/>
      <c r="BO116" s="798"/>
      <c r="BP116" s="799"/>
      <c r="BQ116" s="800" t="s">
        <v>402</v>
      </c>
      <c r="BR116" s="801"/>
      <c r="BS116" s="801"/>
      <c r="BT116" s="801"/>
      <c r="BU116" s="801"/>
      <c r="BV116" s="801" t="s">
        <v>402</v>
      </c>
      <c r="BW116" s="801"/>
      <c r="BX116" s="801"/>
      <c r="BY116" s="801"/>
      <c r="BZ116" s="801"/>
      <c r="CA116" s="801" t="s">
        <v>402</v>
      </c>
      <c r="CB116" s="801"/>
      <c r="CC116" s="801"/>
      <c r="CD116" s="801"/>
      <c r="CE116" s="801"/>
      <c r="CF116" s="878" t="s">
        <v>402</v>
      </c>
      <c r="CG116" s="879"/>
      <c r="CH116" s="879"/>
      <c r="CI116" s="879"/>
      <c r="CJ116" s="879"/>
      <c r="CK116" s="947"/>
      <c r="CL116" s="896"/>
      <c r="CM116" s="833" t="s">
        <v>418</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v>267519</v>
      </c>
      <c r="DH116" s="814"/>
      <c r="DI116" s="814"/>
      <c r="DJ116" s="814"/>
      <c r="DK116" s="815"/>
      <c r="DL116" s="816">
        <v>207068</v>
      </c>
      <c r="DM116" s="814"/>
      <c r="DN116" s="814"/>
      <c r="DO116" s="814"/>
      <c r="DP116" s="815"/>
      <c r="DQ116" s="816">
        <v>158057</v>
      </c>
      <c r="DR116" s="814"/>
      <c r="DS116" s="814"/>
      <c r="DT116" s="814"/>
      <c r="DU116" s="815"/>
      <c r="DV116" s="784">
        <v>1.5</v>
      </c>
      <c r="DW116" s="785"/>
      <c r="DX116" s="785"/>
      <c r="DY116" s="785"/>
      <c r="DZ116" s="786"/>
    </row>
    <row r="117" spans="1:130" s="197" customFormat="1" ht="26.25" customHeight="1" x14ac:dyDescent="0.15">
      <c r="A117" s="917" t="s">
        <v>168</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419</v>
      </c>
      <c r="Z117" s="919"/>
      <c r="AA117" s="924">
        <v>3774110</v>
      </c>
      <c r="AB117" s="925"/>
      <c r="AC117" s="925"/>
      <c r="AD117" s="925"/>
      <c r="AE117" s="926"/>
      <c r="AF117" s="928">
        <v>3808262</v>
      </c>
      <c r="AG117" s="925"/>
      <c r="AH117" s="925"/>
      <c r="AI117" s="925"/>
      <c r="AJ117" s="926"/>
      <c r="AK117" s="928">
        <v>3611299</v>
      </c>
      <c r="AL117" s="925"/>
      <c r="AM117" s="925"/>
      <c r="AN117" s="925"/>
      <c r="AO117" s="926"/>
      <c r="AP117" s="929"/>
      <c r="AQ117" s="930"/>
      <c r="AR117" s="930"/>
      <c r="AS117" s="930"/>
      <c r="AT117" s="931"/>
      <c r="AU117" s="953"/>
      <c r="AV117" s="954"/>
      <c r="AW117" s="954"/>
      <c r="AX117" s="954"/>
      <c r="AY117" s="955"/>
      <c r="AZ117" s="875" t="s">
        <v>420</v>
      </c>
      <c r="BA117" s="876"/>
      <c r="BB117" s="876"/>
      <c r="BC117" s="876"/>
      <c r="BD117" s="876"/>
      <c r="BE117" s="876"/>
      <c r="BF117" s="876"/>
      <c r="BG117" s="876"/>
      <c r="BH117" s="876"/>
      <c r="BI117" s="876"/>
      <c r="BJ117" s="876"/>
      <c r="BK117" s="876"/>
      <c r="BL117" s="876"/>
      <c r="BM117" s="876"/>
      <c r="BN117" s="876"/>
      <c r="BO117" s="876"/>
      <c r="BP117" s="877"/>
      <c r="BQ117" s="887" t="s">
        <v>110</v>
      </c>
      <c r="BR117" s="888"/>
      <c r="BS117" s="888"/>
      <c r="BT117" s="888"/>
      <c r="BU117" s="888"/>
      <c r="BV117" s="888" t="s">
        <v>110</v>
      </c>
      <c r="BW117" s="888"/>
      <c r="BX117" s="888"/>
      <c r="BY117" s="888"/>
      <c r="BZ117" s="888"/>
      <c r="CA117" s="888" t="s">
        <v>110</v>
      </c>
      <c r="CB117" s="888"/>
      <c r="CC117" s="888"/>
      <c r="CD117" s="888"/>
      <c r="CE117" s="888"/>
      <c r="CF117" s="878" t="s">
        <v>110</v>
      </c>
      <c r="CG117" s="879"/>
      <c r="CH117" s="879"/>
      <c r="CI117" s="879"/>
      <c r="CJ117" s="879"/>
      <c r="CK117" s="947"/>
      <c r="CL117" s="896"/>
      <c r="CM117" s="833" t="s">
        <v>421</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110</v>
      </c>
      <c r="DH117" s="814"/>
      <c r="DI117" s="814"/>
      <c r="DJ117" s="814"/>
      <c r="DK117" s="815"/>
      <c r="DL117" s="816" t="s">
        <v>110</v>
      </c>
      <c r="DM117" s="814"/>
      <c r="DN117" s="814"/>
      <c r="DO117" s="814"/>
      <c r="DP117" s="815"/>
      <c r="DQ117" s="816" t="s">
        <v>110</v>
      </c>
      <c r="DR117" s="814"/>
      <c r="DS117" s="814"/>
      <c r="DT117" s="814"/>
      <c r="DU117" s="815"/>
      <c r="DV117" s="784" t="s">
        <v>110</v>
      </c>
      <c r="DW117" s="785"/>
      <c r="DX117" s="785"/>
      <c r="DY117" s="785"/>
      <c r="DZ117" s="786"/>
    </row>
    <row r="118" spans="1:130" s="197" customFormat="1" ht="26.25" customHeight="1" x14ac:dyDescent="0.15">
      <c r="A118" s="917" t="s">
        <v>393</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391</v>
      </c>
      <c r="AB118" s="918"/>
      <c r="AC118" s="918"/>
      <c r="AD118" s="918"/>
      <c r="AE118" s="919"/>
      <c r="AF118" s="920" t="s">
        <v>285</v>
      </c>
      <c r="AG118" s="918"/>
      <c r="AH118" s="918"/>
      <c r="AI118" s="918"/>
      <c r="AJ118" s="919"/>
      <c r="AK118" s="920" t="s">
        <v>284</v>
      </c>
      <c r="AL118" s="918"/>
      <c r="AM118" s="918"/>
      <c r="AN118" s="918"/>
      <c r="AO118" s="919"/>
      <c r="AP118" s="921" t="s">
        <v>392</v>
      </c>
      <c r="AQ118" s="922"/>
      <c r="AR118" s="922"/>
      <c r="AS118" s="922"/>
      <c r="AT118" s="923"/>
      <c r="AU118" s="956"/>
      <c r="AV118" s="957"/>
      <c r="AW118" s="957"/>
      <c r="AX118" s="957"/>
      <c r="AY118" s="957"/>
      <c r="AZ118" s="228" t="s">
        <v>168</v>
      </c>
      <c r="BA118" s="228"/>
      <c r="BB118" s="228"/>
      <c r="BC118" s="228"/>
      <c r="BD118" s="228"/>
      <c r="BE118" s="228"/>
      <c r="BF118" s="228"/>
      <c r="BG118" s="228"/>
      <c r="BH118" s="228"/>
      <c r="BI118" s="228"/>
      <c r="BJ118" s="228"/>
      <c r="BK118" s="228"/>
      <c r="BL118" s="228"/>
      <c r="BM118" s="228"/>
      <c r="BN118" s="228"/>
      <c r="BO118" s="867" t="s">
        <v>422</v>
      </c>
      <c r="BP118" s="868"/>
      <c r="BQ118" s="887">
        <v>42149636</v>
      </c>
      <c r="BR118" s="888"/>
      <c r="BS118" s="888"/>
      <c r="BT118" s="888"/>
      <c r="BU118" s="888"/>
      <c r="BV118" s="888">
        <v>44605125</v>
      </c>
      <c r="BW118" s="888"/>
      <c r="BX118" s="888"/>
      <c r="BY118" s="888"/>
      <c r="BZ118" s="888"/>
      <c r="CA118" s="888">
        <v>48109096</v>
      </c>
      <c r="CB118" s="888"/>
      <c r="CC118" s="888"/>
      <c r="CD118" s="888"/>
      <c r="CE118" s="888"/>
      <c r="CF118" s="773"/>
      <c r="CG118" s="774"/>
      <c r="CH118" s="774"/>
      <c r="CI118" s="774"/>
      <c r="CJ118" s="871"/>
      <c r="CK118" s="947"/>
      <c r="CL118" s="896"/>
      <c r="CM118" s="833" t="s">
        <v>423</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110</v>
      </c>
      <c r="DH118" s="814"/>
      <c r="DI118" s="814"/>
      <c r="DJ118" s="814"/>
      <c r="DK118" s="815"/>
      <c r="DL118" s="816" t="s">
        <v>110</v>
      </c>
      <c r="DM118" s="814"/>
      <c r="DN118" s="814"/>
      <c r="DO118" s="814"/>
      <c r="DP118" s="815"/>
      <c r="DQ118" s="816" t="s">
        <v>110</v>
      </c>
      <c r="DR118" s="814"/>
      <c r="DS118" s="814"/>
      <c r="DT118" s="814"/>
      <c r="DU118" s="815"/>
      <c r="DV118" s="784" t="s">
        <v>110</v>
      </c>
      <c r="DW118" s="785"/>
      <c r="DX118" s="785"/>
      <c r="DY118" s="785"/>
      <c r="DZ118" s="786"/>
    </row>
    <row r="119" spans="1:130" s="197" customFormat="1" ht="26.25" customHeight="1" x14ac:dyDescent="0.15">
      <c r="A119" s="893" t="s">
        <v>396</v>
      </c>
      <c r="B119" s="894"/>
      <c r="C119" s="899" t="s">
        <v>397</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110</v>
      </c>
      <c r="AB119" s="903"/>
      <c r="AC119" s="903"/>
      <c r="AD119" s="903"/>
      <c r="AE119" s="904"/>
      <c r="AF119" s="905" t="s">
        <v>110</v>
      </c>
      <c r="AG119" s="903"/>
      <c r="AH119" s="903"/>
      <c r="AI119" s="903"/>
      <c r="AJ119" s="904"/>
      <c r="AK119" s="905" t="s">
        <v>110</v>
      </c>
      <c r="AL119" s="903"/>
      <c r="AM119" s="903"/>
      <c r="AN119" s="903"/>
      <c r="AO119" s="904"/>
      <c r="AP119" s="906" t="s">
        <v>110</v>
      </c>
      <c r="AQ119" s="907"/>
      <c r="AR119" s="907"/>
      <c r="AS119" s="907"/>
      <c r="AT119" s="908"/>
      <c r="AU119" s="909" t="s">
        <v>424</v>
      </c>
      <c r="AV119" s="910"/>
      <c r="AW119" s="910"/>
      <c r="AX119" s="910"/>
      <c r="AY119" s="911"/>
      <c r="AZ119" s="846" t="s">
        <v>425</v>
      </c>
      <c r="BA119" s="788"/>
      <c r="BB119" s="788"/>
      <c r="BC119" s="788"/>
      <c r="BD119" s="788"/>
      <c r="BE119" s="788"/>
      <c r="BF119" s="788"/>
      <c r="BG119" s="788"/>
      <c r="BH119" s="788"/>
      <c r="BI119" s="788"/>
      <c r="BJ119" s="788"/>
      <c r="BK119" s="788"/>
      <c r="BL119" s="788"/>
      <c r="BM119" s="788"/>
      <c r="BN119" s="788"/>
      <c r="BO119" s="788"/>
      <c r="BP119" s="789"/>
      <c r="BQ119" s="829">
        <v>4966883</v>
      </c>
      <c r="BR119" s="830"/>
      <c r="BS119" s="830"/>
      <c r="BT119" s="830"/>
      <c r="BU119" s="830"/>
      <c r="BV119" s="830">
        <v>4417373</v>
      </c>
      <c r="BW119" s="830"/>
      <c r="BX119" s="830"/>
      <c r="BY119" s="830"/>
      <c r="BZ119" s="830"/>
      <c r="CA119" s="830">
        <v>3715589</v>
      </c>
      <c r="CB119" s="830"/>
      <c r="CC119" s="830"/>
      <c r="CD119" s="830"/>
      <c r="CE119" s="830"/>
      <c r="CF119" s="891">
        <v>36.4</v>
      </c>
      <c r="CG119" s="892"/>
      <c r="CH119" s="892"/>
      <c r="CI119" s="892"/>
      <c r="CJ119" s="892"/>
      <c r="CK119" s="948"/>
      <c r="CL119" s="898"/>
      <c r="CM119" s="855" t="s">
        <v>426</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v>413843</v>
      </c>
      <c r="DH119" s="747"/>
      <c r="DI119" s="747"/>
      <c r="DJ119" s="747"/>
      <c r="DK119" s="748"/>
      <c r="DL119" s="749">
        <v>558091</v>
      </c>
      <c r="DM119" s="747"/>
      <c r="DN119" s="747"/>
      <c r="DO119" s="747"/>
      <c r="DP119" s="748"/>
      <c r="DQ119" s="749">
        <v>497123</v>
      </c>
      <c r="DR119" s="747"/>
      <c r="DS119" s="747"/>
      <c r="DT119" s="747"/>
      <c r="DU119" s="748"/>
      <c r="DV119" s="837">
        <v>4.9000000000000004</v>
      </c>
      <c r="DW119" s="838"/>
      <c r="DX119" s="838"/>
      <c r="DY119" s="838"/>
      <c r="DZ119" s="839"/>
    </row>
    <row r="120" spans="1:130" s="197" customFormat="1" ht="26.25" customHeight="1" x14ac:dyDescent="0.15">
      <c r="A120" s="895"/>
      <c r="B120" s="896"/>
      <c r="C120" s="833" t="s">
        <v>401</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110</v>
      </c>
      <c r="AB120" s="814"/>
      <c r="AC120" s="814"/>
      <c r="AD120" s="814"/>
      <c r="AE120" s="815"/>
      <c r="AF120" s="816" t="s">
        <v>110</v>
      </c>
      <c r="AG120" s="814"/>
      <c r="AH120" s="814"/>
      <c r="AI120" s="814"/>
      <c r="AJ120" s="815"/>
      <c r="AK120" s="816" t="s">
        <v>110</v>
      </c>
      <c r="AL120" s="814"/>
      <c r="AM120" s="814"/>
      <c r="AN120" s="814"/>
      <c r="AO120" s="815"/>
      <c r="AP120" s="784" t="s">
        <v>110</v>
      </c>
      <c r="AQ120" s="785"/>
      <c r="AR120" s="785"/>
      <c r="AS120" s="785"/>
      <c r="AT120" s="786"/>
      <c r="AU120" s="912"/>
      <c r="AV120" s="913"/>
      <c r="AW120" s="913"/>
      <c r="AX120" s="913"/>
      <c r="AY120" s="914"/>
      <c r="AZ120" s="797" t="s">
        <v>427</v>
      </c>
      <c r="BA120" s="798"/>
      <c r="BB120" s="798"/>
      <c r="BC120" s="798"/>
      <c r="BD120" s="798"/>
      <c r="BE120" s="798"/>
      <c r="BF120" s="798"/>
      <c r="BG120" s="798"/>
      <c r="BH120" s="798"/>
      <c r="BI120" s="798"/>
      <c r="BJ120" s="798"/>
      <c r="BK120" s="798"/>
      <c r="BL120" s="798"/>
      <c r="BM120" s="798"/>
      <c r="BN120" s="798"/>
      <c r="BO120" s="798"/>
      <c r="BP120" s="799"/>
      <c r="BQ120" s="800">
        <v>334060</v>
      </c>
      <c r="BR120" s="801"/>
      <c r="BS120" s="801"/>
      <c r="BT120" s="801"/>
      <c r="BU120" s="801"/>
      <c r="BV120" s="801">
        <v>325760</v>
      </c>
      <c r="BW120" s="801"/>
      <c r="BX120" s="801"/>
      <c r="BY120" s="801"/>
      <c r="BZ120" s="801"/>
      <c r="CA120" s="801">
        <v>290389</v>
      </c>
      <c r="CB120" s="801"/>
      <c r="CC120" s="801"/>
      <c r="CD120" s="801"/>
      <c r="CE120" s="801"/>
      <c r="CF120" s="878">
        <v>2.8</v>
      </c>
      <c r="CG120" s="879"/>
      <c r="CH120" s="879"/>
      <c r="CI120" s="879"/>
      <c r="CJ120" s="879"/>
      <c r="CK120" s="880" t="s">
        <v>428</v>
      </c>
      <c r="CL120" s="840"/>
      <c r="CM120" s="840"/>
      <c r="CN120" s="840"/>
      <c r="CO120" s="841"/>
      <c r="CP120" s="884" t="s">
        <v>376</v>
      </c>
      <c r="CQ120" s="885"/>
      <c r="CR120" s="885"/>
      <c r="CS120" s="885"/>
      <c r="CT120" s="885"/>
      <c r="CU120" s="885"/>
      <c r="CV120" s="885"/>
      <c r="CW120" s="885"/>
      <c r="CX120" s="885"/>
      <c r="CY120" s="885"/>
      <c r="CZ120" s="885"/>
      <c r="DA120" s="885"/>
      <c r="DB120" s="885"/>
      <c r="DC120" s="885"/>
      <c r="DD120" s="885"/>
      <c r="DE120" s="885"/>
      <c r="DF120" s="886"/>
      <c r="DG120" s="829">
        <v>8209462</v>
      </c>
      <c r="DH120" s="830"/>
      <c r="DI120" s="830"/>
      <c r="DJ120" s="830"/>
      <c r="DK120" s="830"/>
      <c r="DL120" s="830">
        <v>7507701</v>
      </c>
      <c r="DM120" s="830"/>
      <c r="DN120" s="830"/>
      <c r="DO120" s="830"/>
      <c r="DP120" s="830"/>
      <c r="DQ120" s="830">
        <v>7545035</v>
      </c>
      <c r="DR120" s="830"/>
      <c r="DS120" s="830"/>
      <c r="DT120" s="830"/>
      <c r="DU120" s="830"/>
      <c r="DV120" s="831">
        <v>73.8</v>
      </c>
      <c r="DW120" s="831"/>
      <c r="DX120" s="831"/>
      <c r="DY120" s="831"/>
      <c r="DZ120" s="832"/>
    </row>
    <row r="121" spans="1:130" s="197" customFormat="1" ht="26.25" customHeight="1" x14ac:dyDescent="0.15">
      <c r="A121" s="895"/>
      <c r="B121" s="896"/>
      <c r="C121" s="872" t="s">
        <v>429</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v>1796</v>
      </c>
      <c r="AB121" s="814"/>
      <c r="AC121" s="814"/>
      <c r="AD121" s="814"/>
      <c r="AE121" s="815"/>
      <c r="AF121" s="816">
        <v>1796</v>
      </c>
      <c r="AG121" s="814"/>
      <c r="AH121" s="814"/>
      <c r="AI121" s="814"/>
      <c r="AJ121" s="815"/>
      <c r="AK121" s="816">
        <v>1796</v>
      </c>
      <c r="AL121" s="814"/>
      <c r="AM121" s="814"/>
      <c r="AN121" s="814"/>
      <c r="AO121" s="815"/>
      <c r="AP121" s="784">
        <v>0</v>
      </c>
      <c r="AQ121" s="785"/>
      <c r="AR121" s="785"/>
      <c r="AS121" s="785"/>
      <c r="AT121" s="786"/>
      <c r="AU121" s="912"/>
      <c r="AV121" s="913"/>
      <c r="AW121" s="913"/>
      <c r="AX121" s="913"/>
      <c r="AY121" s="914"/>
      <c r="AZ121" s="875" t="s">
        <v>430</v>
      </c>
      <c r="BA121" s="876"/>
      <c r="BB121" s="876"/>
      <c r="BC121" s="876"/>
      <c r="BD121" s="876"/>
      <c r="BE121" s="876"/>
      <c r="BF121" s="876"/>
      <c r="BG121" s="876"/>
      <c r="BH121" s="876"/>
      <c r="BI121" s="876"/>
      <c r="BJ121" s="876"/>
      <c r="BK121" s="876"/>
      <c r="BL121" s="876"/>
      <c r="BM121" s="876"/>
      <c r="BN121" s="876"/>
      <c r="BO121" s="876"/>
      <c r="BP121" s="877"/>
      <c r="BQ121" s="887">
        <v>29015234</v>
      </c>
      <c r="BR121" s="888"/>
      <c r="BS121" s="888"/>
      <c r="BT121" s="888"/>
      <c r="BU121" s="888"/>
      <c r="BV121" s="888">
        <v>30024907</v>
      </c>
      <c r="BW121" s="888"/>
      <c r="BX121" s="888"/>
      <c r="BY121" s="888"/>
      <c r="BZ121" s="888"/>
      <c r="CA121" s="888">
        <v>31620244</v>
      </c>
      <c r="CB121" s="888"/>
      <c r="CC121" s="888"/>
      <c r="CD121" s="888"/>
      <c r="CE121" s="888"/>
      <c r="CF121" s="889">
        <v>309.39999999999998</v>
      </c>
      <c r="CG121" s="890"/>
      <c r="CH121" s="890"/>
      <c r="CI121" s="890"/>
      <c r="CJ121" s="890"/>
      <c r="CK121" s="881"/>
      <c r="CL121" s="842"/>
      <c r="CM121" s="842"/>
      <c r="CN121" s="842"/>
      <c r="CO121" s="843"/>
      <c r="CP121" s="858" t="s">
        <v>375</v>
      </c>
      <c r="CQ121" s="859"/>
      <c r="CR121" s="859"/>
      <c r="CS121" s="859"/>
      <c r="CT121" s="859"/>
      <c r="CU121" s="859"/>
      <c r="CV121" s="859"/>
      <c r="CW121" s="859"/>
      <c r="CX121" s="859"/>
      <c r="CY121" s="859"/>
      <c r="CZ121" s="859"/>
      <c r="DA121" s="859"/>
      <c r="DB121" s="859"/>
      <c r="DC121" s="859"/>
      <c r="DD121" s="859"/>
      <c r="DE121" s="859"/>
      <c r="DF121" s="860"/>
      <c r="DG121" s="800">
        <v>2277134</v>
      </c>
      <c r="DH121" s="801"/>
      <c r="DI121" s="801"/>
      <c r="DJ121" s="801"/>
      <c r="DK121" s="801"/>
      <c r="DL121" s="801">
        <v>3822047</v>
      </c>
      <c r="DM121" s="801"/>
      <c r="DN121" s="801"/>
      <c r="DO121" s="801"/>
      <c r="DP121" s="801"/>
      <c r="DQ121" s="801">
        <v>5977186</v>
      </c>
      <c r="DR121" s="801"/>
      <c r="DS121" s="801"/>
      <c r="DT121" s="801"/>
      <c r="DU121" s="801"/>
      <c r="DV121" s="853">
        <v>58.5</v>
      </c>
      <c r="DW121" s="853"/>
      <c r="DX121" s="853"/>
      <c r="DY121" s="853"/>
      <c r="DZ121" s="854"/>
    </row>
    <row r="122" spans="1:130" s="197" customFormat="1" ht="26.25" customHeight="1" x14ac:dyDescent="0.15">
      <c r="A122" s="895"/>
      <c r="B122" s="896"/>
      <c r="C122" s="833" t="s">
        <v>412</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110</v>
      </c>
      <c r="AB122" s="814"/>
      <c r="AC122" s="814"/>
      <c r="AD122" s="814"/>
      <c r="AE122" s="815"/>
      <c r="AF122" s="816" t="s">
        <v>110</v>
      </c>
      <c r="AG122" s="814"/>
      <c r="AH122" s="814"/>
      <c r="AI122" s="814"/>
      <c r="AJ122" s="815"/>
      <c r="AK122" s="816" t="s">
        <v>110</v>
      </c>
      <c r="AL122" s="814"/>
      <c r="AM122" s="814"/>
      <c r="AN122" s="814"/>
      <c r="AO122" s="815"/>
      <c r="AP122" s="784" t="s">
        <v>110</v>
      </c>
      <c r="AQ122" s="785"/>
      <c r="AR122" s="785"/>
      <c r="AS122" s="785"/>
      <c r="AT122" s="786"/>
      <c r="AU122" s="915"/>
      <c r="AV122" s="916"/>
      <c r="AW122" s="916"/>
      <c r="AX122" s="916"/>
      <c r="AY122" s="916"/>
      <c r="AZ122" s="228" t="s">
        <v>168</v>
      </c>
      <c r="BA122" s="228"/>
      <c r="BB122" s="228"/>
      <c r="BC122" s="228"/>
      <c r="BD122" s="228"/>
      <c r="BE122" s="228"/>
      <c r="BF122" s="228"/>
      <c r="BG122" s="228"/>
      <c r="BH122" s="228"/>
      <c r="BI122" s="228"/>
      <c r="BJ122" s="228"/>
      <c r="BK122" s="228"/>
      <c r="BL122" s="228"/>
      <c r="BM122" s="228"/>
      <c r="BN122" s="228"/>
      <c r="BO122" s="867" t="s">
        <v>431</v>
      </c>
      <c r="BP122" s="868"/>
      <c r="BQ122" s="869">
        <v>34316177</v>
      </c>
      <c r="BR122" s="870"/>
      <c r="BS122" s="870"/>
      <c r="BT122" s="870"/>
      <c r="BU122" s="870"/>
      <c r="BV122" s="870">
        <v>34768040</v>
      </c>
      <c r="BW122" s="870"/>
      <c r="BX122" s="870"/>
      <c r="BY122" s="870"/>
      <c r="BZ122" s="870"/>
      <c r="CA122" s="870">
        <v>35626222</v>
      </c>
      <c r="CB122" s="870"/>
      <c r="CC122" s="870"/>
      <c r="CD122" s="870"/>
      <c r="CE122" s="870"/>
      <c r="CF122" s="773"/>
      <c r="CG122" s="774"/>
      <c r="CH122" s="774"/>
      <c r="CI122" s="774"/>
      <c r="CJ122" s="871"/>
      <c r="CK122" s="881"/>
      <c r="CL122" s="842"/>
      <c r="CM122" s="842"/>
      <c r="CN122" s="842"/>
      <c r="CO122" s="843"/>
      <c r="CP122" s="858" t="s">
        <v>432</v>
      </c>
      <c r="CQ122" s="859"/>
      <c r="CR122" s="859"/>
      <c r="CS122" s="859"/>
      <c r="CT122" s="859"/>
      <c r="CU122" s="859"/>
      <c r="CV122" s="859"/>
      <c r="CW122" s="859"/>
      <c r="CX122" s="859"/>
      <c r="CY122" s="859"/>
      <c r="CZ122" s="859"/>
      <c r="DA122" s="859"/>
      <c r="DB122" s="859"/>
      <c r="DC122" s="859"/>
      <c r="DD122" s="859"/>
      <c r="DE122" s="859"/>
      <c r="DF122" s="860"/>
      <c r="DG122" s="800">
        <v>566499</v>
      </c>
      <c r="DH122" s="801"/>
      <c r="DI122" s="801"/>
      <c r="DJ122" s="801"/>
      <c r="DK122" s="801"/>
      <c r="DL122" s="801">
        <v>593480</v>
      </c>
      <c r="DM122" s="801"/>
      <c r="DN122" s="801"/>
      <c r="DO122" s="801"/>
      <c r="DP122" s="801"/>
      <c r="DQ122" s="801">
        <v>685462</v>
      </c>
      <c r="DR122" s="801"/>
      <c r="DS122" s="801"/>
      <c r="DT122" s="801"/>
      <c r="DU122" s="801"/>
      <c r="DV122" s="853">
        <v>6.7</v>
      </c>
      <c r="DW122" s="853"/>
      <c r="DX122" s="853"/>
      <c r="DY122" s="853"/>
      <c r="DZ122" s="854"/>
    </row>
    <row r="123" spans="1:130" s="197" customFormat="1" ht="26.25" customHeight="1" thickBot="1" x14ac:dyDescent="0.2">
      <c r="A123" s="895"/>
      <c r="B123" s="896"/>
      <c r="C123" s="833" t="s">
        <v>418</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v>61029</v>
      </c>
      <c r="AB123" s="814"/>
      <c r="AC123" s="814"/>
      <c r="AD123" s="814"/>
      <c r="AE123" s="815"/>
      <c r="AF123" s="816">
        <v>60218</v>
      </c>
      <c r="AG123" s="814"/>
      <c r="AH123" s="814"/>
      <c r="AI123" s="814"/>
      <c r="AJ123" s="815"/>
      <c r="AK123" s="816">
        <v>48474</v>
      </c>
      <c r="AL123" s="814"/>
      <c r="AM123" s="814"/>
      <c r="AN123" s="814"/>
      <c r="AO123" s="815"/>
      <c r="AP123" s="784">
        <v>0.5</v>
      </c>
      <c r="AQ123" s="785"/>
      <c r="AR123" s="785"/>
      <c r="AS123" s="785"/>
      <c r="AT123" s="786"/>
      <c r="AU123" s="864" t="s">
        <v>433</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76.900000000000006</v>
      </c>
      <c r="BR123" s="862"/>
      <c r="BS123" s="862"/>
      <c r="BT123" s="862"/>
      <c r="BU123" s="862"/>
      <c r="BV123" s="862">
        <v>99.3</v>
      </c>
      <c r="BW123" s="862"/>
      <c r="BX123" s="862"/>
      <c r="BY123" s="862"/>
      <c r="BZ123" s="862"/>
      <c r="CA123" s="862">
        <v>122.1</v>
      </c>
      <c r="CB123" s="862"/>
      <c r="CC123" s="862"/>
      <c r="CD123" s="862"/>
      <c r="CE123" s="862"/>
      <c r="CF123" s="760"/>
      <c r="CG123" s="761"/>
      <c r="CH123" s="761"/>
      <c r="CI123" s="761"/>
      <c r="CJ123" s="863"/>
      <c r="CK123" s="881"/>
      <c r="CL123" s="842"/>
      <c r="CM123" s="842"/>
      <c r="CN123" s="842"/>
      <c r="CO123" s="843"/>
      <c r="CP123" s="858" t="s">
        <v>434</v>
      </c>
      <c r="CQ123" s="859"/>
      <c r="CR123" s="859"/>
      <c r="CS123" s="859"/>
      <c r="CT123" s="859"/>
      <c r="CU123" s="859"/>
      <c r="CV123" s="859"/>
      <c r="CW123" s="859"/>
      <c r="CX123" s="859"/>
      <c r="CY123" s="859"/>
      <c r="CZ123" s="859"/>
      <c r="DA123" s="859"/>
      <c r="DB123" s="859"/>
      <c r="DC123" s="859"/>
      <c r="DD123" s="859"/>
      <c r="DE123" s="859"/>
      <c r="DF123" s="860"/>
      <c r="DG123" s="813">
        <v>209907</v>
      </c>
      <c r="DH123" s="814"/>
      <c r="DI123" s="814"/>
      <c r="DJ123" s="814"/>
      <c r="DK123" s="815"/>
      <c r="DL123" s="816">
        <v>213235</v>
      </c>
      <c r="DM123" s="814"/>
      <c r="DN123" s="814"/>
      <c r="DO123" s="814"/>
      <c r="DP123" s="815"/>
      <c r="DQ123" s="816">
        <v>232838</v>
      </c>
      <c r="DR123" s="814"/>
      <c r="DS123" s="814"/>
      <c r="DT123" s="814"/>
      <c r="DU123" s="815"/>
      <c r="DV123" s="784">
        <v>2.2999999999999998</v>
      </c>
      <c r="DW123" s="785"/>
      <c r="DX123" s="785"/>
      <c r="DY123" s="785"/>
      <c r="DZ123" s="786"/>
    </row>
    <row r="124" spans="1:130" s="197" customFormat="1" ht="26.25" customHeight="1" x14ac:dyDescent="0.15">
      <c r="A124" s="895"/>
      <c r="B124" s="896"/>
      <c r="C124" s="833" t="s">
        <v>421</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435</v>
      </c>
      <c r="AB124" s="814"/>
      <c r="AC124" s="814"/>
      <c r="AD124" s="814"/>
      <c r="AE124" s="815"/>
      <c r="AF124" s="816" t="s">
        <v>435</v>
      </c>
      <c r="AG124" s="814"/>
      <c r="AH124" s="814"/>
      <c r="AI124" s="814"/>
      <c r="AJ124" s="815"/>
      <c r="AK124" s="816" t="s">
        <v>435</v>
      </c>
      <c r="AL124" s="814"/>
      <c r="AM124" s="814"/>
      <c r="AN124" s="814"/>
      <c r="AO124" s="815"/>
      <c r="AP124" s="784" t="s">
        <v>435</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436</v>
      </c>
      <c r="CQ124" s="859"/>
      <c r="CR124" s="859"/>
      <c r="CS124" s="859"/>
      <c r="CT124" s="859"/>
      <c r="CU124" s="859"/>
      <c r="CV124" s="859"/>
      <c r="CW124" s="859"/>
      <c r="CX124" s="859"/>
      <c r="CY124" s="859"/>
      <c r="CZ124" s="859"/>
      <c r="DA124" s="859"/>
      <c r="DB124" s="859"/>
      <c r="DC124" s="859"/>
      <c r="DD124" s="859"/>
      <c r="DE124" s="859"/>
      <c r="DF124" s="860"/>
      <c r="DG124" s="746">
        <v>76447</v>
      </c>
      <c r="DH124" s="747"/>
      <c r="DI124" s="747"/>
      <c r="DJ124" s="747"/>
      <c r="DK124" s="748"/>
      <c r="DL124" s="749">
        <v>201705</v>
      </c>
      <c r="DM124" s="747"/>
      <c r="DN124" s="747"/>
      <c r="DO124" s="747"/>
      <c r="DP124" s="748"/>
      <c r="DQ124" s="749">
        <v>253783</v>
      </c>
      <c r="DR124" s="747"/>
      <c r="DS124" s="747"/>
      <c r="DT124" s="747"/>
      <c r="DU124" s="748"/>
      <c r="DV124" s="837">
        <v>2.5</v>
      </c>
      <c r="DW124" s="838"/>
      <c r="DX124" s="838"/>
      <c r="DY124" s="838"/>
      <c r="DZ124" s="839"/>
    </row>
    <row r="125" spans="1:130" s="197" customFormat="1" ht="26.25" customHeight="1" thickBot="1" x14ac:dyDescent="0.2">
      <c r="A125" s="895"/>
      <c r="B125" s="896"/>
      <c r="C125" s="833" t="s">
        <v>423</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435</v>
      </c>
      <c r="AB125" s="814"/>
      <c r="AC125" s="814"/>
      <c r="AD125" s="814"/>
      <c r="AE125" s="815"/>
      <c r="AF125" s="816" t="s">
        <v>435</v>
      </c>
      <c r="AG125" s="814"/>
      <c r="AH125" s="814"/>
      <c r="AI125" s="814"/>
      <c r="AJ125" s="815"/>
      <c r="AK125" s="816" t="s">
        <v>435</v>
      </c>
      <c r="AL125" s="814"/>
      <c r="AM125" s="814"/>
      <c r="AN125" s="814"/>
      <c r="AO125" s="815"/>
      <c r="AP125" s="784" t="s">
        <v>435</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437</v>
      </c>
      <c r="CL125" s="840"/>
      <c r="CM125" s="840"/>
      <c r="CN125" s="840"/>
      <c r="CO125" s="841"/>
      <c r="CP125" s="846" t="s">
        <v>438</v>
      </c>
      <c r="CQ125" s="788"/>
      <c r="CR125" s="788"/>
      <c r="CS125" s="788"/>
      <c r="CT125" s="788"/>
      <c r="CU125" s="788"/>
      <c r="CV125" s="788"/>
      <c r="CW125" s="788"/>
      <c r="CX125" s="788"/>
      <c r="CY125" s="788"/>
      <c r="CZ125" s="788"/>
      <c r="DA125" s="788"/>
      <c r="DB125" s="788"/>
      <c r="DC125" s="788"/>
      <c r="DD125" s="788"/>
      <c r="DE125" s="788"/>
      <c r="DF125" s="789"/>
      <c r="DG125" s="829" t="s">
        <v>435</v>
      </c>
      <c r="DH125" s="830"/>
      <c r="DI125" s="830"/>
      <c r="DJ125" s="830"/>
      <c r="DK125" s="830"/>
      <c r="DL125" s="830" t="s">
        <v>435</v>
      </c>
      <c r="DM125" s="830"/>
      <c r="DN125" s="830"/>
      <c r="DO125" s="830"/>
      <c r="DP125" s="830"/>
      <c r="DQ125" s="830" t="s">
        <v>435</v>
      </c>
      <c r="DR125" s="830"/>
      <c r="DS125" s="830"/>
      <c r="DT125" s="830"/>
      <c r="DU125" s="830"/>
      <c r="DV125" s="831" t="s">
        <v>435</v>
      </c>
      <c r="DW125" s="831"/>
      <c r="DX125" s="831"/>
      <c r="DY125" s="831"/>
      <c r="DZ125" s="832"/>
    </row>
    <row r="126" spans="1:130" s="197" customFormat="1" ht="26.25" customHeight="1" x14ac:dyDescent="0.15">
      <c r="A126" s="895"/>
      <c r="B126" s="896"/>
      <c r="C126" s="833" t="s">
        <v>426</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v>125249</v>
      </c>
      <c r="AB126" s="814"/>
      <c r="AC126" s="814"/>
      <c r="AD126" s="814"/>
      <c r="AE126" s="815"/>
      <c r="AF126" s="816">
        <v>108596</v>
      </c>
      <c r="AG126" s="814"/>
      <c r="AH126" s="814"/>
      <c r="AI126" s="814"/>
      <c r="AJ126" s="815"/>
      <c r="AK126" s="816">
        <v>59800</v>
      </c>
      <c r="AL126" s="814"/>
      <c r="AM126" s="814"/>
      <c r="AN126" s="814"/>
      <c r="AO126" s="815"/>
      <c r="AP126" s="784">
        <v>0.6</v>
      </c>
      <c r="AQ126" s="785"/>
      <c r="AR126" s="785"/>
      <c r="AS126" s="785"/>
      <c r="AT126" s="786"/>
      <c r="AU126" s="233"/>
      <c r="AV126" s="233"/>
      <c r="AW126" s="233"/>
      <c r="AX126" s="836" t="s">
        <v>439</v>
      </c>
      <c r="AY126" s="794"/>
      <c r="AZ126" s="794"/>
      <c r="BA126" s="794"/>
      <c r="BB126" s="794"/>
      <c r="BC126" s="794"/>
      <c r="BD126" s="794"/>
      <c r="BE126" s="795"/>
      <c r="BF126" s="793" t="s">
        <v>440</v>
      </c>
      <c r="BG126" s="794"/>
      <c r="BH126" s="794"/>
      <c r="BI126" s="794"/>
      <c r="BJ126" s="794"/>
      <c r="BK126" s="794"/>
      <c r="BL126" s="795"/>
      <c r="BM126" s="793" t="s">
        <v>441</v>
      </c>
      <c r="BN126" s="794"/>
      <c r="BO126" s="794"/>
      <c r="BP126" s="794"/>
      <c r="BQ126" s="794"/>
      <c r="BR126" s="794"/>
      <c r="BS126" s="795"/>
      <c r="BT126" s="793" t="s">
        <v>442</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443</v>
      </c>
      <c r="CQ126" s="798"/>
      <c r="CR126" s="798"/>
      <c r="CS126" s="798"/>
      <c r="CT126" s="798"/>
      <c r="CU126" s="798"/>
      <c r="CV126" s="798"/>
      <c r="CW126" s="798"/>
      <c r="CX126" s="798"/>
      <c r="CY126" s="798"/>
      <c r="CZ126" s="798"/>
      <c r="DA126" s="798"/>
      <c r="DB126" s="798"/>
      <c r="DC126" s="798"/>
      <c r="DD126" s="798"/>
      <c r="DE126" s="798"/>
      <c r="DF126" s="799"/>
      <c r="DG126" s="800" t="s">
        <v>435</v>
      </c>
      <c r="DH126" s="801"/>
      <c r="DI126" s="801"/>
      <c r="DJ126" s="801"/>
      <c r="DK126" s="801"/>
      <c r="DL126" s="801" t="s">
        <v>435</v>
      </c>
      <c r="DM126" s="801"/>
      <c r="DN126" s="801"/>
      <c r="DO126" s="801"/>
      <c r="DP126" s="801"/>
      <c r="DQ126" s="801" t="s">
        <v>435</v>
      </c>
      <c r="DR126" s="801"/>
      <c r="DS126" s="801"/>
      <c r="DT126" s="801"/>
      <c r="DU126" s="801"/>
      <c r="DV126" s="853" t="s">
        <v>435</v>
      </c>
      <c r="DW126" s="853"/>
      <c r="DX126" s="853"/>
      <c r="DY126" s="853"/>
      <c r="DZ126" s="854"/>
    </row>
    <row r="127" spans="1:130" s="197" customFormat="1" ht="26.25" customHeight="1" thickBot="1" x14ac:dyDescent="0.2">
      <c r="A127" s="897"/>
      <c r="B127" s="898"/>
      <c r="C127" s="855" t="s">
        <v>444</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v>12113</v>
      </c>
      <c r="AB127" s="814"/>
      <c r="AC127" s="814"/>
      <c r="AD127" s="814"/>
      <c r="AE127" s="815"/>
      <c r="AF127" s="816">
        <v>9253</v>
      </c>
      <c r="AG127" s="814"/>
      <c r="AH127" s="814"/>
      <c r="AI127" s="814"/>
      <c r="AJ127" s="815"/>
      <c r="AK127" s="816">
        <v>6893</v>
      </c>
      <c r="AL127" s="814"/>
      <c r="AM127" s="814"/>
      <c r="AN127" s="814"/>
      <c r="AO127" s="815"/>
      <c r="AP127" s="784">
        <v>0.1</v>
      </c>
      <c r="AQ127" s="785"/>
      <c r="AR127" s="785"/>
      <c r="AS127" s="785"/>
      <c r="AT127" s="786"/>
      <c r="AU127" s="233"/>
      <c r="AV127" s="233"/>
      <c r="AW127" s="233"/>
      <c r="AX127" s="787" t="s">
        <v>445</v>
      </c>
      <c r="AY127" s="788"/>
      <c r="AZ127" s="788"/>
      <c r="BA127" s="788"/>
      <c r="BB127" s="788"/>
      <c r="BC127" s="788"/>
      <c r="BD127" s="788"/>
      <c r="BE127" s="789"/>
      <c r="BF127" s="790" t="s">
        <v>435</v>
      </c>
      <c r="BG127" s="791"/>
      <c r="BH127" s="791"/>
      <c r="BI127" s="791"/>
      <c r="BJ127" s="791"/>
      <c r="BK127" s="791"/>
      <c r="BL127" s="792"/>
      <c r="BM127" s="790">
        <v>13</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446</v>
      </c>
      <c r="CQ127" s="782"/>
      <c r="CR127" s="782"/>
      <c r="CS127" s="782"/>
      <c r="CT127" s="782"/>
      <c r="CU127" s="782"/>
      <c r="CV127" s="782"/>
      <c r="CW127" s="782"/>
      <c r="CX127" s="782"/>
      <c r="CY127" s="782"/>
      <c r="CZ127" s="782"/>
      <c r="DA127" s="782"/>
      <c r="DB127" s="782"/>
      <c r="DC127" s="782"/>
      <c r="DD127" s="782"/>
      <c r="DE127" s="782"/>
      <c r="DF127" s="783"/>
      <c r="DG127" s="849" t="s">
        <v>447</v>
      </c>
      <c r="DH127" s="850"/>
      <c r="DI127" s="850"/>
      <c r="DJ127" s="850"/>
      <c r="DK127" s="850"/>
      <c r="DL127" s="850" t="s">
        <v>110</v>
      </c>
      <c r="DM127" s="850"/>
      <c r="DN127" s="850"/>
      <c r="DO127" s="850"/>
      <c r="DP127" s="850"/>
      <c r="DQ127" s="850" t="s">
        <v>110</v>
      </c>
      <c r="DR127" s="850"/>
      <c r="DS127" s="850"/>
      <c r="DT127" s="850"/>
      <c r="DU127" s="850"/>
      <c r="DV127" s="851" t="s">
        <v>110</v>
      </c>
      <c r="DW127" s="851"/>
      <c r="DX127" s="851"/>
      <c r="DY127" s="851"/>
      <c r="DZ127" s="852"/>
    </row>
    <row r="128" spans="1:130" s="197" customFormat="1" ht="26.25" customHeight="1" x14ac:dyDescent="0.15">
      <c r="A128" s="825" t="s">
        <v>448</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449</v>
      </c>
      <c r="X128" s="827"/>
      <c r="Y128" s="827"/>
      <c r="Z128" s="828"/>
      <c r="AA128" s="753">
        <v>50454</v>
      </c>
      <c r="AB128" s="754"/>
      <c r="AC128" s="754"/>
      <c r="AD128" s="754"/>
      <c r="AE128" s="755"/>
      <c r="AF128" s="756">
        <v>40979</v>
      </c>
      <c r="AG128" s="754"/>
      <c r="AH128" s="754"/>
      <c r="AI128" s="754"/>
      <c r="AJ128" s="755"/>
      <c r="AK128" s="756">
        <v>40979</v>
      </c>
      <c r="AL128" s="754"/>
      <c r="AM128" s="754"/>
      <c r="AN128" s="754"/>
      <c r="AO128" s="755"/>
      <c r="AP128" s="757"/>
      <c r="AQ128" s="758"/>
      <c r="AR128" s="758"/>
      <c r="AS128" s="758"/>
      <c r="AT128" s="759"/>
      <c r="AU128" s="235"/>
      <c r="AV128" s="235"/>
      <c r="AW128" s="235"/>
      <c r="AX128" s="802" t="s">
        <v>450</v>
      </c>
      <c r="AY128" s="798"/>
      <c r="AZ128" s="798"/>
      <c r="BA128" s="798"/>
      <c r="BB128" s="798"/>
      <c r="BC128" s="798"/>
      <c r="BD128" s="798"/>
      <c r="BE128" s="799"/>
      <c r="BF128" s="820" t="s">
        <v>451</v>
      </c>
      <c r="BG128" s="821"/>
      <c r="BH128" s="821"/>
      <c r="BI128" s="821"/>
      <c r="BJ128" s="821"/>
      <c r="BK128" s="821"/>
      <c r="BL128" s="822"/>
      <c r="BM128" s="820">
        <v>18</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808" t="s">
        <v>90</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452</v>
      </c>
      <c r="X129" s="811"/>
      <c r="Y129" s="811"/>
      <c r="Z129" s="812"/>
      <c r="AA129" s="813">
        <v>12258409</v>
      </c>
      <c r="AB129" s="814"/>
      <c r="AC129" s="814"/>
      <c r="AD129" s="814"/>
      <c r="AE129" s="815"/>
      <c r="AF129" s="816">
        <v>12149707</v>
      </c>
      <c r="AG129" s="814"/>
      <c r="AH129" s="814"/>
      <c r="AI129" s="814"/>
      <c r="AJ129" s="815"/>
      <c r="AK129" s="816">
        <v>12456589</v>
      </c>
      <c r="AL129" s="814"/>
      <c r="AM129" s="814"/>
      <c r="AN129" s="814"/>
      <c r="AO129" s="815"/>
      <c r="AP129" s="817"/>
      <c r="AQ129" s="818"/>
      <c r="AR129" s="818"/>
      <c r="AS129" s="818"/>
      <c r="AT129" s="819"/>
      <c r="AU129" s="235"/>
      <c r="AV129" s="235"/>
      <c r="AW129" s="235"/>
      <c r="AX129" s="802" t="s">
        <v>453</v>
      </c>
      <c r="AY129" s="798"/>
      <c r="AZ129" s="798"/>
      <c r="BA129" s="798"/>
      <c r="BB129" s="798"/>
      <c r="BC129" s="798"/>
      <c r="BD129" s="798"/>
      <c r="BE129" s="799"/>
      <c r="BF129" s="803">
        <v>14.8</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808" t="s">
        <v>454</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455</v>
      </c>
      <c r="X130" s="811"/>
      <c r="Y130" s="811"/>
      <c r="Z130" s="812"/>
      <c r="AA130" s="813">
        <v>2082848</v>
      </c>
      <c r="AB130" s="814"/>
      <c r="AC130" s="814"/>
      <c r="AD130" s="814"/>
      <c r="AE130" s="815"/>
      <c r="AF130" s="816">
        <v>2250872</v>
      </c>
      <c r="AG130" s="814"/>
      <c r="AH130" s="814"/>
      <c r="AI130" s="814"/>
      <c r="AJ130" s="815"/>
      <c r="AK130" s="816">
        <v>2235259</v>
      </c>
      <c r="AL130" s="814"/>
      <c r="AM130" s="814"/>
      <c r="AN130" s="814"/>
      <c r="AO130" s="815"/>
      <c r="AP130" s="817"/>
      <c r="AQ130" s="818"/>
      <c r="AR130" s="818"/>
      <c r="AS130" s="818"/>
      <c r="AT130" s="819"/>
      <c r="AU130" s="235"/>
      <c r="AV130" s="235"/>
      <c r="AW130" s="235"/>
      <c r="AX130" s="781" t="s">
        <v>456</v>
      </c>
      <c r="AY130" s="782"/>
      <c r="AZ130" s="782"/>
      <c r="BA130" s="782"/>
      <c r="BB130" s="782"/>
      <c r="BC130" s="782"/>
      <c r="BD130" s="782"/>
      <c r="BE130" s="783"/>
      <c r="BF130" s="735">
        <v>122.1</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457</v>
      </c>
      <c r="X131" s="744"/>
      <c r="Y131" s="744"/>
      <c r="Z131" s="745"/>
      <c r="AA131" s="746">
        <v>10175561</v>
      </c>
      <c r="AB131" s="747"/>
      <c r="AC131" s="747"/>
      <c r="AD131" s="747"/>
      <c r="AE131" s="748"/>
      <c r="AF131" s="749">
        <v>9898835</v>
      </c>
      <c r="AG131" s="747"/>
      <c r="AH131" s="747"/>
      <c r="AI131" s="747"/>
      <c r="AJ131" s="748"/>
      <c r="AK131" s="749">
        <v>10221330</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63" t="s">
        <v>458</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459</v>
      </c>
      <c r="W132" s="767"/>
      <c r="X132" s="767"/>
      <c r="Y132" s="767"/>
      <c r="Z132" s="768"/>
      <c r="AA132" s="769">
        <v>16.124988099999999</v>
      </c>
      <c r="AB132" s="770"/>
      <c r="AC132" s="770"/>
      <c r="AD132" s="770"/>
      <c r="AE132" s="771"/>
      <c r="AF132" s="772">
        <v>15.319085530000001</v>
      </c>
      <c r="AG132" s="770"/>
      <c r="AH132" s="770"/>
      <c r="AI132" s="770"/>
      <c r="AJ132" s="771"/>
      <c r="AK132" s="772">
        <v>13.061519390000001</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460</v>
      </c>
      <c r="W133" s="776"/>
      <c r="X133" s="776"/>
      <c r="Y133" s="776"/>
      <c r="Z133" s="777"/>
      <c r="AA133" s="778">
        <v>16.8</v>
      </c>
      <c r="AB133" s="779"/>
      <c r="AC133" s="779"/>
      <c r="AD133" s="779"/>
      <c r="AE133" s="780"/>
      <c r="AF133" s="778">
        <v>15.9</v>
      </c>
      <c r="AG133" s="779"/>
      <c r="AH133" s="779"/>
      <c r="AI133" s="779"/>
      <c r="AJ133" s="780"/>
      <c r="AK133" s="778">
        <v>14.8</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40" zoomScaleNormal="85" zoomScaleSheetLayoutView="40"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55" zoomScaleNormal="55"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55" zoomScaleSheetLayoutView="55"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461</v>
      </c>
      <c r="B5" s="246"/>
      <c r="C5" s="246"/>
      <c r="D5" s="246"/>
      <c r="E5" s="246"/>
      <c r="F5" s="246"/>
      <c r="G5" s="246"/>
      <c r="H5" s="246"/>
      <c r="I5" s="246"/>
      <c r="J5" s="246"/>
      <c r="K5" s="246"/>
      <c r="L5" s="246"/>
      <c r="M5" s="246"/>
      <c r="N5" s="246"/>
      <c r="O5" s="247"/>
    </row>
    <row r="6" spans="1:16" x14ac:dyDescent="0.15">
      <c r="A6" s="248"/>
      <c r="B6" s="244"/>
      <c r="C6" s="244"/>
      <c r="D6" s="244"/>
      <c r="E6" s="244"/>
      <c r="F6" s="244"/>
      <c r="G6" s="249" t="s">
        <v>462</v>
      </c>
      <c r="H6" s="249"/>
      <c r="I6" s="249"/>
      <c r="J6" s="249"/>
      <c r="K6" s="244"/>
      <c r="L6" s="244"/>
      <c r="M6" s="244"/>
      <c r="N6" s="244"/>
    </row>
    <row r="7" spans="1:16" x14ac:dyDescent="0.15">
      <c r="A7" s="248"/>
      <c r="B7" s="244"/>
      <c r="C7" s="244"/>
      <c r="D7" s="244"/>
      <c r="E7" s="244"/>
      <c r="F7" s="244"/>
      <c r="G7" s="251"/>
      <c r="H7" s="252"/>
      <c r="I7" s="252"/>
      <c r="J7" s="253"/>
      <c r="K7" s="1149" t="s">
        <v>463</v>
      </c>
      <c r="L7" s="254"/>
      <c r="M7" s="255" t="s">
        <v>464</v>
      </c>
      <c r="N7" s="256"/>
    </row>
    <row r="8" spans="1:16" x14ac:dyDescent="0.15">
      <c r="A8" s="248"/>
      <c r="B8" s="244"/>
      <c r="C8" s="244"/>
      <c r="D8" s="244"/>
      <c r="E8" s="244"/>
      <c r="F8" s="244"/>
      <c r="G8" s="257"/>
      <c r="H8" s="258"/>
      <c r="I8" s="258"/>
      <c r="J8" s="259"/>
      <c r="K8" s="1150"/>
      <c r="L8" s="260" t="s">
        <v>465</v>
      </c>
      <c r="M8" s="261" t="s">
        <v>466</v>
      </c>
      <c r="N8" s="262" t="s">
        <v>467</v>
      </c>
    </row>
    <row r="9" spans="1:16" x14ac:dyDescent="0.15">
      <c r="A9" s="248"/>
      <c r="B9" s="244"/>
      <c r="C9" s="244"/>
      <c r="D9" s="244"/>
      <c r="E9" s="244"/>
      <c r="F9" s="244"/>
      <c r="G9" s="1163" t="s">
        <v>468</v>
      </c>
      <c r="H9" s="1164"/>
      <c r="I9" s="1164"/>
      <c r="J9" s="1165"/>
      <c r="K9" s="263">
        <v>2704602</v>
      </c>
      <c r="L9" s="264">
        <v>64481</v>
      </c>
      <c r="M9" s="265">
        <v>71916</v>
      </c>
      <c r="N9" s="266">
        <v>-10.3</v>
      </c>
    </row>
    <row r="10" spans="1:16" x14ac:dyDescent="0.15">
      <c r="A10" s="248"/>
      <c r="B10" s="244"/>
      <c r="C10" s="244"/>
      <c r="D10" s="244"/>
      <c r="E10" s="244"/>
      <c r="F10" s="244"/>
      <c r="G10" s="1163" t="s">
        <v>469</v>
      </c>
      <c r="H10" s="1164"/>
      <c r="I10" s="1164"/>
      <c r="J10" s="1165"/>
      <c r="K10" s="267">
        <v>225390</v>
      </c>
      <c r="L10" s="268">
        <v>5374</v>
      </c>
      <c r="M10" s="269">
        <v>7911</v>
      </c>
      <c r="N10" s="270">
        <v>-32.1</v>
      </c>
    </row>
    <row r="11" spans="1:16" ht="13.5" customHeight="1" x14ac:dyDescent="0.15">
      <c r="A11" s="248"/>
      <c r="B11" s="244"/>
      <c r="C11" s="244"/>
      <c r="D11" s="244"/>
      <c r="E11" s="244"/>
      <c r="F11" s="244"/>
      <c r="G11" s="1163" t="s">
        <v>470</v>
      </c>
      <c r="H11" s="1164"/>
      <c r="I11" s="1164"/>
      <c r="J11" s="1165"/>
      <c r="K11" s="267">
        <v>565190</v>
      </c>
      <c r="L11" s="268">
        <v>13475</v>
      </c>
      <c r="M11" s="269">
        <v>7787</v>
      </c>
      <c r="N11" s="270">
        <v>73</v>
      </c>
    </row>
    <row r="12" spans="1:16" ht="13.5" customHeight="1" x14ac:dyDescent="0.15">
      <c r="A12" s="248"/>
      <c r="B12" s="244"/>
      <c r="C12" s="244"/>
      <c r="D12" s="244"/>
      <c r="E12" s="244"/>
      <c r="F12" s="244"/>
      <c r="G12" s="1163" t="s">
        <v>471</v>
      </c>
      <c r="H12" s="1164"/>
      <c r="I12" s="1164"/>
      <c r="J12" s="1165"/>
      <c r="K12" s="267">
        <v>87984</v>
      </c>
      <c r="L12" s="268">
        <v>2098</v>
      </c>
      <c r="M12" s="269">
        <v>906</v>
      </c>
      <c r="N12" s="270">
        <v>131.6</v>
      </c>
    </row>
    <row r="13" spans="1:16" ht="13.5" customHeight="1" x14ac:dyDescent="0.15">
      <c r="A13" s="248"/>
      <c r="B13" s="244"/>
      <c r="C13" s="244"/>
      <c r="D13" s="244"/>
      <c r="E13" s="244"/>
      <c r="F13" s="244"/>
      <c r="G13" s="1163" t="s">
        <v>472</v>
      </c>
      <c r="H13" s="1164"/>
      <c r="I13" s="1164"/>
      <c r="J13" s="1165"/>
      <c r="K13" s="267">
        <v>30150</v>
      </c>
      <c r="L13" s="268">
        <v>719</v>
      </c>
      <c r="M13" s="269">
        <v>13</v>
      </c>
      <c r="N13" s="270">
        <v>5430.8</v>
      </c>
    </row>
    <row r="14" spans="1:16" ht="13.5" customHeight="1" x14ac:dyDescent="0.15">
      <c r="A14" s="248"/>
      <c r="B14" s="244"/>
      <c r="C14" s="244"/>
      <c r="D14" s="244"/>
      <c r="E14" s="244"/>
      <c r="F14" s="244"/>
      <c r="G14" s="1163" t="s">
        <v>473</v>
      </c>
      <c r="H14" s="1164"/>
      <c r="I14" s="1164"/>
      <c r="J14" s="1165"/>
      <c r="K14" s="267">
        <v>79812</v>
      </c>
      <c r="L14" s="268">
        <v>1903</v>
      </c>
      <c r="M14" s="269">
        <v>3077</v>
      </c>
      <c r="N14" s="270">
        <v>-38.200000000000003</v>
      </c>
    </row>
    <row r="15" spans="1:16" ht="13.5" customHeight="1" x14ac:dyDescent="0.15">
      <c r="A15" s="248"/>
      <c r="B15" s="244"/>
      <c r="C15" s="244"/>
      <c r="D15" s="244"/>
      <c r="E15" s="244"/>
      <c r="F15" s="244"/>
      <c r="G15" s="1163" t="s">
        <v>474</v>
      </c>
      <c r="H15" s="1164"/>
      <c r="I15" s="1164"/>
      <c r="J15" s="1165"/>
      <c r="K15" s="267">
        <v>103583</v>
      </c>
      <c r="L15" s="268">
        <v>2470</v>
      </c>
      <c r="M15" s="269">
        <v>1653</v>
      </c>
      <c r="N15" s="270">
        <v>49.4</v>
      </c>
    </row>
    <row r="16" spans="1:16" x14ac:dyDescent="0.15">
      <c r="A16" s="248"/>
      <c r="B16" s="244"/>
      <c r="C16" s="244"/>
      <c r="D16" s="244"/>
      <c r="E16" s="244"/>
      <c r="F16" s="244"/>
      <c r="G16" s="1166" t="s">
        <v>475</v>
      </c>
      <c r="H16" s="1167"/>
      <c r="I16" s="1167"/>
      <c r="J16" s="1168"/>
      <c r="K16" s="268">
        <v>-315324</v>
      </c>
      <c r="L16" s="268">
        <v>-7518</v>
      </c>
      <c r="M16" s="269">
        <v>-7483</v>
      </c>
      <c r="N16" s="270">
        <v>0.5</v>
      </c>
    </row>
    <row r="17" spans="1:16" x14ac:dyDescent="0.15">
      <c r="A17" s="248"/>
      <c r="B17" s="244"/>
      <c r="C17" s="244"/>
      <c r="D17" s="244"/>
      <c r="E17" s="244"/>
      <c r="F17" s="244"/>
      <c r="G17" s="1166" t="s">
        <v>168</v>
      </c>
      <c r="H17" s="1167"/>
      <c r="I17" s="1167"/>
      <c r="J17" s="1168"/>
      <c r="K17" s="268">
        <v>3481387</v>
      </c>
      <c r="L17" s="268">
        <v>83001</v>
      </c>
      <c r="M17" s="269">
        <v>85779</v>
      </c>
      <c r="N17" s="270">
        <v>-3.2</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476</v>
      </c>
      <c r="H19" s="244"/>
      <c r="I19" s="244"/>
      <c r="J19" s="244"/>
      <c r="K19" s="244"/>
      <c r="L19" s="244"/>
      <c r="M19" s="244"/>
      <c r="N19" s="244"/>
    </row>
    <row r="20" spans="1:16" x14ac:dyDescent="0.15">
      <c r="A20" s="248"/>
      <c r="B20" s="244"/>
      <c r="C20" s="244"/>
      <c r="D20" s="244"/>
      <c r="E20" s="244"/>
      <c r="F20" s="244"/>
      <c r="G20" s="272"/>
      <c r="H20" s="273"/>
      <c r="I20" s="273"/>
      <c r="J20" s="274"/>
      <c r="K20" s="275" t="s">
        <v>477</v>
      </c>
      <c r="L20" s="276" t="s">
        <v>478</v>
      </c>
      <c r="M20" s="277" t="s">
        <v>479</v>
      </c>
      <c r="N20" s="278"/>
    </row>
    <row r="21" spans="1:16" s="284" customFormat="1" x14ac:dyDescent="0.15">
      <c r="A21" s="279"/>
      <c r="B21" s="249"/>
      <c r="C21" s="249"/>
      <c r="D21" s="249"/>
      <c r="E21" s="249"/>
      <c r="F21" s="249"/>
      <c r="G21" s="1160" t="s">
        <v>480</v>
      </c>
      <c r="H21" s="1161"/>
      <c r="I21" s="1161"/>
      <c r="J21" s="1162"/>
      <c r="K21" s="280">
        <v>7.87</v>
      </c>
      <c r="L21" s="281">
        <v>8.2100000000000009</v>
      </c>
      <c r="M21" s="282">
        <v>-0.34</v>
      </c>
      <c r="N21" s="249"/>
      <c r="O21" s="283"/>
      <c r="P21" s="279"/>
    </row>
    <row r="22" spans="1:16" s="284" customFormat="1" x14ac:dyDescent="0.15">
      <c r="A22" s="279"/>
      <c r="B22" s="249"/>
      <c r="C22" s="249"/>
      <c r="D22" s="249"/>
      <c r="E22" s="249"/>
      <c r="F22" s="249"/>
      <c r="G22" s="1160" t="s">
        <v>481</v>
      </c>
      <c r="H22" s="1161"/>
      <c r="I22" s="1161"/>
      <c r="J22" s="1162"/>
      <c r="K22" s="285">
        <v>98.7</v>
      </c>
      <c r="L22" s="286">
        <v>97</v>
      </c>
      <c r="M22" s="287">
        <v>1.7</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482</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483</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484</v>
      </c>
      <c r="H29" s="249"/>
      <c r="I29" s="249"/>
      <c r="J29" s="249"/>
      <c r="K29" s="244"/>
      <c r="L29" s="244"/>
      <c r="M29" s="244"/>
      <c r="N29" s="244"/>
      <c r="O29" s="293"/>
    </row>
    <row r="30" spans="1:16" x14ac:dyDescent="0.15">
      <c r="A30" s="248"/>
      <c r="B30" s="244"/>
      <c r="C30" s="244"/>
      <c r="D30" s="244"/>
      <c r="E30" s="244"/>
      <c r="F30" s="244"/>
      <c r="G30" s="251"/>
      <c r="H30" s="252"/>
      <c r="I30" s="252"/>
      <c r="J30" s="253"/>
      <c r="K30" s="1149" t="s">
        <v>463</v>
      </c>
      <c r="L30" s="254"/>
      <c r="M30" s="255" t="s">
        <v>464</v>
      </c>
      <c r="N30" s="256"/>
    </row>
    <row r="31" spans="1:16" x14ac:dyDescent="0.15">
      <c r="A31" s="248"/>
      <c r="B31" s="244"/>
      <c r="C31" s="244"/>
      <c r="D31" s="244"/>
      <c r="E31" s="244"/>
      <c r="F31" s="244"/>
      <c r="G31" s="257"/>
      <c r="H31" s="258"/>
      <c r="I31" s="258"/>
      <c r="J31" s="259"/>
      <c r="K31" s="1150"/>
      <c r="L31" s="260" t="s">
        <v>465</v>
      </c>
      <c r="M31" s="261" t="s">
        <v>466</v>
      </c>
      <c r="N31" s="262" t="s">
        <v>467</v>
      </c>
    </row>
    <row r="32" spans="1:16" ht="27" customHeight="1" x14ac:dyDescent="0.15">
      <c r="A32" s="248"/>
      <c r="B32" s="244"/>
      <c r="C32" s="244"/>
      <c r="D32" s="244"/>
      <c r="E32" s="244"/>
      <c r="F32" s="244"/>
      <c r="G32" s="1151" t="s">
        <v>485</v>
      </c>
      <c r="H32" s="1152"/>
      <c r="I32" s="1152"/>
      <c r="J32" s="1153"/>
      <c r="K32" s="294">
        <v>2428403</v>
      </c>
      <c r="L32" s="294">
        <v>57896</v>
      </c>
      <c r="M32" s="295">
        <v>51963</v>
      </c>
      <c r="N32" s="296">
        <v>11.4</v>
      </c>
    </row>
    <row r="33" spans="1:16" ht="13.5" customHeight="1" x14ac:dyDescent="0.15">
      <c r="A33" s="248"/>
      <c r="B33" s="244"/>
      <c r="C33" s="244"/>
      <c r="D33" s="244"/>
      <c r="E33" s="244"/>
      <c r="F33" s="244"/>
      <c r="G33" s="1151" t="s">
        <v>486</v>
      </c>
      <c r="H33" s="1152"/>
      <c r="I33" s="1152"/>
      <c r="J33" s="1153"/>
      <c r="K33" s="294" t="s">
        <v>487</v>
      </c>
      <c r="L33" s="294" t="s">
        <v>487</v>
      </c>
      <c r="M33" s="295" t="s">
        <v>487</v>
      </c>
      <c r="N33" s="296" t="s">
        <v>487</v>
      </c>
    </row>
    <row r="34" spans="1:16" ht="27" customHeight="1" x14ac:dyDescent="0.15">
      <c r="A34" s="248"/>
      <c r="B34" s="244"/>
      <c r="C34" s="244"/>
      <c r="D34" s="244"/>
      <c r="E34" s="244"/>
      <c r="F34" s="244"/>
      <c r="G34" s="1151" t="s">
        <v>488</v>
      </c>
      <c r="H34" s="1152"/>
      <c r="I34" s="1152"/>
      <c r="J34" s="1153"/>
      <c r="K34" s="294" t="s">
        <v>487</v>
      </c>
      <c r="L34" s="294" t="s">
        <v>487</v>
      </c>
      <c r="M34" s="295">
        <v>71</v>
      </c>
      <c r="N34" s="296" t="s">
        <v>487</v>
      </c>
    </row>
    <row r="35" spans="1:16" ht="27" customHeight="1" x14ac:dyDescent="0.15">
      <c r="A35" s="248"/>
      <c r="B35" s="244"/>
      <c r="C35" s="244"/>
      <c r="D35" s="244"/>
      <c r="E35" s="244"/>
      <c r="F35" s="244"/>
      <c r="G35" s="1151" t="s">
        <v>489</v>
      </c>
      <c r="H35" s="1152"/>
      <c r="I35" s="1152"/>
      <c r="J35" s="1153"/>
      <c r="K35" s="294">
        <v>1022301</v>
      </c>
      <c r="L35" s="294">
        <v>24373</v>
      </c>
      <c r="M35" s="295">
        <v>20847</v>
      </c>
      <c r="N35" s="296">
        <v>16.899999999999999</v>
      </c>
    </row>
    <row r="36" spans="1:16" ht="27" customHeight="1" x14ac:dyDescent="0.15">
      <c r="A36" s="248"/>
      <c r="B36" s="244"/>
      <c r="C36" s="244"/>
      <c r="D36" s="244"/>
      <c r="E36" s="244"/>
      <c r="F36" s="244"/>
      <c r="G36" s="1151" t="s">
        <v>490</v>
      </c>
      <c r="H36" s="1152"/>
      <c r="I36" s="1152"/>
      <c r="J36" s="1153"/>
      <c r="K36" s="294">
        <v>43632</v>
      </c>
      <c r="L36" s="294">
        <v>1040</v>
      </c>
      <c r="M36" s="295">
        <v>3529</v>
      </c>
      <c r="N36" s="296">
        <v>-70.5</v>
      </c>
    </row>
    <row r="37" spans="1:16" ht="13.5" customHeight="1" x14ac:dyDescent="0.15">
      <c r="A37" s="248"/>
      <c r="B37" s="244"/>
      <c r="C37" s="244"/>
      <c r="D37" s="244"/>
      <c r="E37" s="244"/>
      <c r="F37" s="244"/>
      <c r="G37" s="1151" t="s">
        <v>491</v>
      </c>
      <c r="H37" s="1152"/>
      <c r="I37" s="1152"/>
      <c r="J37" s="1153"/>
      <c r="K37" s="294">
        <v>116963</v>
      </c>
      <c r="L37" s="294">
        <v>2789</v>
      </c>
      <c r="M37" s="295">
        <v>828</v>
      </c>
      <c r="N37" s="296">
        <v>236.8</v>
      </c>
    </row>
    <row r="38" spans="1:16" ht="27" customHeight="1" x14ac:dyDescent="0.15">
      <c r="A38" s="248"/>
      <c r="B38" s="244"/>
      <c r="C38" s="244"/>
      <c r="D38" s="244"/>
      <c r="E38" s="244"/>
      <c r="F38" s="244"/>
      <c r="G38" s="1154" t="s">
        <v>492</v>
      </c>
      <c r="H38" s="1155"/>
      <c r="I38" s="1155"/>
      <c r="J38" s="1156"/>
      <c r="K38" s="297" t="s">
        <v>487</v>
      </c>
      <c r="L38" s="297" t="s">
        <v>487</v>
      </c>
      <c r="M38" s="298">
        <v>6</v>
      </c>
      <c r="N38" s="299" t="s">
        <v>487</v>
      </c>
      <c r="O38" s="293"/>
    </row>
    <row r="39" spans="1:16" x14ac:dyDescent="0.15">
      <c r="A39" s="248"/>
      <c r="B39" s="244"/>
      <c r="C39" s="244"/>
      <c r="D39" s="244"/>
      <c r="E39" s="244"/>
      <c r="F39" s="244"/>
      <c r="G39" s="1154" t="s">
        <v>493</v>
      </c>
      <c r="H39" s="1155"/>
      <c r="I39" s="1155"/>
      <c r="J39" s="1156"/>
      <c r="K39" s="300">
        <v>-40979</v>
      </c>
      <c r="L39" s="300">
        <v>-977</v>
      </c>
      <c r="M39" s="301">
        <v>-4386</v>
      </c>
      <c r="N39" s="302">
        <v>-77.7</v>
      </c>
      <c r="O39" s="293"/>
    </row>
    <row r="40" spans="1:16" ht="27" customHeight="1" x14ac:dyDescent="0.15">
      <c r="A40" s="248"/>
      <c r="B40" s="244"/>
      <c r="C40" s="244"/>
      <c r="D40" s="244"/>
      <c r="E40" s="244"/>
      <c r="F40" s="244"/>
      <c r="G40" s="1151" t="s">
        <v>494</v>
      </c>
      <c r="H40" s="1152"/>
      <c r="I40" s="1152"/>
      <c r="J40" s="1153"/>
      <c r="K40" s="300">
        <v>-2235259</v>
      </c>
      <c r="L40" s="300">
        <v>-53292</v>
      </c>
      <c r="M40" s="301">
        <v>-50220</v>
      </c>
      <c r="N40" s="302">
        <v>6.1</v>
      </c>
      <c r="O40" s="293"/>
    </row>
    <row r="41" spans="1:16" x14ac:dyDescent="0.15">
      <c r="A41" s="248"/>
      <c r="B41" s="244"/>
      <c r="C41" s="244"/>
      <c r="D41" s="244"/>
      <c r="E41" s="244"/>
      <c r="F41" s="244"/>
      <c r="G41" s="1157" t="s">
        <v>279</v>
      </c>
      <c r="H41" s="1158"/>
      <c r="I41" s="1158"/>
      <c r="J41" s="1159"/>
      <c r="K41" s="294">
        <v>1335061</v>
      </c>
      <c r="L41" s="300">
        <v>31830</v>
      </c>
      <c r="M41" s="301">
        <v>22638</v>
      </c>
      <c r="N41" s="302">
        <v>40.6</v>
      </c>
      <c r="O41" s="293"/>
    </row>
    <row r="42" spans="1:16" x14ac:dyDescent="0.15">
      <c r="A42" s="248"/>
      <c r="B42" s="244"/>
      <c r="C42" s="244"/>
      <c r="D42" s="244"/>
      <c r="E42" s="244"/>
      <c r="F42" s="244"/>
      <c r="G42" s="303" t="s">
        <v>495</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496</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497</v>
      </c>
      <c r="H48" s="308"/>
      <c r="I48" s="308"/>
      <c r="J48" s="308"/>
      <c r="K48" s="308"/>
      <c r="L48" s="308"/>
      <c r="M48" s="309"/>
      <c r="N48" s="308"/>
    </row>
    <row r="49" spans="1:14" ht="13.5" customHeight="1" x14ac:dyDescent="0.15">
      <c r="A49" s="248"/>
      <c r="B49" s="244"/>
      <c r="C49" s="244"/>
      <c r="D49" s="244"/>
      <c r="E49" s="244"/>
      <c r="F49" s="244"/>
      <c r="G49" s="310"/>
      <c r="H49" s="311"/>
      <c r="I49" s="1144" t="s">
        <v>463</v>
      </c>
      <c r="J49" s="1146" t="s">
        <v>498</v>
      </c>
      <c r="K49" s="1147"/>
      <c r="L49" s="1147"/>
      <c r="M49" s="1147"/>
      <c r="N49" s="1148"/>
    </row>
    <row r="50" spans="1:14" x14ac:dyDescent="0.15">
      <c r="A50" s="248"/>
      <c r="B50" s="244"/>
      <c r="C50" s="244"/>
      <c r="D50" s="244"/>
      <c r="E50" s="244"/>
      <c r="F50" s="244"/>
      <c r="G50" s="312"/>
      <c r="H50" s="313"/>
      <c r="I50" s="1145"/>
      <c r="J50" s="314" t="s">
        <v>499</v>
      </c>
      <c r="K50" s="315" t="s">
        <v>500</v>
      </c>
      <c r="L50" s="316" t="s">
        <v>501</v>
      </c>
      <c r="M50" s="317" t="s">
        <v>502</v>
      </c>
      <c r="N50" s="318" t="s">
        <v>503</v>
      </c>
    </row>
    <row r="51" spans="1:14" x14ac:dyDescent="0.15">
      <c r="A51" s="248"/>
      <c r="B51" s="244"/>
      <c r="C51" s="244"/>
      <c r="D51" s="244"/>
      <c r="E51" s="244"/>
      <c r="F51" s="244"/>
      <c r="G51" s="310" t="s">
        <v>504</v>
      </c>
      <c r="H51" s="311"/>
      <c r="I51" s="319">
        <v>3330436</v>
      </c>
      <c r="J51" s="320">
        <v>78814</v>
      </c>
      <c r="K51" s="321">
        <v>-19.399999999999999</v>
      </c>
      <c r="L51" s="322">
        <v>49094</v>
      </c>
      <c r="M51" s="323">
        <v>-43.2</v>
      </c>
      <c r="N51" s="324">
        <v>23.8</v>
      </c>
    </row>
    <row r="52" spans="1:14" x14ac:dyDescent="0.15">
      <c r="A52" s="248"/>
      <c r="B52" s="244"/>
      <c r="C52" s="244"/>
      <c r="D52" s="244"/>
      <c r="E52" s="244"/>
      <c r="F52" s="244"/>
      <c r="G52" s="325"/>
      <c r="H52" s="326" t="s">
        <v>505</v>
      </c>
      <c r="I52" s="327">
        <v>1655994</v>
      </c>
      <c r="J52" s="328">
        <v>39189</v>
      </c>
      <c r="K52" s="329">
        <v>-13.4</v>
      </c>
      <c r="L52" s="330">
        <v>27415</v>
      </c>
      <c r="M52" s="331">
        <v>-33.5</v>
      </c>
      <c r="N52" s="332">
        <v>20.100000000000001</v>
      </c>
    </row>
    <row r="53" spans="1:14" x14ac:dyDescent="0.15">
      <c r="A53" s="248"/>
      <c r="B53" s="244"/>
      <c r="C53" s="244"/>
      <c r="D53" s="244"/>
      <c r="E53" s="244"/>
      <c r="F53" s="244"/>
      <c r="G53" s="310" t="s">
        <v>506</v>
      </c>
      <c r="H53" s="311"/>
      <c r="I53" s="319">
        <v>4420925</v>
      </c>
      <c r="J53" s="320">
        <v>104191</v>
      </c>
      <c r="K53" s="321">
        <v>32.200000000000003</v>
      </c>
      <c r="L53" s="322">
        <v>60245</v>
      </c>
      <c r="M53" s="323">
        <v>22.7</v>
      </c>
      <c r="N53" s="324">
        <v>9.5</v>
      </c>
    </row>
    <row r="54" spans="1:14" x14ac:dyDescent="0.15">
      <c r="A54" s="248"/>
      <c r="B54" s="244"/>
      <c r="C54" s="244"/>
      <c r="D54" s="244"/>
      <c r="E54" s="244"/>
      <c r="F54" s="244"/>
      <c r="G54" s="325"/>
      <c r="H54" s="326" t="s">
        <v>505</v>
      </c>
      <c r="I54" s="327">
        <v>2419537</v>
      </c>
      <c r="J54" s="328">
        <v>57023</v>
      </c>
      <c r="K54" s="329">
        <v>45.5</v>
      </c>
      <c r="L54" s="330">
        <v>33678</v>
      </c>
      <c r="M54" s="331">
        <v>22.8</v>
      </c>
      <c r="N54" s="332">
        <v>22.7</v>
      </c>
    </row>
    <row r="55" spans="1:14" x14ac:dyDescent="0.15">
      <c r="A55" s="248"/>
      <c r="B55" s="244"/>
      <c r="C55" s="244"/>
      <c r="D55" s="244"/>
      <c r="E55" s="244"/>
      <c r="F55" s="244"/>
      <c r="G55" s="310" t="s">
        <v>507</v>
      </c>
      <c r="H55" s="311"/>
      <c r="I55" s="319">
        <v>4971625</v>
      </c>
      <c r="J55" s="320">
        <v>117377</v>
      </c>
      <c r="K55" s="321">
        <v>12.7</v>
      </c>
      <c r="L55" s="322">
        <v>68386</v>
      </c>
      <c r="M55" s="323">
        <v>13.5</v>
      </c>
      <c r="N55" s="324">
        <v>-0.8</v>
      </c>
    </row>
    <row r="56" spans="1:14" x14ac:dyDescent="0.15">
      <c r="A56" s="248"/>
      <c r="B56" s="244"/>
      <c r="C56" s="244"/>
      <c r="D56" s="244"/>
      <c r="E56" s="244"/>
      <c r="F56" s="244"/>
      <c r="G56" s="325"/>
      <c r="H56" s="326" t="s">
        <v>505</v>
      </c>
      <c r="I56" s="327">
        <v>1478481</v>
      </c>
      <c r="J56" s="328">
        <v>34906</v>
      </c>
      <c r="K56" s="329">
        <v>-38.799999999999997</v>
      </c>
      <c r="L56" s="330">
        <v>35121</v>
      </c>
      <c r="M56" s="331">
        <v>4.3</v>
      </c>
      <c r="N56" s="332">
        <v>-43.1</v>
      </c>
    </row>
    <row r="57" spans="1:14" x14ac:dyDescent="0.15">
      <c r="A57" s="248"/>
      <c r="B57" s="244"/>
      <c r="C57" s="244"/>
      <c r="D57" s="244"/>
      <c r="E57" s="244"/>
      <c r="F57" s="244"/>
      <c r="G57" s="310" t="s">
        <v>508</v>
      </c>
      <c r="H57" s="311"/>
      <c r="I57" s="319">
        <v>6692050</v>
      </c>
      <c r="J57" s="320">
        <v>158926</v>
      </c>
      <c r="K57" s="321">
        <v>35.4</v>
      </c>
      <c r="L57" s="322">
        <v>81305</v>
      </c>
      <c r="M57" s="323">
        <v>18.899999999999999</v>
      </c>
      <c r="N57" s="324">
        <v>16.5</v>
      </c>
    </row>
    <row r="58" spans="1:14" x14ac:dyDescent="0.15">
      <c r="A58" s="248"/>
      <c r="B58" s="244"/>
      <c r="C58" s="244"/>
      <c r="D58" s="244"/>
      <c r="E58" s="244"/>
      <c r="F58" s="244"/>
      <c r="G58" s="325"/>
      <c r="H58" s="326" t="s">
        <v>505</v>
      </c>
      <c r="I58" s="327">
        <v>3202803</v>
      </c>
      <c r="J58" s="328">
        <v>76062</v>
      </c>
      <c r="K58" s="329">
        <v>117.9</v>
      </c>
      <c r="L58" s="330">
        <v>48720</v>
      </c>
      <c r="M58" s="331">
        <v>38.700000000000003</v>
      </c>
      <c r="N58" s="332">
        <v>79.2</v>
      </c>
    </row>
    <row r="59" spans="1:14" x14ac:dyDescent="0.15">
      <c r="A59" s="248"/>
      <c r="B59" s="244"/>
      <c r="C59" s="244"/>
      <c r="D59" s="244"/>
      <c r="E59" s="244"/>
      <c r="F59" s="244"/>
      <c r="G59" s="310" t="s">
        <v>509</v>
      </c>
      <c r="H59" s="311"/>
      <c r="I59" s="319">
        <v>6210407</v>
      </c>
      <c r="J59" s="320">
        <v>148064</v>
      </c>
      <c r="K59" s="321">
        <v>-6.8</v>
      </c>
      <c r="L59" s="322">
        <v>81768</v>
      </c>
      <c r="M59" s="323">
        <v>0.6</v>
      </c>
      <c r="N59" s="324">
        <v>-7.4</v>
      </c>
    </row>
    <row r="60" spans="1:14" x14ac:dyDescent="0.15">
      <c r="A60" s="248"/>
      <c r="B60" s="244"/>
      <c r="C60" s="244"/>
      <c r="D60" s="244"/>
      <c r="E60" s="244"/>
      <c r="F60" s="244"/>
      <c r="G60" s="325"/>
      <c r="H60" s="326" t="s">
        <v>505</v>
      </c>
      <c r="I60" s="333">
        <v>3415692</v>
      </c>
      <c r="J60" s="328">
        <v>81435</v>
      </c>
      <c r="K60" s="329">
        <v>7.1</v>
      </c>
      <c r="L60" s="330">
        <v>37917</v>
      </c>
      <c r="M60" s="331">
        <v>-22.2</v>
      </c>
      <c r="N60" s="332">
        <v>29.3</v>
      </c>
    </row>
    <row r="61" spans="1:14" x14ac:dyDescent="0.15">
      <c r="A61" s="248"/>
      <c r="B61" s="244"/>
      <c r="C61" s="244"/>
      <c r="D61" s="244"/>
      <c r="E61" s="244"/>
      <c r="F61" s="244"/>
      <c r="G61" s="310" t="s">
        <v>510</v>
      </c>
      <c r="H61" s="334"/>
      <c r="I61" s="335">
        <v>5125089</v>
      </c>
      <c r="J61" s="336">
        <v>121474</v>
      </c>
      <c r="K61" s="337">
        <v>10.8</v>
      </c>
      <c r="L61" s="338">
        <v>68160</v>
      </c>
      <c r="M61" s="339">
        <v>2.5</v>
      </c>
      <c r="N61" s="324">
        <v>8.3000000000000007</v>
      </c>
    </row>
    <row r="62" spans="1:14" x14ac:dyDescent="0.15">
      <c r="A62" s="248"/>
      <c r="B62" s="244"/>
      <c r="C62" s="244"/>
      <c r="D62" s="244"/>
      <c r="E62" s="244"/>
      <c r="F62" s="244"/>
      <c r="G62" s="325"/>
      <c r="H62" s="326" t="s">
        <v>505</v>
      </c>
      <c r="I62" s="327">
        <v>2434501</v>
      </c>
      <c r="J62" s="328">
        <v>57723</v>
      </c>
      <c r="K62" s="329">
        <v>23.7</v>
      </c>
      <c r="L62" s="330">
        <v>36570</v>
      </c>
      <c r="M62" s="331">
        <v>2</v>
      </c>
      <c r="N62" s="332">
        <v>21.7</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40" zoomScaleNormal="4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40" zoomScaleNormal="4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40" zoomScaleNormal="4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512</v>
      </c>
      <c r="G46" s="8" t="s">
        <v>513</v>
      </c>
      <c r="H46" s="8" t="s">
        <v>514</v>
      </c>
      <c r="I46" s="8" t="s">
        <v>515</v>
      </c>
      <c r="J46" s="9" t="s">
        <v>516</v>
      </c>
    </row>
    <row r="47" spans="2:10" ht="57.75" customHeight="1" x14ac:dyDescent="0.15">
      <c r="B47" s="10"/>
      <c r="C47" s="1169" t="s">
        <v>3</v>
      </c>
      <c r="D47" s="1169"/>
      <c r="E47" s="1170"/>
      <c r="F47" s="11">
        <v>12.59</v>
      </c>
      <c r="G47" s="12">
        <v>14.17</v>
      </c>
      <c r="H47" s="12">
        <v>15.75</v>
      </c>
      <c r="I47" s="12">
        <v>12.65</v>
      </c>
      <c r="J47" s="13">
        <v>13.17</v>
      </c>
    </row>
    <row r="48" spans="2:10" ht="57.75" customHeight="1" x14ac:dyDescent="0.15">
      <c r="B48" s="14"/>
      <c r="C48" s="1171" t="s">
        <v>4</v>
      </c>
      <c r="D48" s="1171"/>
      <c r="E48" s="1172"/>
      <c r="F48" s="15">
        <v>7.01</v>
      </c>
      <c r="G48" s="16">
        <v>3.68</v>
      </c>
      <c r="H48" s="16">
        <v>3.47</v>
      </c>
      <c r="I48" s="16">
        <v>5.01</v>
      </c>
      <c r="J48" s="17">
        <v>4.42</v>
      </c>
    </row>
    <row r="49" spans="2:10" ht="57.75" customHeight="1" thickBot="1" x14ac:dyDescent="0.2">
      <c r="B49" s="18"/>
      <c r="C49" s="1173" t="s">
        <v>5</v>
      </c>
      <c r="D49" s="1173"/>
      <c r="E49" s="1174"/>
      <c r="F49" s="19" t="s">
        <v>517</v>
      </c>
      <c r="G49" s="20" t="s">
        <v>518</v>
      </c>
      <c r="H49" s="20">
        <v>1.44</v>
      </c>
      <c r="I49" s="20" t="s">
        <v>519</v>
      </c>
      <c r="J49" s="21">
        <v>1.1200000000000001</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西村 賢一</cp:lastModifiedBy>
  <cp:lastPrinted>2017-05-09T07:17:22Z</cp:lastPrinted>
  <dcterms:created xsi:type="dcterms:W3CDTF">2017-02-15T18:22:21Z</dcterms:created>
  <dcterms:modified xsi:type="dcterms:W3CDTF">2017-05-16T00:09:38Z</dcterms:modified>
</cp:coreProperties>
</file>