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00work\平成２９年度\H29　各種照会・回答ほか\20170324【市町村支援課】財政状況資料集の様式修正\04　回答\"/>
    </mc:Choice>
  </mc:AlternateContent>
  <bookViews>
    <workbookView xWindow="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P23" i="11" l="1"/>
  <c r="DQ102" i="11" l="1"/>
  <c r="DL102" i="11"/>
  <c r="DG102" i="11"/>
  <c r="DB102" i="11"/>
  <c r="CW102" i="11"/>
  <c r="CR102" i="11"/>
  <c r="AA34" i="11" l="1"/>
  <c r="AA33" i="11"/>
  <c r="AA32" i="11"/>
  <c r="AA31" i="11"/>
  <c r="AA30" i="11"/>
  <c r="AA29" i="11"/>
  <c r="AA28" i="11"/>
  <c r="AA9" i="11" l="1"/>
  <c r="AA8" i="11"/>
  <c r="AA7" i="11"/>
  <c r="V23" i="11"/>
  <c r="Q23" i="11"/>
  <c r="AA23" i="11"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C37" i="9"/>
  <c r="BW36" i="9"/>
  <c r="BE36" i="9"/>
  <c r="AM36" i="9"/>
  <c r="BW35" i="9"/>
  <c r="BE35" i="9"/>
  <c r="BW34" i="9"/>
  <c r="C34" i="9"/>
  <c r="C35" i="9" s="1"/>
  <c r="CO34" i="9" l="1"/>
  <c r="CO35" i="9" s="1"/>
  <c r="CO36" i="9" s="1"/>
  <c r="CO37" i="9" s="1"/>
  <c r="C36"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<sst xmlns="http://schemas.openxmlformats.org/spreadsheetml/2006/main" count="1022" uniqueCount="566">
  <si>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</si>
  <si>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</si>
  <si>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</si>
  <si>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</si>
  <si>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</si>
  <si>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</si>
  <si>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</si>
  <si>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</si>
  <si>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</si>
  <si>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</si>
  <si>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</si>
  <si>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</si>
  <si>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</si>
  <si>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</si>
  <si>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</si>
  <si>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</si>
  <si>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</si>
  <si>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</si>
  <si>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</si>
  <si>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</si>
  <si>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</si>
  <si>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</si>
  <si>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</si>
  <si>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</si>
  <si>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</si>
  <si>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</si>
  <si>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</si>
  <si>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</si>
  <si>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</si>
  <si>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</si>
  <si>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</si>
  <si>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</si>
  <si>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</si>
  <si>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</si>
  <si>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</si>
  <si>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</si>
  <si>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</si>
  <si>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</si>
  <si>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</si>
  <si>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</si>
  <si>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</si>
  <si>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</si>
  <si>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</si>
  <si>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</si>
  <si>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</si>
  <si>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</si>
  <si>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</si>
  <si>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</si>
  <si>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</si>
  <si>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</si>
  <si>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</si>
  <si>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</si>
  <si>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</si>
  <si>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</si>
  <si>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</si>
  <si>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</si>
  <si>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</si>
  <si>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</si>
  <si>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</si>
  <si>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</si>
  <si>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</si>
  <si>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</si>
  <si>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</si>
  <si>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</si>
  <si>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</si>
  <si>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</si>
  <si>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</si>
  <si>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</si>
  <si>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</si>
  <si>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</si>
  <si>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</si>
  <si>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</si>
  <si>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</si>
  <si>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</si>
  <si>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</si>
  <si>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</si>
  <si>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</si>
  <si>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</si>
  <si>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</si>
  <si>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</si>
  <si>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</si>
  <si>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</si>
  <si>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氷見市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</si>
  <si>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</si>
  <si>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</si>
  <si>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</si>
  <si>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</si>
  <si>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</si>
  <si>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</si>
  <si>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</si>
  <si>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</si>
  <si>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</si>
  <si>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</si>
  <si>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</si>
  <si>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</si>
  <si>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</si>
  <si>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</si>
  <si>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</si>
  <si>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</si>
  <si>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</si>
  <si>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</si>
  <si>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</si>
  <si>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</si>
  <si>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</si>
  <si>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</si>
  <si>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</si>
  <si>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</si>
  <si>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</si>
  <si>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</si>
  <si>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</si>
  <si>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</si>
  <si>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</si>
  <si>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</si>
  <si>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</si>
  <si>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</si>
  <si>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</si>
  <si>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</si>
  <si>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</si>
  <si>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</si>
  <si>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</si>
  <si>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</si>
  <si>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</si>
  <si>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</si>
  <si>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</si>
  <si>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</si>
  <si>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</si>
  <si>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</si>
  <si>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</si>
  <si>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</si>
  <si>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</si>
  <si>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</si>
  <si>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</si>
  <si>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</si>
  <si>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</si>
  <si>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</si>
  <si>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</si>
  <si>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</si>
  <si>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</si>
  <si>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</si>
  <si>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</si>
  <si>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</si>
  <si>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</si>
  <si>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</si>
  <si>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</si>
  <si>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</si>
  <si>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</si>
  <si>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</si>
  <si>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</si>
  <si>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</si>
  <si>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</si>
  <si>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</si>
  <si>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</si>
  <si>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</si>
  <si>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</si>
  <si>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</si>
  <si>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</si>
  <si>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</si>
  <si>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</si>
  <si>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</si>
  <si>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</si>
  <si>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</si>
  <si>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</si>
  <si>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</si>
  <si>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</si>
  <si>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</si>
  <si>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</si>
  <si>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</si>
  <si>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</si>
  <si>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</si>
  <si>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</si>
  <si>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</si>
  <si>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</si>
  <si>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</si>
  <si>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</si>
  <si>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</si>
  <si>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</si>
  <si>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</si>
  <si>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</si>
  <si>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</si>
  <si>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</si>
  <si>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</si>
  <si>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</si>
  <si>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</si>
  <si>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</si>
  <si>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</si>
  <si>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</si>
  <si>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</si>
  <si>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</si>
  <si>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</si>
  <si>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</si>
  <si>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</si>
  <si>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</si>
  <si>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</si>
  <si>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</si>
  <si>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富山県氷見市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</si>
  <si>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</si>
  <si>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</si>
  <si>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</si>
  <si>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</si>
  <si>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</si>
  <si>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</si>
  <si>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</si>
  <si>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</si>
  <si>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</si>
  <si>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</si>
  <si>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</si>
  <si>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</si>
  <si>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</si>
  <si>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</si>
  <si>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</si>
  <si>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</si>
  <si>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</si>
  <si>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</si>
  <si>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</si>
  <si>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</si>
  <si>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</si>
  <si>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</si>
  <si>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</si>
  <si>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</si>
  <si>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</si>
  <si>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</si>
  <si>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</si>
  <si>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</si>
  <si>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</si>
  <si>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</si>
  <si>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</si>
  <si>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</si>
  <si>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</si>
  <si>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</si>
  <si>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</si>
  <si>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</si>
  <si>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</si>
  <si>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</si>
  <si>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</si>
  <si>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</si>
  <si>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</si>
  <si>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</si>
  <si>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</si>
  <si>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</si>
  <si>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</si>
  <si>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</si>
  <si>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</si>
  <si>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</si>
  <si>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</si>
  <si>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</si>
  <si>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</si>
  <si>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</si>
  <si>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</si>
  <si>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</si>
  <si>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</si>
  <si>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</si>
  <si>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</si>
  <si>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</si>
  <si>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</si>
  <si>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</si>
  <si>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</si>
  <si>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</si>
  <si>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</si>
  <si>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</si>
  <si>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</si>
  <si>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</si>
  <si>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</si>
  <si>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</si>
  <si>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</si>
  <si>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</si>
  <si>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</si>
  <si>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</si>
  <si>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</si>
  <si>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</si>
  <si>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</si>
  <si>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</si>
  <si>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</si>
  <si>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</si>
  <si>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</si>
  <si>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</si>
  <si>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</si>
  <si>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</si>
  <si>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</si>
  <si>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</si>
  <si>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</si>
  <si>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</si>
  <si>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</si>
  <si>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</si>
  <si>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</si>
  <si>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</si>
  <si>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</si>
  <si>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</si>
  <si>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</si>
  <si>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</si>
  <si>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</si>
  <si>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</si>
  <si>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</si>
  <si>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</si>
  <si>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</si>
  <si>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</si>
  <si>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</si>
  <si>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</si>
  <si>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</si>
  <si>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</si>
  <si>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</si>
  <si>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</si>
  <si>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</si>
  <si>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</si>
  <si>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</si>
  <si>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</si>
  <si>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</si>
  <si>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</si>
  <si>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</si>
  <si>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</si>
  <si>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</si>
  <si>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</si>
  <si>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</si>
  <si>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</si>
  <si>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</si>
  <si>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</si>
  <si>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</si>
  <si>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</si>
  <si>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</si>
  <si>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</si>
  <si>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</si>
  <si>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</si>
  <si>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</si>
  <si>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</si>
  <si>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</si>
  <si>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</si>
  <si>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</si>
  <si>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</si>
  <si>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</si>
  <si>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</si>
  <si>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</si>
  <si>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</si>
  <si>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</si>
  <si>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</si>
  <si>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</si>
  <si>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</si>
  <si>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</si>
  <si>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</si>
  <si>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</si>
  <si>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</si>
  <si>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</si>
  <si>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</si>
  <si>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</si>
  <si>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富山県氷見市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</si>
  <si>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</si>
  <si>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</si>
  <si>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</si>
  <si>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</si>
  <si>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</si>
  <si>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</si>
  <si>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</si>
  <si>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</si>
  <si>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</si>
  <si>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</si>
  <si>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</si>
  <si>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</si>
  <si>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</si>
  <si>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</si>
  <si>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</si>
  <si>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</si>
  <si>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</si>
  <si>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</si>
  <si>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</si>
  <si>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</si>
  <si>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</si>
  <si>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漁業交流施設事業特別会計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</si>
  <si>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</si>
  <si>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</si>
  <si>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</si>
  <si>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</si>
  <si>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</si>
  <si>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</si>
  <si>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</si>
  <si>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</si>
  <si>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</si>
  <si>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</si>
  <si>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</si>
  <si>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</si>
  <si>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</si>
  <si>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</si>
  <si>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</si>
  <si>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</si>
  <si>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t>
    <phoneticPr fontId="5"/>
  </si>
  <si>
    <t>後期高齢者医療事業特別会計</t>
    <phoneticPr fontId="5"/>
  </si>
  <si>
    <t>氷見市水道事業会計</t>
    <phoneticPr fontId="5"/>
  </si>
  <si>
    <t>法適用企業</t>
    <phoneticPr fontId="5"/>
  </si>
  <si>
    <t>氷見市病院事業会計</t>
    <phoneticPr fontId="5"/>
  </si>
  <si>
    <t>氷見市下水道特別会計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</si>
  <si>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</si>
  <si>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</si>
  <si>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</si>
  <si>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</si>
  <si>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</si>
  <si>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</si>
  <si>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</si>
  <si>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</si>
  <si>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</si>
  <si>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</si>
  <si>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</si>
  <si>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</si>
  <si>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</si>
  <si>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</si>
  <si>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</si>
  <si>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</si>
  <si>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</si>
  <si>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</si>
  <si>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</si>
  <si>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</si>
  <si>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</si>
  <si>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</si>
  <si>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</si>
  <si>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</si>
  <si>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</si>
  <si>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</si>
  <si>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</si>
  <si>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</si>
  <si>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</si>
  <si>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</si>
  <si>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</si>
  <si>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</si>
  <si>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</si>
  <si>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</si>
  <si>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</si>
  <si>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</si>
  <si>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</si>
  <si>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</si>
  <si>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</si>
  <si>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</si>
  <si>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</si>
  <si>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</si>
  <si>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</si>
  <si>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</si>
  <si>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</si>
  <si>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</si>
  <si>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</si>
  <si>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</si>
  <si>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</si>
  <si>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</si>
  <si>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</si>
  <si>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</si>
  <si>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</si>
  <si>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氷見市下水道特別会計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</si>
  <si>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</si>
  <si>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</si>
  <si>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氷見市病院事業会計</t>
    <phoneticPr fontId="5"/>
  </si>
  <si>
    <t>(Ｆ)</t>
    <phoneticPr fontId="5"/>
  </si>
  <si>
    <t>氷見市水道事業会計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</si>
  <si>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</si>
  <si>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</si>
  <si>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</si>
  <si>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</si>
  <si>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</si>
  <si>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</si>
  <si>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</si>
  <si>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</si>
  <si>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</si>
  <si>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</si>
  <si>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</si>
  <si>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</si>
  <si>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</si>
  <si>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</si>
  <si>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</si>
  <si>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</si>
  <si>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</si>
  <si>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</si>
  <si>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</si>
  <si>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</si>
  <si>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</si>
  <si>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</si>
  <si>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</si>
  <si>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</si>
  <si>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</si>
  <si>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</si>
  <si>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</si>
  <si>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</si>
  <si>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</si>
  <si>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</si>
  <si>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</si>
  <si>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</si>
  <si>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</si>
  <si>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</si>
  <si>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</si>
  <si>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</si>
  <si>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</si>
  <si>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</si>
  <si>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</si>
  <si>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</si>
  <si>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</si>
  <si>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</si>
  <si>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</si>
  <si>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</si>
  <si>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</si>
  <si>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</si>
  <si>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</si>
  <si>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</si>
  <si>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</si>
  <si>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</si>
  <si>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</si>
  <si>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</si>
  <si>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</si>
  <si>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</si>
  <si>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</si>
  <si>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</si>
  <si>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</si>
  <si>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</si>
  <si>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</si>
  <si>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</si>
  <si>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</si>
  <si>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</si>
  <si>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</si>
  <si>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</si>
  <si>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</si>
  <si>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</si>
  <si>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</si>
  <si>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</si>
  <si>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</si>
  <si>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</si>
  <si>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</si>
  <si>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</si>
  <si>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</si>
  <si>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</si>
  <si>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</si>
  <si>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</si>
  <si>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</si>
  <si>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</si>
  <si>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</si>
  <si>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</si>
  <si>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</si>
  <si>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</si>
  <si>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</si>
  <si>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漁業交流施設事業特別会計</t>
  </si>
  <si>
    <t>▲ 0.09</t>
  </si>
  <si>
    <t>氷見市水道事業会計</t>
  </si>
  <si>
    <t>一般会計</t>
  </si>
  <si>
    <t>国民健康保険特別会計</t>
  </si>
  <si>
    <t>介護保険特別会計（保険事業勘定）</t>
  </si>
  <si>
    <t>氷見市下水道特別会計</t>
  </si>
  <si>
    <t>後期高齢者医療事業特別会計</t>
  </si>
  <si>
    <t>育英資金特別会計</t>
  </si>
  <si>
    <t>その他会計（赤字）</t>
  </si>
  <si>
    <t>その他会計（黒字）</t>
  </si>
  <si>
    <t>氷見市花と緑のまちづくり協会</t>
    <rPh sb="0" eb="3">
      <t>ヒミシ</t>
    </rPh>
    <rPh sb="3" eb="4">
      <t>ハナ</t>
    </rPh>
    <rPh sb="5" eb="6">
      <t>ミドリ</t>
    </rPh>
    <rPh sb="12" eb="14">
      <t>キョウカイ</t>
    </rPh>
    <phoneticPr fontId="2"/>
  </si>
  <si>
    <t>氷見市体育協会</t>
    <rPh sb="0" eb="3">
      <t>ヒミシ</t>
    </rPh>
    <rPh sb="3" eb="5">
      <t>タイイク</t>
    </rPh>
    <rPh sb="5" eb="7">
      <t>キョウカイ</t>
    </rPh>
    <phoneticPr fontId="2"/>
  </si>
  <si>
    <t>氷見市土地開発公社</t>
    <rPh sb="0" eb="3">
      <t>ヒミシ</t>
    </rPh>
    <rPh sb="3" eb="5">
      <t>トチ</t>
    </rPh>
    <rPh sb="5" eb="7">
      <t>カイハツ</t>
    </rPh>
    <rPh sb="7" eb="9">
      <t>コウシャ</t>
    </rPh>
    <phoneticPr fontId="2"/>
  </si>
  <si>
    <t>氷見市観光協会</t>
    <rPh sb="0" eb="3">
      <t>ヒミシ</t>
    </rPh>
    <rPh sb="3" eb="5">
      <t>カンコウ</t>
    </rPh>
    <rPh sb="5" eb="7">
      <t>キョウカイ</t>
    </rPh>
    <phoneticPr fontId="2"/>
  </si>
  <si>
    <t>-</t>
    <phoneticPr fontId="2"/>
  </si>
  <si>
    <t>高岡地区広域圏事務組合</t>
    <phoneticPr fontId="2"/>
  </si>
  <si>
    <t>-</t>
    <phoneticPr fontId="2"/>
  </si>
  <si>
    <t>富山県市町村管理組合</t>
    <rPh sb="0" eb="3">
      <t>トヤマケン</t>
    </rPh>
    <rPh sb="3" eb="6">
      <t>シチョウソン</t>
    </rPh>
    <rPh sb="6" eb="8">
      <t>カンリ</t>
    </rPh>
    <rPh sb="8" eb="10">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</si>
  <si>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</si>
  <si>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</si>
  <si>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</si>
  <si>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</si>
  <si>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</si>
  <si>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</si>
  <si>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</si>
  <si>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</si>
  <si>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</si>
  <si>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</si>
  <si>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</si>
  <si>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</si>
  <si>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</si>
  <si>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</si>
  <si>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</si>
  <si>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</si>
  <si>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</si>
  <si>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実質公債費比率および将来負担比率は、類似団体と比較して、高い水準にある。しかし、毎年の地方債の新規発行額を１３億円以内と設定し、新規発行を抑制しているため、減少傾向にある。</t>
    <rPh sb="0" eb="2">
      <t>ジッシツ</t>
    </rPh>
    <rPh sb="2" eb="5">
      <t>コウサイヒ</t>
    </rPh>
    <rPh sb="5" eb="7">
      <t>ヒリツ</t>
    </rPh>
    <rPh sb="10" eb="12">
      <t>ショウライ</t>
    </rPh>
    <rPh sb="12" eb="14">
      <t>フタン</t>
    </rPh>
    <rPh sb="14" eb="16">
      <t>ヒリツ</t>
    </rPh>
    <rPh sb="18" eb="20">
      <t>ルイジ</t>
    </rPh>
    <rPh sb="20" eb="22">
      <t>ダンタイ</t>
    </rPh>
    <rPh sb="23" eb="25">
      <t>ヒカク</t>
    </rPh>
    <rPh sb="28" eb="29">
      <t>タカ</t>
    </rPh>
    <rPh sb="30" eb="32">
      <t>スイジュン</t>
    </rPh>
    <rPh sb="40" eb="42">
      <t>マイトシ</t>
    </rPh>
    <rPh sb="43" eb="46">
      <t>チホウサイ</t>
    </rPh>
    <rPh sb="47" eb="49">
      <t>シンキ</t>
    </rPh>
    <rPh sb="49" eb="51">
      <t>ハッコウ</t>
    </rPh>
    <rPh sb="51" eb="52">
      <t>ガク</t>
    </rPh>
    <rPh sb="55" eb="56">
      <t>オク</t>
    </rPh>
    <rPh sb="56" eb="57">
      <t>エン</t>
    </rPh>
    <rPh sb="57" eb="59">
      <t>イナイ</t>
    </rPh>
    <rPh sb="60" eb="62">
      <t>セッテイ</t>
    </rPh>
    <rPh sb="64" eb="66">
      <t>シンキ</t>
    </rPh>
    <rPh sb="66" eb="68">
      <t>ハッコウ</t>
    </rPh>
    <rPh sb="69" eb="71">
      <t>ヨクセイ</t>
    </rPh>
    <rPh sb="78" eb="80">
      <t>ゲンショウ</t>
    </rPh>
    <rPh sb="80" eb="82">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</si>
</sst>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62440</c:v>
                </c:pt>
                <c:pt idx="1">
                  <c:v>75000</c:v>
                </c:pt>
                <c:pt idx="2">
                  <c:v>103032</c:v>
                </c:pt>
                <c:pt idx="3">
                  <c:v>64285</c:v>
                </c:pt>
                <c:pt idx="4">
                  <c:v>57965</c:v>
                </c:pt>
              </c:numCache>
            </c:numRef>
          </c:val>
          <c:smooth val="0"/>
        </c:ser>
        <c:dLbls>
          <c:showLegendKey val="0"/>
          <c:showVal val="0"/>
          <c:showCatName val="0"/>
          <c:showSerName val="0"/>
          <c:showPercent val="0"/>
          <c:showBubbleSize val="0"/>
        </c:dLbls>
        <c:marker val="1"/>
        <c:smooth val="0"/>
        <c:axId val="113128264"/>
        <c:axId val="240597008"/>
      </c:lineChart>
      <c:catAx>
        <c:axId val="113128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597008"/>
        <c:crosses val="autoZero"/>
        <c:auto val="1"/>
        <c:lblAlgn val="ctr"/>
        <c:lblOffset val="100"/>
        <c:tickLblSkip val="1"/>
        <c:tickMarkSkip val="1"/>
        <c:noMultiLvlLbl val="0"/>
      </c:catAx>
      <c:valAx>
        <c:axId val="2405970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128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4.54</c:v>
                </c:pt>
                <c:pt idx="1">
                  <c:v>4.9800000000000004</c:v>
                </c:pt>
                <c:pt idx="2">
                  <c:v>4.6399999999999997</c:v>
                </c:pt>
                <c:pt idx="3">
                  <c:v>5.97</c:v>
                </c:pt>
                <c:pt idx="4">
                  <c:v>5.22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6.87</c:v>
                </c:pt>
                <c:pt idx="1">
                  <c:v>15.61</c:v>
                </c:pt>
                <c:pt idx="2">
                  <c:v>16.13</c:v>
                </c:pt>
                <c:pt idx="3">
                  <c:v>18.05</c:v>
                </c:pt>
                <c:pt idx="4">
                  <c:v>20.7</c:v>
                </c:pt>
              </c:numCache>
            </c:numRef>
          </c:val>
        </c:ser>
        <c:dLbls>
          <c:showLegendKey val="0"/>
          <c:showVal val="0"/>
          <c:showCatName val="0"/>
          <c:showSerName val="0"/>
          <c:showPercent val="0"/>
          <c:showBubbleSize val="0"/>
        </c:dLbls>
        <c:gapWidth val="250"/>
        <c:overlap val="100"/>
        <c:axId val="245796008"/>
        <c:axId val="244906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3.33</c:v>
                </c:pt>
                <c:pt idx="1">
                  <c:v>11.2</c:v>
                </c:pt>
                <c:pt idx="2">
                  <c:v>1.59</c:v>
                </c:pt>
                <c:pt idx="3">
                  <c:v>4.0199999999999996</c:v>
                </c:pt>
                <c:pt idx="4">
                  <c:v>4.5199999999999996</c:v>
                </c:pt>
              </c:numCache>
            </c:numRef>
          </c:val>
          <c:smooth val="0"/>
        </c:ser>
        <c:dLbls>
          <c:showLegendKey val="0"/>
          <c:showVal val="0"/>
          <c:showCatName val="0"/>
          <c:showSerName val="0"/>
          <c:showPercent val="0"/>
          <c:showBubbleSize val="0"/>
        </c:dLbls>
        <c:marker val="1"/>
        <c:smooth val="0"/>
        <c:axId val="245796008"/>
        <c:axId val="244906480"/>
      </c:lineChart>
      <c:catAx>
        <c:axId val="245796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4906480"/>
        <c:crosses val="autoZero"/>
        <c:auto val="1"/>
        <c:lblAlgn val="ctr"/>
        <c:lblOffset val="100"/>
        <c:tickLblSkip val="1"/>
        <c:tickMarkSkip val="1"/>
        <c:noMultiLvlLbl val="0"/>
      </c:catAx>
      <c:valAx>
        <c:axId val="24490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796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0.09</c:v>
                </c:pt>
                <c:pt idx="4">
                  <c:v>#N/A</c:v>
                </c:pt>
                <c:pt idx="5">
                  <c:v>0.01</c:v>
                </c:pt>
                <c:pt idx="6">
                  <c:v>#N/A</c:v>
                </c:pt>
                <c:pt idx="7">
                  <c:v>0.01</c:v>
                </c:pt>
                <c:pt idx="8">
                  <c:v>#N/A</c:v>
                </c:pt>
                <c:pt idx="9">
                  <c:v>0</c:v>
                </c:pt>
              </c:numCache>
            </c:numRef>
          </c:val>
        </c:ser>
        <c:ser>
          <c:idx val="4"/>
          <c:order val="4"/>
          <c:tx>
            <c:strRef>
              <c:f>データシート!$A$31</c:f>
              <c:strCache>
                <c:ptCount val="1"/>
                <c:pt idx="0">
                  <c:v>氷見市下水道特別会計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0.03</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0.55000000000000004</c:v>
                </c:pt>
                <c:pt idx="2">
                  <c:v>#N/A</c:v>
                </c:pt>
                <c:pt idx="3">
                  <c:v>0.94</c:v>
                </c:pt>
                <c:pt idx="4">
                  <c:v>#N/A</c:v>
                </c:pt>
                <c:pt idx="5">
                  <c:v>0.76</c:v>
                </c:pt>
                <c:pt idx="6">
                  <c:v>#N/A</c:v>
                </c:pt>
                <c:pt idx="7">
                  <c:v>0.97</c:v>
                </c:pt>
                <c:pt idx="8">
                  <c:v>#N/A</c:v>
                </c:pt>
                <c:pt idx="9">
                  <c:v>1.0900000000000001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1.98</c:v>
                </c:pt>
                <c:pt idx="2">
                  <c:v>#N/A</c:v>
                </c:pt>
                <c:pt idx="3">
                  <c:v>1.78</c:v>
                </c:pt>
                <c:pt idx="4">
                  <c:v>#N/A</c:v>
                </c:pt>
                <c:pt idx="5">
                  <c:v>1.87</c:v>
                </c:pt>
                <c:pt idx="6">
                  <c:v>#N/A</c:v>
                </c:pt>
                <c:pt idx="7">
                  <c:v>0.92</c:v>
                </c:pt>
                <c:pt idx="8">
                  <c:v>#N/A</c:v>
                </c:pt>
                <c:pt idx="9">
                  <c:v>1.38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4.54</c:v>
                </c:pt>
                <c:pt idx="2">
                  <c:v>#N/A</c:v>
                </c:pt>
                <c:pt idx="3">
                  <c:v>4.97</c:v>
                </c:pt>
                <c:pt idx="4">
                  <c:v>#N/A</c:v>
                </c:pt>
                <c:pt idx="5">
                  <c:v>4.63</c:v>
                </c:pt>
                <c:pt idx="6">
                  <c:v>#N/A</c:v>
                </c:pt>
                <c:pt idx="7">
                  <c:v>5.94</c:v>
                </c:pt>
                <c:pt idx="8">
                  <c:v>#N/A</c:v>
                </c:pt>
                <c:pt idx="9">
                  <c:v>5.3</c:v>
                </c:pt>
              </c:numCache>
            </c:numRef>
          </c:val>
        </c:ser>
        <c:ser>
          <c:idx val="8"/>
          <c:order val="8"/>
          <c:tx>
            <c:strRef>
              <c:f>データシート!$A$35</c:f>
              <c:strCache>
                <c:ptCount val="1"/>
                <c:pt idx="0">
                  <c:v>氷見市水道事業会計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8.65</c:v>
                </c:pt>
                <c:pt idx="2">
                  <c:v>#N/A</c:v>
                </c:pt>
                <c:pt idx="3">
                  <c:v>9.81</c:v>
                </c:pt>
                <c:pt idx="4">
                  <c:v>#N/A</c:v>
                </c:pt>
                <c:pt idx="5">
                  <c:v>10.6</c:v>
                </c:pt>
                <c:pt idx="6">
                  <c:v>#N/A</c:v>
                </c:pt>
                <c:pt idx="7">
                  <c:v>11.44</c:v>
                </c:pt>
                <c:pt idx="8">
                  <c:v>#N/A</c:v>
                </c:pt>
                <c:pt idx="9">
                  <c:v>10</c:v>
                </c:pt>
              </c:numCache>
            </c:numRef>
          </c:val>
        </c:ser>
        <c:ser>
          <c:idx val="9"/>
          <c:order val="9"/>
          <c:tx>
            <c:strRef>
              <c:f>データシート!$A$36</c:f>
              <c:strCache>
                <c:ptCount val="1"/>
                <c:pt idx="0">
                  <c:v>漁業交流施設事業特別会計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0.09</c:v>
                </c:pt>
                <c:pt idx="9">
                  <c:v>#N/A</c:v>
                </c:pt>
              </c:numCache>
            </c:numRef>
          </c:val>
        </c:ser>
        <c:dLbls>
          <c:showLegendKey val="0"/>
          <c:showVal val="0"/>
          <c:showCatName val="0"/>
          <c:showSerName val="0"/>
          <c:showPercent val="0"/>
          <c:showBubbleSize val="0"/>
        </c:dLbls>
        <c:gapWidth val="150"/>
        <c:overlap val="100"/>
        <c:axId val="244287704"/>
        <c:axId val="243101672"/>
      </c:barChart>
      <c:catAx>
        <c:axId val="24428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101672"/>
        <c:crosses val="autoZero"/>
        <c:auto val="1"/>
        <c:lblAlgn val="ctr"/>
        <c:lblOffset val="100"/>
        <c:tickLblSkip val="1"/>
        <c:tickMarkSkip val="1"/>
        <c:noMultiLvlLbl val="0"/>
      </c:catAx>
      <c:valAx>
        <c:axId val="243101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287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2691</c:v>
                </c:pt>
                <c:pt idx="5">
                  <c:v>2587</c:v>
                </c:pt>
                <c:pt idx="8">
                  <c:v>2582</c:v>
                </c:pt>
                <c:pt idx="11">
                  <c:v>2659</c:v>
                </c:pt>
                <c:pt idx="14">
                  <c:v>2634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389</c:v>
                </c:pt>
                <c:pt idx="3">
                  <c:v>249</c:v>
                </c:pt>
                <c:pt idx="6">
                  <c:v>210</c:v>
                </c:pt>
                <c:pt idx="9">
                  <c:v>165</c:v>
                </c:pt>
                <c:pt idx="12">
                  <c:v>117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2</c:v>
                </c:pt>
                <c:pt idx="6">
                  <c:v>1</c:v>
                </c:pt>
                <c:pt idx="9">
                  <c:v>17</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1200</c:v>
                </c:pt>
                <c:pt idx="3">
                  <c:v>1018</c:v>
                </c:pt>
                <c:pt idx="6">
                  <c:v>1021</c:v>
                </c:pt>
                <c:pt idx="9">
                  <c:v>1003</c:v>
                </c:pt>
                <c:pt idx="12">
                  <c:v>936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3119</c:v>
                </c:pt>
                <c:pt idx="3">
                  <c:v>3006</c:v>
                </c:pt>
                <c:pt idx="6">
                  <c:v>2826</c:v>
                </c:pt>
                <c:pt idx="9">
                  <c:v>2700</c:v>
                </c:pt>
                <c:pt idx="12">
                  <c:v>2606</c:v>
                </c:pt>
              </c:numCache>
            </c:numRef>
          </c:val>
        </c:ser>
        <c:dLbls>
          <c:showLegendKey val="0"/>
          <c:showVal val="0"/>
          <c:showCatName val="0"/>
          <c:showSerName val="0"/>
          <c:showPercent val="0"/>
          <c:showBubbleSize val="0"/>
        </c:dLbls>
        <c:gapWidth val="100"/>
        <c:overlap val="100"/>
        <c:axId val="240009424"/>
        <c:axId val="243898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2021</c:v>
                </c:pt>
                <c:pt idx="2">
                  <c:v>#N/A</c:v>
                </c:pt>
                <c:pt idx="3">
                  <c:v>#N/A</c:v>
                </c:pt>
                <c:pt idx="4">
                  <c:v>1688</c:v>
                </c:pt>
                <c:pt idx="5">
                  <c:v>#N/A</c:v>
                </c:pt>
                <c:pt idx="6">
                  <c:v>#N/A</c:v>
                </c:pt>
                <c:pt idx="7">
                  <c:v>1476</c:v>
                </c:pt>
                <c:pt idx="8">
                  <c:v>#N/A</c:v>
                </c:pt>
                <c:pt idx="9">
                  <c:v>#N/A</c:v>
                </c:pt>
                <c:pt idx="10">
                  <c:v>1226</c:v>
                </c:pt>
                <c:pt idx="11">
                  <c:v>#N/A</c:v>
                </c:pt>
                <c:pt idx="12">
                  <c:v>#N/A</c:v>
                </c:pt>
                <c:pt idx="13">
                  <c:v>1047</c:v>
                </c:pt>
                <c:pt idx="14">
                  <c:v>#N/A</c:v>
                </c:pt>
              </c:numCache>
            </c:numRef>
          </c:val>
          <c:smooth val="0"/>
        </c:ser>
        <c:dLbls>
          <c:showLegendKey val="0"/>
          <c:showVal val="0"/>
          <c:showCatName val="0"/>
          <c:showSerName val="0"/>
          <c:showPercent val="0"/>
          <c:showBubbleSize val="0"/>
        </c:dLbls>
        <c:marker val="1"/>
        <c:smooth val="0"/>
        <c:axId val="240009424"/>
        <c:axId val="243898544"/>
      </c:lineChart>
      <c:catAx>
        <c:axId val="24000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898544"/>
        <c:crosses val="autoZero"/>
        <c:auto val="1"/>
        <c:lblAlgn val="ctr"/>
        <c:lblOffset val="100"/>
        <c:tickLblSkip val="1"/>
        <c:tickMarkSkip val="1"/>
        <c:noMultiLvlLbl val="0"/>
      </c:catAx>
      <c:valAx>
        <c:axId val="24389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00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23843</c:v>
                </c:pt>
                <c:pt idx="5">
                  <c:v>24559</c:v>
                </c:pt>
                <c:pt idx="8">
                  <c:v>23990</c:v>
                </c:pt>
                <c:pt idx="11">
                  <c:v>23626</c:v>
                </c:pt>
                <c:pt idx="14">
                  <c:v>22538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675</c:v>
                </c:pt>
                <c:pt idx="5">
                  <c:v>564</c:v>
                </c:pt>
                <c:pt idx="8">
                  <c:v>483</c:v>
                </c:pt>
                <c:pt idx="11">
                  <c:v>439</c:v>
                </c:pt>
                <c:pt idx="14">
                  <c:v>395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4602</c:v>
                </c:pt>
                <c:pt idx="5">
                  <c:v>4991</c:v>
                </c:pt>
                <c:pt idx="8">
                  <c:v>5432</c:v>
                </c:pt>
                <c:pt idx="11">
                  <c:v>5488</c:v>
                </c:pt>
                <c:pt idx="14">
                  <c:v>6558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6604</c:v>
                </c:pt>
                <c:pt idx="3">
                  <c:v>6246</c:v>
                </c:pt>
                <c:pt idx="6">
                  <c:v>5986</c:v>
                </c:pt>
                <c:pt idx="9">
                  <c:v>5467</c:v>
                </c:pt>
                <c:pt idx="12">
                  <c:v>5043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184</c:v>
                </c:pt>
                <c:pt idx="6">
                  <c:v>257</c:v>
                </c:pt>
                <c:pt idx="9">
                  <c:v>500</c:v>
                </c:pt>
                <c:pt idx="12">
                  <c:v>484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13449</c:v>
                </c:pt>
                <c:pt idx="3">
                  <c:v>11907</c:v>
                </c:pt>
                <c:pt idx="6">
                  <c:v>10355</c:v>
                </c:pt>
                <c:pt idx="9">
                  <c:v>9358</c:v>
                </c:pt>
                <c:pt idx="12">
                  <c:v>8669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1023</c:v>
                </c:pt>
                <c:pt idx="3">
                  <c:v>745</c:v>
                </c:pt>
                <c:pt idx="6">
                  <c:v>510</c:v>
                </c:pt>
                <c:pt idx="9">
                  <c:v>324</c:v>
                </c:pt>
                <c:pt idx="12">
                  <c:v>190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24551</c:v>
                </c:pt>
                <c:pt idx="3">
                  <c:v>24462</c:v>
                </c:pt>
                <c:pt idx="6">
                  <c:v>25108</c:v>
                </c:pt>
                <c:pt idx="9">
                  <c:v>24672</c:v>
                </c:pt>
                <c:pt idx="12">
                  <c:v>24182</c:v>
                </c:pt>
              </c:numCache>
            </c:numRef>
          </c:val>
        </c:ser>
        <c:dLbls>
          <c:showLegendKey val="0"/>
          <c:showVal val="0"/>
          <c:showCatName val="0"/>
          <c:showSerName val="0"/>
          <c:showPercent val="0"/>
          <c:showBubbleSize val="0"/>
        </c:dLbls>
        <c:gapWidth val="100"/>
        <c:overlap val="100"/>
        <c:axId val="243881576"/>
        <c:axId val="243881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16508</c:v>
                </c:pt>
                <c:pt idx="2">
                  <c:v>#N/A</c:v>
                </c:pt>
                <c:pt idx="3">
                  <c:v>#N/A</c:v>
                </c:pt>
                <c:pt idx="4">
                  <c:v>13429</c:v>
                </c:pt>
                <c:pt idx="5">
                  <c:v>#N/A</c:v>
                </c:pt>
                <c:pt idx="6">
                  <c:v>#N/A</c:v>
                </c:pt>
                <c:pt idx="7">
                  <c:v>12312</c:v>
                </c:pt>
                <c:pt idx="8">
                  <c:v>#N/A</c:v>
                </c:pt>
                <c:pt idx="9">
                  <c:v>#N/A</c:v>
                </c:pt>
                <c:pt idx="10">
                  <c:v>10768</c:v>
                </c:pt>
                <c:pt idx="11">
                  <c:v>#N/A</c:v>
                </c:pt>
                <c:pt idx="12">
                  <c:v>#N/A</c:v>
                </c:pt>
                <c:pt idx="13">
                  <c:v>9077</c:v>
                </c:pt>
                <c:pt idx="14">
                  <c:v>#N/A</c:v>
                </c:pt>
              </c:numCache>
            </c:numRef>
          </c:val>
          <c:smooth val="0"/>
        </c:ser>
        <c:dLbls>
          <c:showLegendKey val="0"/>
          <c:showVal val="0"/>
          <c:showCatName val="0"/>
          <c:showSerName val="0"/>
          <c:showPercent val="0"/>
          <c:showBubbleSize val="0"/>
        </c:dLbls>
        <c:marker val="1"/>
        <c:smooth val="0"/>
        <c:axId val="243881576"/>
        <c:axId val="243881960"/>
      </c:lineChart>
      <c:catAx>
        <c:axId val="24388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3881960"/>
        <c:crosses val="autoZero"/>
        <c:auto val="1"/>
        <c:lblAlgn val="ctr"/>
        <c:lblOffset val="100"/>
        <c:tickLblSkip val="1"/>
        <c:tickMarkSkip val="1"/>
        <c:noMultiLvlLbl val="0"/>
      </c:catAx>
      <c:valAx>
        <c:axId val="243881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88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{49A3BD4C-B7A9-4459-9482-3A2D0B0B0FD4}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{731EB335-2E5D-4337-9000-CB2A28BBC087}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{545C26B1-3030-4A0C-94D1-65E8049FB980}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{9AD4D499-03C4-488D-B538-425B50A231A6}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{1270F5D9-9D2E-412B-B172-091B4E4B8AE4}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{17444DC7-69A3-4DC5-9799-9D8374B2B39F}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{18C48100-750C-4CA7-B7F7-6E4C1411F471}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{9064B33E-ABF2-46D6-970F-468B0F482B93}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{A4565DF8-3414-4D5F-BE19-626E3EE697A0}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{9F46151C-709C-4A6E-8259-0B42164922D5}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48081168"/>
        <c:axId val="247473704"/>
      </c:scatterChart>
      <c:valAx>
        <c:axId val="248081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473704"/>
        <c:crosses val="autoZero"/>
        <c:crossBetween val="midCat"/>
      </c:valAx>
      <c:valAx>
        <c:axId val="247473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081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{6CE036C0-48B0-4C90-8141-0C6FCCC5D1D5}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{A16A8597-9BD9-47EB-B372-A802E23B9529}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{ABAE0102-80EC-4CE8-9358-F1E608CD4D00}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{3733F696-A105-4755-BEDC-41DB45E23A82}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{70786FFD-D4FC-4CA3-B161-EBDBE0E1811B}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20.6</c:v>
                </c:pt>
                <c:pt idx="1">
                  <c:v>18.7</c:v>
                </c:pt>
                <c:pt idx="2">
                  <c:v>16.5</c:v>
                </c:pt>
                <c:pt idx="3">
                  <c:v>14.2</c:v>
                </c:pt>
                <c:pt idx="4">
                  <c:v>12.1</c:v>
                </c:pt>
              </c:numCache>
            </c:numRef>
          </c:xVal>
          <c:yVal>
            <c:numRef>
              <c:f>公会計指標分析・財政指標組合せ分析表!$K$73:$O$73</c:f>
              <c:numCache>
                <c:formatCode>#,##0.0;"▲ "#,##0.0</c:formatCode>
                <c:ptCount val="5"/>
                <c:pt idx="0">
                  <c:v>157</c:v>
                </c:pt>
                <c:pt idx="1">
                  <c:v>129.9</c:v>
                </c:pt>
                <c:pt idx="2">
                  <c:v>117.9</c:v>
                </c:pt>
                <c:pt idx="3">
                  <c:v>106.5</c:v>
                </c:pt>
                <c:pt idx="4">
                  <c:v>87.4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{BF3949E1-4586-4979-9595-4B18A75946C7}</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2.126501287202304E-2"/>
                  <c:y val="-7.7844681179558436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{8D4F83FC-6A32-4A90-AD56-C7310BBADFCA}</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224030648699692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{D5663587-03D7-4D6C-ACC2-EBCAD5C2AD2C}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{31F006D9-F50B-416E-9A0B-D58A1BF15E37}</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4.1610995615972077E-2"/>
                  <c:y val="-4.7209785051378302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{731BA1C3-895B-4CC3-B067-3DB69AE812FF}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10.199999999999999</c:v>
                </c:pt>
              </c:numCache>
            </c:numRef>
          </c:xVal>
          <c:yVal>
            <c:numRef>
              <c:f>公会計指標分析・財政指標組合せ分析表!$K$77:$O$77</c:f>
              <c:numCache>
                <c:formatCode>#,##0.0;"▲ "#,##0.0</c:formatCode>
                <c:ptCount val="5"/>
                <c:pt idx="0">
                  <c:v>69.2</c:v>
                </c:pt>
                <c:pt idx="1">
                  <c:v>58.2</c:v>
                </c:pt>
                <c:pt idx="2">
                  <c:v>50.3</c:v>
                </c:pt>
                <c:pt idx="3">
                  <c:v>45.9</c:v>
                </c:pt>
                <c:pt idx="4">
                  <c:v>56.8</c:v>
                </c:pt>
              </c:numCache>
            </c:numRef>
          </c:yVal>
          <c:smooth val="0"/>
        </c:ser>
        <c:dLbls>
          <c:showLegendKey val="0"/>
          <c:showVal val="0"/>
          <c:showCatName val="0"/>
          <c:showSerName val="0"/>
          <c:showPercent val="0"/>
          <c:showBubbleSize val="0"/>
        </c:dLbls>
        <c:axId val="221664880"/>
        <c:axId val="248084712"/>
      </c:scatterChart>
      <c:valAx>
        <c:axId val="221664880"/>
        <c:scaling>
          <c:orientation val="minMax"/>
          <c:max val="2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084712"/>
        <c:crosses val="autoZero"/>
        <c:crossBetween val="midCat"/>
      </c:valAx>
      <c:valAx>
        <c:axId val="248084712"/>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664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元利償還金については、借入抑制及び繰上償還等を行ったことにより減少している。実質公債費比率の分子となる数値は年次ごとに減少しているが、今後も引き続き借入抑制及び繰上償還等を行い適正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地方債現在高については、借入抑制及び繰上償還等を行ったことにより減少していたが、平成２５年度は学校建設のために起債したので増となった。しかし、債務負担行為に基づく支出予定額において、国営総合かんがい排水事業費負担金の減などにより減少している。また、充当可能基金については減少傾向にあったが、財政調整基金・減債基金の増などにより増加に転じている。将来負担比率の分子となる数値は年次ごとに減少しているが、今後も引き続き適正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49,830
49,415
230.56
22,897,406
22,101,613
676,336
12,961,939
24,181,887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87.4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49,830
49,415
230.56
22,897,406
22,101,613
676,336
12,961,939
24,181,887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49,830
49,415
230.56
22,897,406
22,101,613
676,336
12,961,939
24,181,887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49,830
49,415
230.56
22,897,406
22,101,613
676,336
12,961,939
24,181,887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87.4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第一次産業が中心で経済基盤が弱いことに加え、少子高齢化の進行（平成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月末現在高齢化率</a:t>
          </a:r>
          <a:r>
            <a:rPr lang="en-US" altLang="ja-JP" sz="1100">
              <a:solidFill>
                <a:schemeClr val="dk1"/>
              </a:solidFill>
              <a:effectLst/>
              <a:latin typeface="+mn-lt"/>
              <a:ea typeface="+mn-ea"/>
              <a:cs typeface="+mn-cs"/>
            </a:rPr>
            <a:t>35.2%</a:t>
          </a:r>
          <a:r>
            <a:rPr lang="ja-JP" altLang="ja-JP" sz="1100">
              <a:solidFill>
                <a:schemeClr val="dk1"/>
              </a:solidFill>
              <a:effectLst/>
              <a:latin typeface="+mn-lt"/>
              <a:ea typeface="+mn-ea"/>
              <a:cs typeface="+mn-cs"/>
            </a:rPr>
            <a:t>）及び労働力人口の流出に伴って財政基盤が弱くなっている。「氷見市行政品質改革プラン（平成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年度）」に基づき、</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多様化する市民ニーズや新たな行政課題に対応する「経営的視点に立った市民本位の行政運営の推進」、</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行政需要に的確に対応していくため「職員力・組織力の向上」、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歳入の確保や歳出の見直しにより「財政健全性の確保」の</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点を改革の視点として、財政基盤の強化を図る。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8" name="直線コネクタ 67"/>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4" name="直線コネクタ 73"/>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7" name="直線コネクタ 76"/>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ここ数年、経常収支比率は類似団体内平均値を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回っている。今後も引き続き定員管理の適正化や経常的経費の抑制などにより、経常経費等の適正化を図る。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5715</xdr:rowOff>
    </xdr:from>
    <xdr:to>
      <xdr:col>7</xdr:col>
      <xdr:colOff>152400</xdr:colOff>
      <xdr:row>63</xdr:row>
      <xdr:rowOff>106256</xdr:rowOff>
    </xdr:to>
    <xdr:cxnSp macro="">
      <xdr:nvCxnSpPr>
        <xdr:cNvPr id="131" name="直線コネクタ 130"/>
        <xdr:cNvCxnSpPr/>
      </xdr:nvCxnSpPr>
      <xdr:spPr>
        <a:xfrm flipV="1">
          <a:off x="4114800" y="10807065"/>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70062</xdr:rowOff>
    </xdr:from>
    <xdr:to>
      <xdr:col>6</xdr:col>
      <xdr:colOff>0</xdr:colOff>
      <xdr:row>63</xdr:row>
      <xdr:rowOff>106256</xdr:rowOff>
    </xdr:to>
    <xdr:cxnSp macro="">
      <xdr:nvCxnSpPr>
        <xdr:cNvPr id="134" name="直線コネクタ 133"/>
        <xdr:cNvCxnSpPr/>
      </xdr:nvCxnSpPr>
      <xdr:spPr>
        <a:xfrm>
          <a:off x="3225800" y="1087141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38312</xdr:rowOff>
    </xdr:from>
    <xdr:to>
      <xdr:col>6</xdr:col>
      <xdr:colOff>50800</xdr:colOff>
      <xdr:row>65</xdr:row>
      <xdr:rowOff>139912</xdr:rowOff>
    </xdr:to>
    <xdr:sp macro="" textlink="">
      <xdr:nvSpPr>
        <xdr:cNvPr id="135" name="フローチャート : 判断 134"/>
        <xdr:cNvSpPr/>
      </xdr:nvSpPr>
      <xdr:spPr>
        <a:xfrm>
          <a:off x="4064000" y="1118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124689</xdr:rowOff>
    </xdr:from>
    <xdr:ext cx="736600" cy="259045"/>
    <xdr:sp macro="" textlink="">
      <xdr:nvSpPr>
        <xdr:cNvPr id="136" name="テキスト ボックス 135"/>
        <xdr:cNvSpPr txBox="1"/>
      </xdr:nvSpPr>
      <xdr:spPr>
        <a:xfrm>
          <a:off x="3733800" y="1126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70062</xdr:rowOff>
    </xdr:from>
    <xdr:to>
      <xdr:col>4</xdr:col>
      <xdr:colOff>482600</xdr:colOff>
      <xdr:row>63</xdr:row>
      <xdr:rowOff>82127</xdr:rowOff>
    </xdr:to>
    <xdr:cxnSp macro="">
      <xdr:nvCxnSpPr>
        <xdr:cNvPr id="137" name="直線コネクタ 136"/>
        <xdr:cNvCxnSpPr/>
      </xdr:nvCxnSpPr>
      <xdr:spPr>
        <a:xfrm flipV="1">
          <a:off x="2336800" y="108714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157480</xdr:rowOff>
    </xdr:from>
    <xdr:to>
      <xdr:col>4</xdr:col>
      <xdr:colOff>533400</xdr:colOff>
      <xdr:row>65</xdr:row>
      <xdr:rowOff>87630</xdr:rowOff>
    </xdr:to>
    <xdr:sp macro="" textlink="">
      <xdr:nvSpPr>
        <xdr:cNvPr id="138" name="フローチャート : 判断 137"/>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39" name="テキスト ボックス 138"/>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82127</xdr:rowOff>
    </xdr:from>
    <xdr:to>
      <xdr:col>3</xdr:col>
      <xdr:colOff>279400</xdr:colOff>
      <xdr:row>63</xdr:row>
      <xdr:rowOff>126365</xdr:rowOff>
    </xdr:to>
    <xdr:cxnSp macro="">
      <xdr:nvCxnSpPr>
        <xdr:cNvPr id="140" name="直線コネクタ 139"/>
        <xdr:cNvCxnSpPr/>
      </xdr:nvCxnSpPr>
      <xdr:spPr>
        <a:xfrm flipV="1">
          <a:off x="1447800" y="1088347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10160</xdr:rowOff>
    </xdr:from>
    <xdr:to>
      <xdr:col>3</xdr:col>
      <xdr:colOff>330200</xdr:colOff>
      <xdr:row>65</xdr:row>
      <xdr:rowOff>111760</xdr:rowOff>
    </xdr:to>
    <xdr:sp macro="" textlink="">
      <xdr:nvSpPr>
        <xdr:cNvPr id="141" name="フローチャート : 判断 140"/>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42" name="テキスト ボックス 141"/>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43" name="フローチャート : 判断 142"/>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44" name="テキスト ボックス 143"/>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126365</xdr:rowOff>
    </xdr:from>
    <xdr:to>
      <xdr:col>7</xdr:col>
      <xdr:colOff>203200</xdr:colOff>
      <xdr:row>63</xdr:row>
      <xdr:rowOff>56515</xdr:rowOff>
    </xdr:to>
    <xdr:sp macro="" textlink="">
      <xdr:nvSpPr>
        <xdr:cNvPr id="150" name="円/楕円 149"/>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142892</xdr:rowOff>
    </xdr:from>
    <xdr:ext cx="762000" cy="259045"/>
    <xdr:sp macro="" textlink="">
      <xdr:nvSpPr>
        <xdr:cNvPr id="151" name="財政構造の弾力性該当値テキスト"/>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55456</xdr:rowOff>
    </xdr:from>
    <xdr:to>
      <xdr:col>6</xdr:col>
      <xdr:colOff>50800</xdr:colOff>
      <xdr:row>63</xdr:row>
      <xdr:rowOff>157056</xdr:rowOff>
    </xdr:to>
    <xdr:sp macro="" textlink="">
      <xdr:nvSpPr>
        <xdr:cNvPr id="152" name="円/楕円 151"/>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53" name="テキスト ボックス 152"/>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19262</xdr:rowOff>
    </xdr:from>
    <xdr:to>
      <xdr:col>4</xdr:col>
      <xdr:colOff>533400</xdr:colOff>
      <xdr:row>63</xdr:row>
      <xdr:rowOff>120862</xdr:rowOff>
    </xdr:to>
    <xdr:sp macro="" textlink="">
      <xdr:nvSpPr>
        <xdr:cNvPr id="154" name="円/楕円 153"/>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131039</xdr:rowOff>
    </xdr:from>
    <xdr:ext cx="762000" cy="259045"/>
    <xdr:sp macro="" textlink="">
      <xdr:nvSpPr>
        <xdr:cNvPr id="155" name="テキスト ボックス 154"/>
        <xdr:cNvSpPr txBox="1"/>
      </xdr:nvSpPr>
      <xdr:spPr>
        <a:xfrm>
          <a:off x="2844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56" name="円/楕円 155"/>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143104</xdr:rowOff>
    </xdr:from>
    <xdr:ext cx="762000" cy="259045"/>
    <xdr:sp macro="" textlink="">
      <xdr:nvSpPr>
        <xdr:cNvPr id="157" name="テキスト ボックス 156"/>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75565</xdr:rowOff>
    </xdr:from>
    <xdr:to>
      <xdr:col>2</xdr:col>
      <xdr:colOff>127000</xdr:colOff>
      <xdr:row>64</xdr:row>
      <xdr:rowOff>5715</xdr:rowOff>
    </xdr:to>
    <xdr:sp macro="" textlink="">
      <xdr:nvSpPr>
        <xdr:cNvPr id="158" name="円/楕円 157"/>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15892</xdr:rowOff>
    </xdr:from>
    <xdr:ext cx="762000" cy="259045"/>
    <xdr:sp macro="" textlink="">
      <xdr:nvSpPr>
        <xdr:cNvPr id="159" name="テキスト ボックス 158"/>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定員管理の適正化などにより、ここ数年は、全国市町村平均及び類似団体内平均値を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人件費については、平成２６年度を除き、職員数の減などにより前年度比で減少となっている。しかし、物件費においては、平成２４年度を除き、対前年度比で増加となっている。平成２７年度については、社会保障・税番号制システム改修によるものである。今後も物件費のコストの適正化を図り、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125926</xdr:rowOff>
    </xdr:from>
    <xdr:to>
      <xdr:col>7</xdr:col>
      <xdr:colOff>152400</xdr:colOff>
      <xdr:row>80</xdr:row>
      <xdr:rowOff>140117</xdr:rowOff>
    </xdr:to>
    <xdr:cxnSp macro="">
      <xdr:nvCxnSpPr>
        <xdr:cNvPr id="194" name="直線コネクタ 193"/>
        <xdr:cNvCxnSpPr/>
      </xdr:nvCxnSpPr>
      <xdr:spPr>
        <a:xfrm>
          <a:off x="4114800" y="13841926"/>
          <a:ext cx="8382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87920</xdr:rowOff>
    </xdr:from>
    <xdr:to>
      <xdr:col>6</xdr:col>
      <xdr:colOff>0</xdr:colOff>
      <xdr:row>80</xdr:row>
      <xdr:rowOff>125926</xdr:rowOff>
    </xdr:to>
    <xdr:cxnSp macro="">
      <xdr:nvCxnSpPr>
        <xdr:cNvPr id="197" name="直線コネクタ 196"/>
        <xdr:cNvCxnSpPr/>
      </xdr:nvCxnSpPr>
      <xdr:spPr>
        <a:xfrm>
          <a:off x="3225800" y="13803920"/>
          <a:ext cx="889000" cy="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119577</xdr:rowOff>
    </xdr:from>
    <xdr:to>
      <xdr:col>6</xdr:col>
      <xdr:colOff>50800</xdr:colOff>
      <xdr:row>81</xdr:row>
      <xdr:rowOff>49727</xdr:rowOff>
    </xdr:to>
    <xdr:sp macro="" textlink="">
      <xdr:nvSpPr>
        <xdr:cNvPr id="198" name="フローチャート : 判断 197"/>
        <xdr:cNvSpPr/>
      </xdr:nvSpPr>
      <xdr:spPr>
        <a:xfrm>
          <a:off x="4064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34504</xdr:rowOff>
    </xdr:from>
    <xdr:ext cx="736600" cy="259045"/>
    <xdr:sp macro="" textlink="">
      <xdr:nvSpPr>
        <xdr:cNvPr id="199" name="テキスト ボックス 198"/>
        <xdr:cNvSpPr txBox="1"/>
      </xdr:nvSpPr>
      <xdr:spPr>
        <a:xfrm>
          <a:off x="3733800" y="1392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87920</xdr:rowOff>
    </xdr:from>
    <xdr:to>
      <xdr:col>4</xdr:col>
      <xdr:colOff>482600</xdr:colOff>
      <xdr:row>80</xdr:row>
      <xdr:rowOff>96140</xdr:rowOff>
    </xdr:to>
    <xdr:cxnSp macro="">
      <xdr:nvCxnSpPr>
        <xdr:cNvPr id="200" name="直線コネクタ 199"/>
        <xdr:cNvCxnSpPr/>
      </xdr:nvCxnSpPr>
      <xdr:spPr>
        <a:xfrm flipV="1">
          <a:off x="2336800" y="13803920"/>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115615</xdr:rowOff>
    </xdr:from>
    <xdr:to>
      <xdr:col>4</xdr:col>
      <xdr:colOff>533400</xdr:colOff>
      <xdr:row>81</xdr:row>
      <xdr:rowOff>45765</xdr:rowOff>
    </xdr:to>
    <xdr:sp macro="" textlink="">
      <xdr:nvSpPr>
        <xdr:cNvPr id="201" name="フローチャート : 判断 200"/>
        <xdr:cNvSpPr/>
      </xdr:nvSpPr>
      <xdr:spPr>
        <a:xfrm>
          <a:off x="3175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30542</xdr:rowOff>
    </xdr:from>
    <xdr:ext cx="762000" cy="259045"/>
    <xdr:sp macro="" textlink="">
      <xdr:nvSpPr>
        <xdr:cNvPr id="202" name="テキスト ボックス 201"/>
        <xdr:cNvSpPr txBox="1"/>
      </xdr:nvSpPr>
      <xdr:spPr>
        <a:xfrm>
          <a:off x="2844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96140</xdr:rowOff>
    </xdr:from>
    <xdr:to>
      <xdr:col>3</xdr:col>
      <xdr:colOff>279400</xdr:colOff>
      <xdr:row>80</xdr:row>
      <xdr:rowOff>104662</xdr:rowOff>
    </xdr:to>
    <xdr:cxnSp macro="">
      <xdr:nvCxnSpPr>
        <xdr:cNvPr id="203" name="直線コネクタ 202"/>
        <xdr:cNvCxnSpPr/>
      </xdr:nvCxnSpPr>
      <xdr:spPr>
        <a:xfrm flipV="1">
          <a:off x="1447800" y="13812140"/>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109550</xdr:rowOff>
    </xdr:from>
    <xdr:to>
      <xdr:col>3</xdr:col>
      <xdr:colOff>330200</xdr:colOff>
      <xdr:row>81</xdr:row>
      <xdr:rowOff>39700</xdr:rowOff>
    </xdr:to>
    <xdr:sp macro="" textlink="">
      <xdr:nvSpPr>
        <xdr:cNvPr id="204" name="フローチャート : 判断 203"/>
        <xdr:cNvSpPr/>
      </xdr:nvSpPr>
      <xdr:spPr>
        <a:xfrm>
          <a:off x="2286000" y="1382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24477</xdr:rowOff>
    </xdr:from>
    <xdr:ext cx="762000" cy="259045"/>
    <xdr:sp macro="" textlink="">
      <xdr:nvSpPr>
        <xdr:cNvPr id="205" name="テキスト ボックス 204"/>
        <xdr:cNvSpPr txBox="1"/>
      </xdr:nvSpPr>
      <xdr:spPr>
        <a:xfrm>
          <a:off x="1955800" y="139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114461</xdr:rowOff>
    </xdr:from>
    <xdr:to>
      <xdr:col>2</xdr:col>
      <xdr:colOff>127000</xdr:colOff>
      <xdr:row>81</xdr:row>
      <xdr:rowOff>44611</xdr:rowOff>
    </xdr:to>
    <xdr:sp macro="" textlink="">
      <xdr:nvSpPr>
        <xdr:cNvPr id="206" name="フローチャート : 判断 205"/>
        <xdr:cNvSpPr/>
      </xdr:nvSpPr>
      <xdr:spPr>
        <a:xfrm>
          <a:off x="1397000" y="1383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29388</xdr:rowOff>
    </xdr:from>
    <xdr:ext cx="762000" cy="259045"/>
    <xdr:sp macro="" textlink="">
      <xdr:nvSpPr>
        <xdr:cNvPr id="207" name="テキスト ボックス 206"/>
        <xdr:cNvSpPr txBox="1"/>
      </xdr:nvSpPr>
      <xdr:spPr>
        <a:xfrm>
          <a:off x="1066800" y="1391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89317</xdr:rowOff>
    </xdr:from>
    <xdr:to>
      <xdr:col>7</xdr:col>
      <xdr:colOff>203200</xdr:colOff>
      <xdr:row>81</xdr:row>
      <xdr:rowOff>19467</xdr:rowOff>
    </xdr:to>
    <xdr:sp macro="" textlink="">
      <xdr:nvSpPr>
        <xdr:cNvPr id="213" name="円/楕円 212"/>
        <xdr:cNvSpPr/>
      </xdr:nvSpPr>
      <xdr:spPr>
        <a:xfrm>
          <a:off x="4902200" y="1380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10594</xdr:rowOff>
    </xdr:from>
    <xdr:ext cx="762000" cy="259045"/>
    <xdr:sp macro="" textlink="">
      <xdr:nvSpPr>
        <xdr:cNvPr id="214" name="人件費・物件費等の状況該当値テキスト"/>
        <xdr:cNvSpPr txBox="1"/>
      </xdr:nvSpPr>
      <xdr:spPr>
        <a:xfrm>
          <a:off x="5041900" y="1372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113,788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75126</xdr:rowOff>
    </xdr:from>
    <xdr:to>
      <xdr:col>6</xdr:col>
      <xdr:colOff>50800</xdr:colOff>
      <xdr:row>81</xdr:row>
      <xdr:rowOff>5276</xdr:rowOff>
    </xdr:to>
    <xdr:sp macro="" textlink="">
      <xdr:nvSpPr>
        <xdr:cNvPr id="215" name="円/楕円 214"/>
        <xdr:cNvSpPr/>
      </xdr:nvSpPr>
      <xdr:spPr>
        <a:xfrm>
          <a:off x="4064000" y="1379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15453</xdr:rowOff>
    </xdr:from>
    <xdr:ext cx="736600" cy="259045"/>
    <xdr:sp macro="" textlink="">
      <xdr:nvSpPr>
        <xdr:cNvPr id="216" name="テキスト ボックス 215"/>
        <xdr:cNvSpPr txBox="1"/>
      </xdr:nvSpPr>
      <xdr:spPr>
        <a:xfrm>
          <a:off x="3733800" y="1356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37120</xdr:rowOff>
    </xdr:from>
    <xdr:to>
      <xdr:col>4</xdr:col>
      <xdr:colOff>533400</xdr:colOff>
      <xdr:row>80</xdr:row>
      <xdr:rowOff>138720</xdr:rowOff>
    </xdr:to>
    <xdr:sp macro="" textlink="">
      <xdr:nvSpPr>
        <xdr:cNvPr id="217" name="円/楕円 216"/>
        <xdr:cNvSpPr/>
      </xdr:nvSpPr>
      <xdr:spPr>
        <a:xfrm>
          <a:off x="3175000" y="1375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148897</xdr:rowOff>
    </xdr:from>
    <xdr:ext cx="762000" cy="259045"/>
    <xdr:sp macro="" textlink="">
      <xdr:nvSpPr>
        <xdr:cNvPr id="218" name="テキスト ボックス 217"/>
        <xdr:cNvSpPr txBox="1"/>
      </xdr:nvSpPr>
      <xdr:spPr>
        <a:xfrm>
          <a:off x="2844800" y="1352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45340</xdr:rowOff>
    </xdr:from>
    <xdr:to>
      <xdr:col>3</xdr:col>
      <xdr:colOff>330200</xdr:colOff>
      <xdr:row>80</xdr:row>
      <xdr:rowOff>146940</xdr:rowOff>
    </xdr:to>
    <xdr:sp macro="" textlink="">
      <xdr:nvSpPr>
        <xdr:cNvPr id="219" name="円/楕円 218"/>
        <xdr:cNvSpPr/>
      </xdr:nvSpPr>
      <xdr:spPr>
        <a:xfrm>
          <a:off x="2286000" y="137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157117</xdr:rowOff>
    </xdr:from>
    <xdr:ext cx="762000" cy="259045"/>
    <xdr:sp macro="" textlink="">
      <xdr:nvSpPr>
        <xdr:cNvPr id="220" name="テキスト ボックス 219"/>
        <xdr:cNvSpPr txBox="1"/>
      </xdr:nvSpPr>
      <xdr:spPr>
        <a:xfrm>
          <a:off x="1955800" y="1353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102,853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53862</xdr:rowOff>
    </xdr:from>
    <xdr:to>
      <xdr:col>2</xdr:col>
      <xdr:colOff>127000</xdr:colOff>
      <xdr:row>80</xdr:row>
      <xdr:rowOff>155462</xdr:rowOff>
    </xdr:to>
    <xdr:sp macro="" textlink="">
      <xdr:nvSpPr>
        <xdr:cNvPr id="221" name="円/楕円 220"/>
        <xdr:cNvSpPr/>
      </xdr:nvSpPr>
      <xdr:spPr>
        <a:xfrm>
          <a:off x="1397000" y="137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165639</xdr:rowOff>
    </xdr:from>
    <xdr:ext cx="762000" cy="259045"/>
    <xdr:sp macro="" textlink="">
      <xdr:nvSpPr>
        <xdr:cNvPr id="222" name="テキスト ボックス 221"/>
        <xdr:cNvSpPr txBox="1"/>
      </xdr:nvSpPr>
      <xdr:spPr>
        <a:xfrm>
          <a:off x="1066800" y="1353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平成２７年度については、ラスパイレス指数が給与構造の総合的見直しによる現給補償の増により増加したが、全国平均との比較では平均値を上回っており、引き続き給与水準の適正化に努める。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22606</xdr:rowOff>
    </xdr:from>
    <xdr:to>
      <xdr:col>24</xdr:col>
      <xdr:colOff>558800</xdr:colOff>
      <xdr:row>87</xdr:row>
      <xdr:rowOff>161798</xdr:rowOff>
    </xdr:to>
    <xdr:cxnSp macro="">
      <xdr:nvCxnSpPr>
        <xdr:cNvPr id="249" name="直線コネクタ 248"/>
        <xdr:cNvCxnSpPr/>
      </xdr:nvCxnSpPr>
      <xdr:spPr>
        <a:xfrm flipV="1">
          <a:off x="17018000" y="13910056"/>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50"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51" name="直線コネクタ 250"/>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108983</xdr:rowOff>
    </xdr:from>
    <xdr:ext cx="762000" cy="259045"/>
    <xdr:sp macro="" textlink="">
      <xdr:nvSpPr>
        <xdr:cNvPr id="252" name="給与水準   （国との比較）最大値テキスト"/>
        <xdr:cNvSpPr txBox="1"/>
      </xdr:nvSpPr>
      <xdr:spPr>
        <a:xfrm>
          <a:off x="17106900" y="1365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81</xdr:row>
      <xdr:rowOff>22606</xdr:rowOff>
    </xdr:from>
    <xdr:to>
      <xdr:col>24</xdr:col>
      <xdr:colOff>647700</xdr:colOff>
      <xdr:row>81</xdr:row>
      <xdr:rowOff>22606</xdr:rowOff>
    </xdr:to>
    <xdr:cxnSp macro="">
      <xdr:nvCxnSpPr>
        <xdr:cNvPr id="253" name="直線コネクタ 252"/>
        <xdr:cNvCxnSpPr/>
      </xdr:nvCxnSpPr>
      <xdr:spPr>
        <a:xfrm>
          <a:off x="16929100" y="139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125985</xdr:rowOff>
    </xdr:from>
    <xdr:to>
      <xdr:col>24</xdr:col>
      <xdr:colOff>558800</xdr:colOff>
      <xdr:row>85</xdr:row>
      <xdr:rowOff>31750</xdr:rowOff>
    </xdr:to>
    <xdr:cxnSp macro="">
      <xdr:nvCxnSpPr>
        <xdr:cNvPr id="254" name="直線コネクタ 253"/>
        <xdr:cNvCxnSpPr/>
      </xdr:nvCxnSpPr>
      <xdr:spPr>
        <a:xfrm>
          <a:off x="16179800" y="14527785"/>
          <a:ext cx="8382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120666</xdr:rowOff>
    </xdr:from>
    <xdr:ext cx="762000" cy="259045"/>
    <xdr:sp macro="" textlink="">
      <xdr:nvSpPr>
        <xdr:cNvPr id="255"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6" name="フローチャート : 判断 255"/>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85</xdr:row>
      <xdr:rowOff>51054</xdr:rowOff>
    </xdr:to>
    <xdr:cxnSp macro="">
      <xdr:nvCxnSpPr>
        <xdr:cNvPr id="257" name="直線コネクタ 256"/>
        <xdr:cNvCxnSpPr/>
      </xdr:nvCxnSpPr>
      <xdr:spPr>
        <a:xfrm flipV="1">
          <a:off x="15290800" y="14527785"/>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38863</xdr:rowOff>
    </xdr:from>
    <xdr:to>
      <xdr:col>23</xdr:col>
      <xdr:colOff>457200</xdr:colOff>
      <xdr:row>85</xdr:row>
      <xdr:rowOff>140463</xdr:rowOff>
    </xdr:to>
    <xdr:sp macro="" textlink="">
      <xdr:nvSpPr>
        <xdr:cNvPr id="258" name="フローチャート : 判断 257"/>
        <xdr:cNvSpPr/>
      </xdr:nvSpPr>
      <xdr:spPr>
        <a:xfrm>
          <a:off x="16129000" y="146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125240</xdr:rowOff>
    </xdr:from>
    <xdr:ext cx="736600" cy="259045"/>
    <xdr:sp macro="" textlink="">
      <xdr:nvSpPr>
        <xdr:cNvPr id="259" name="テキスト ボックス 258"/>
        <xdr:cNvSpPr txBox="1"/>
      </xdr:nvSpPr>
      <xdr:spPr>
        <a:xfrm>
          <a:off x="15798800" y="1469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51054</xdr:rowOff>
    </xdr:from>
    <xdr:to>
      <xdr:col>22</xdr:col>
      <xdr:colOff>203200</xdr:colOff>
      <xdr:row>89</xdr:row>
      <xdr:rowOff>127763</xdr:rowOff>
    </xdr:to>
    <xdr:cxnSp macro="">
      <xdr:nvCxnSpPr>
        <xdr:cNvPr id="260" name="直線コネクタ 259"/>
        <xdr:cNvCxnSpPr/>
      </xdr:nvCxnSpPr>
      <xdr:spPr>
        <a:xfrm flipV="1">
          <a:off x="14401800" y="14624304"/>
          <a:ext cx="889000" cy="7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38863</xdr:rowOff>
    </xdr:from>
    <xdr:to>
      <xdr:col>22</xdr:col>
      <xdr:colOff>254000</xdr:colOff>
      <xdr:row>85</xdr:row>
      <xdr:rowOff>140463</xdr:rowOff>
    </xdr:to>
    <xdr:sp macro="" textlink="">
      <xdr:nvSpPr>
        <xdr:cNvPr id="261" name="フローチャート : 判断 260"/>
        <xdr:cNvSpPr/>
      </xdr:nvSpPr>
      <xdr:spPr>
        <a:xfrm>
          <a:off x="15240000" y="146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125240</xdr:rowOff>
    </xdr:from>
    <xdr:ext cx="762000" cy="259045"/>
    <xdr:sp macro="" textlink="">
      <xdr:nvSpPr>
        <xdr:cNvPr id="262" name="テキスト ボックス 261"/>
        <xdr:cNvSpPr txBox="1"/>
      </xdr:nvSpPr>
      <xdr:spPr>
        <a:xfrm>
          <a:off x="14909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31242</xdr:rowOff>
    </xdr:from>
    <xdr:to>
      <xdr:col>21</xdr:col>
      <xdr:colOff>0</xdr:colOff>
      <xdr:row>89</xdr:row>
      <xdr:rowOff>127763</xdr:rowOff>
    </xdr:to>
    <xdr:cxnSp macro="">
      <xdr:nvCxnSpPr>
        <xdr:cNvPr id="263" name="直線コネクタ 262"/>
        <xdr:cNvCxnSpPr/>
      </xdr:nvCxnSpPr>
      <xdr:spPr>
        <a:xfrm>
          <a:off x="13512800" y="1529029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115570</xdr:rowOff>
    </xdr:from>
    <xdr:to>
      <xdr:col>21</xdr:col>
      <xdr:colOff>50800</xdr:colOff>
      <xdr:row>90</xdr:row>
      <xdr:rowOff>45720</xdr:rowOff>
    </xdr:to>
    <xdr:sp macro="" textlink="">
      <xdr:nvSpPr>
        <xdr:cNvPr id="264" name="フローチャート : 判断 263"/>
        <xdr:cNvSpPr/>
      </xdr:nvSpPr>
      <xdr:spPr>
        <a:xfrm>
          <a:off x="14351000" y="153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30497</xdr:rowOff>
    </xdr:from>
    <xdr:ext cx="762000" cy="259045"/>
    <xdr:sp macro="" textlink="">
      <xdr:nvSpPr>
        <xdr:cNvPr id="265" name="テキスト ボックス 264"/>
        <xdr:cNvSpPr txBox="1"/>
      </xdr:nvSpPr>
      <xdr:spPr>
        <a:xfrm>
          <a:off x="14020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66" name="フローチャート : 判断 265"/>
        <xdr:cNvSpPr/>
      </xdr:nvSpPr>
      <xdr:spPr>
        <a:xfrm>
          <a:off x="13462000" y="153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67" name="テキスト ボックス 266"/>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3" name="円/楕円 272"/>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4"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75185</xdr:rowOff>
    </xdr:from>
    <xdr:to>
      <xdr:col>23</xdr:col>
      <xdr:colOff>457200</xdr:colOff>
      <xdr:row>85</xdr:row>
      <xdr:rowOff>5335</xdr:rowOff>
    </xdr:to>
    <xdr:sp macro="" textlink="">
      <xdr:nvSpPr>
        <xdr:cNvPr id="275" name="円/楕円 274"/>
        <xdr:cNvSpPr/>
      </xdr:nvSpPr>
      <xdr:spPr>
        <a:xfrm>
          <a:off x="16129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76" name="テキスト ボックス 27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254</xdr:rowOff>
    </xdr:from>
    <xdr:to>
      <xdr:col>22</xdr:col>
      <xdr:colOff>254000</xdr:colOff>
      <xdr:row>85</xdr:row>
      <xdr:rowOff>101854</xdr:rowOff>
    </xdr:to>
    <xdr:sp macro="" textlink="">
      <xdr:nvSpPr>
        <xdr:cNvPr id="277" name="円/楕円 276"/>
        <xdr:cNvSpPr/>
      </xdr:nvSpPr>
      <xdr:spPr>
        <a:xfrm>
          <a:off x="15240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112031</xdr:rowOff>
    </xdr:from>
    <xdr:ext cx="762000" cy="259045"/>
    <xdr:sp macro="" textlink="">
      <xdr:nvSpPr>
        <xdr:cNvPr id="278" name="テキスト ボックス 277"/>
        <xdr:cNvSpPr txBox="1"/>
      </xdr:nvSpPr>
      <xdr:spPr>
        <a:xfrm>
          <a:off x="14909800" y="1434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76963</xdr:rowOff>
    </xdr:from>
    <xdr:to>
      <xdr:col>21</xdr:col>
      <xdr:colOff>50800</xdr:colOff>
      <xdr:row>90</xdr:row>
      <xdr:rowOff>7113</xdr:rowOff>
    </xdr:to>
    <xdr:sp macro="" textlink="">
      <xdr:nvSpPr>
        <xdr:cNvPr id="279" name="円/楕円 278"/>
        <xdr:cNvSpPr/>
      </xdr:nvSpPr>
      <xdr:spPr>
        <a:xfrm>
          <a:off x="14351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17290</xdr:rowOff>
    </xdr:from>
    <xdr:ext cx="762000" cy="259045"/>
    <xdr:sp macro="" textlink="">
      <xdr:nvSpPr>
        <xdr:cNvPr id="280" name="テキスト ボックス 279"/>
        <xdr:cNvSpPr txBox="1"/>
      </xdr:nvSpPr>
      <xdr:spPr>
        <a:xfrm>
          <a:off x="14020800" y="1510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81" name="円/楕円 280"/>
        <xdr:cNvSpPr/>
      </xdr:nvSpPr>
      <xdr:spPr>
        <a:xfrm>
          <a:off x="13462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82" name="テキスト ボックス 281"/>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ここ数年来、新規採用職員の抑制等を行っており、類似団体内平均値に近づいてはいたが、平成２７年度において</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回った。「</a:t>
          </a:r>
          <a:r>
            <a:rPr lang="ja-JP" altLang="ja-JP" sz="1100">
              <a:solidFill>
                <a:schemeClr val="dk1"/>
              </a:solidFill>
              <a:effectLst/>
              <a:latin typeface="+mn-lt"/>
              <a:ea typeface="+mn-ea"/>
              <a:cs typeface="+mn-cs"/>
            </a:rPr>
            <a:t>氷見市行政品質改革プラン（平成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においては、平成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日現在の職員数を、平成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日現在と比べ</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％減員することとしており、引き続き定員管理の適正化に努める。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4" name="直線コネクタ 313"/>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5"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6" name="直線コネクタ 315"/>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7"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18" name="直線コネクタ 317"/>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34925</xdr:rowOff>
    </xdr:from>
    <xdr:to>
      <xdr:col>24</xdr:col>
      <xdr:colOff>558800</xdr:colOff>
      <xdr:row>61</xdr:row>
      <xdr:rowOff>46990</xdr:rowOff>
    </xdr:to>
    <xdr:cxnSp macro="">
      <xdr:nvCxnSpPr>
        <xdr:cNvPr id="319" name="直線コネクタ 318"/>
        <xdr:cNvCxnSpPr/>
      </xdr:nvCxnSpPr>
      <xdr:spPr>
        <a:xfrm>
          <a:off x="16179800" y="1049337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0"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1" name="フローチャート : 判断 320"/>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34925</xdr:rowOff>
    </xdr:from>
    <xdr:to>
      <xdr:col>23</xdr:col>
      <xdr:colOff>406400</xdr:colOff>
      <xdr:row>61</xdr:row>
      <xdr:rowOff>67673</xdr:rowOff>
    </xdr:to>
    <xdr:cxnSp macro="">
      <xdr:nvCxnSpPr>
        <xdr:cNvPr id="322" name="直線コネクタ 321"/>
        <xdr:cNvCxnSpPr/>
      </xdr:nvCxnSpPr>
      <xdr:spPr>
        <a:xfrm flipV="1">
          <a:off x="15290800" y="1049337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3" name="フローチャート : 判断 322"/>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4" name="テキスト ボックス 323"/>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60778</xdr:rowOff>
    </xdr:from>
    <xdr:to>
      <xdr:col>22</xdr:col>
      <xdr:colOff>203200</xdr:colOff>
      <xdr:row>61</xdr:row>
      <xdr:rowOff>67673</xdr:rowOff>
    </xdr:to>
    <xdr:cxnSp macro="">
      <xdr:nvCxnSpPr>
        <xdr:cNvPr id="325" name="直線コネクタ 324"/>
        <xdr:cNvCxnSpPr/>
      </xdr:nvCxnSpPr>
      <xdr:spPr>
        <a:xfrm>
          <a:off x="14401800" y="105192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141787</xdr:rowOff>
    </xdr:from>
    <xdr:to>
      <xdr:col>22</xdr:col>
      <xdr:colOff>254000</xdr:colOff>
      <xdr:row>61</xdr:row>
      <xdr:rowOff>71937</xdr:rowOff>
    </xdr:to>
    <xdr:sp macro="" textlink="">
      <xdr:nvSpPr>
        <xdr:cNvPr id="326" name="フローチャート : 判断 325"/>
        <xdr:cNvSpPr/>
      </xdr:nvSpPr>
      <xdr:spPr>
        <a:xfrm>
          <a:off x="15240000" y="1042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82114</xdr:rowOff>
    </xdr:from>
    <xdr:ext cx="762000" cy="259045"/>
    <xdr:sp macro="" textlink="">
      <xdr:nvSpPr>
        <xdr:cNvPr id="327" name="テキスト ボックス 326"/>
        <xdr:cNvSpPr txBox="1"/>
      </xdr:nvSpPr>
      <xdr:spPr>
        <a:xfrm>
          <a:off x="14909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60778</xdr:rowOff>
    </xdr:from>
    <xdr:to>
      <xdr:col>21</xdr:col>
      <xdr:colOff>0</xdr:colOff>
      <xdr:row>61</xdr:row>
      <xdr:rowOff>96974</xdr:rowOff>
    </xdr:to>
    <xdr:cxnSp macro="">
      <xdr:nvCxnSpPr>
        <xdr:cNvPr id="328" name="直線コネクタ 327"/>
        <xdr:cNvCxnSpPr/>
      </xdr:nvCxnSpPr>
      <xdr:spPr>
        <a:xfrm flipV="1">
          <a:off x="13512800" y="1051922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155575</xdr:rowOff>
    </xdr:from>
    <xdr:to>
      <xdr:col>21</xdr:col>
      <xdr:colOff>50800</xdr:colOff>
      <xdr:row>61</xdr:row>
      <xdr:rowOff>85725</xdr:rowOff>
    </xdr:to>
    <xdr:sp macro="" textlink="">
      <xdr:nvSpPr>
        <xdr:cNvPr id="329" name="フローチャート : 判断 328"/>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95902</xdr:rowOff>
    </xdr:from>
    <xdr:ext cx="762000" cy="259045"/>
    <xdr:sp macro="" textlink="">
      <xdr:nvSpPr>
        <xdr:cNvPr id="330" name="テキスト ボックス 329"/>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4808</xdr:rowOff>
    </xdr:from>
    <xdr:to>
      <xdr:col>19</xdr:col>
      <xdr:colOff>533400</xdr:colOff>
      <xdr:row>61</xdr:row>
      <xdr:rowOff>106408</xdr:rowOff>
    </xdr:to>
    <xdr:sp macro="" textlink="">
      <xdr:nvSpPr>
        <xdr:cNvPr id="331" name="フローチャート : 判断 330"/>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116585</xdr:rowOff>
    </xdr:from>
    <xdr:ext cx="762000" cy="259045"/>
    <xdr:sp macro="" textlink="">
      <xdr:nvSpPr>
        <xdr:cNvPr id="332" name="テキスト ボックス 331"/>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167640</xdr:rowOff>
    </xdr:from>
    <xdr:to>
      <xdr:col>24</xdr:col>
      <xdr:colOff>609600</xdr:colOff>
      <xdr:row>61</xdr:row>
      <xdr:rowOff>97790</xdr:rowOff>
    </xdr:to>
    <xdr:sp macro="" textlink="">
      <xdr:nvSpPr>
        <xdr:cNvPr id="338" name="円/楕円 337"/>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12717</xdr:rowOff>
    </xdr:from>
    <xdr:ext cx="762000" cy="259045"/>
    <xdr:sp macro="" textlink="">
      <xdr:nvSpPr>
        <xdr:cNvPr id="339"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155575</xdr:rowOff>
    </xdr:from>
    <xdr:to>
      <xdr:col>23</xdr:col>
      <xdr:colOff>457200</xdr:colOff>
      <xdr:row>61</xdr:row>
      <xdr:rowOff>85725</xdr:rowOff>
    </xdr:to>
    <xdr:sp macro="" textlink="">
      <xdr:nvSpPr>
        <xdr:cNvPr id="340" name="円/楕円 339"/>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70502</xdr:rowOff>
    </xdr:from>
    <xdr:ext cx="736600" cy="259045"/>
    <xdr:sp macro="" textlink="">
      <xdr:nvSpPr>
        <xdr:cNvPr id="341" name="テキスト ボックス 340"/>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16873</xdr:rowOff>
    </xdr:from>
    <xdr:to>
      <xdr:col>22</xdr:col>
      <xdr:colOff>254000</xdr:colOff>
      <xdr:row>61</xdr:row>
      <xdr:rowOff>118473</xdr:rowOff>
    </xdr:to>
    <xdr:sp macro="" textlink="">
      <xdr:nvSpPr>
        <xdr:cNvPr id="342" name="円/楕円 341"/>
        <xdr:cNvSpPr/>
      </xdr:nvSpPr>
      <xdr:spPr>
        <a:xfrm>
          <a:off x="15240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103250</xdr:rowOff>
    </xdr:from>
    <xdr:ext cx="762000" cy="259045"/>
    <xdr:sp macro="" textlink="">
      <xdr:nvSpPr>
        <xdr:cNvPr id="343" name="テキスト ボックス 342"/>
        <xdr:cNvSpPr txBox="1"/>
      </xdr:nvSpPr>
      <xdr:spPr>
        <a:xfrm>
          <a:off x="14909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9978</xdr:rowOff>
    </xdr:from>
    <xdr:to>
      <xdr:col>21</xdr:col>
      <xdr:colOff>50800</xdr:colOff>
      <xdr:row>61</xdr:row>
      <xdr:rowOff>111578</xdr:rowOff>
    </xdr:to>
    <xdr:sp macro="" textlink="">
      <xdr:nvSpPr>
        <xdr:cNvPr id="344" name="円/楕円 343"/>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45" name="テキスト ボックス 344"/>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46174</xdr:rowOff>
    </xdr:from>
    <xdr:to>
      <xdr:col>19</xdr:col>
      <xdr:colOff>533400</xdr:colOff>
      <xdr:row>61</xdr:row>
      <xdr:rowOff>147774</xdr:rowOff>
    </xdr:to>
    <xdr:sp macro="" textlink="">
      <xdr:nvSpPr>
        <xdr:cNvPr id="346" name="円/楕円 345"/>
        <xdr:cNvSpPr/>
      </xdr:nvSpPr>
      <xdr:spPr>
        <a:xfrm>
          <a:off x="13462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132551</xdr:rowOff>
    </xdr:from>
    <xdr:ext cx="762000" cy="259045"/>
    <xdr:sp macro="" textlink="">
      <xdr:nvSpPr>
        <xdr:cNvPr id="347" name="テキスト ボックス 346"/>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市債の償還がピークを終え減少</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公営企業も含めた市全体の市債の発行を抑制し、市債に頼りすぎない財政運営に努める。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6" name="直線コネクタ 375"/>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7"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8" name="直線コネクタ 377"/>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0" name="直線コネクタ 37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121920</xdr:rowOff>
    </xdr:to>
    <xdr:cxnSp macro="">
      <xdr:nvCxnSpPr>
        <xdr:cNvPr id="381" name="直線コネクタ 380"/>
        <xdr:cNvCxnSpPr/>
      </xdr:nvCxnSpPr>
      <xdr:spPr>
        <a:xfrm flipV="1">
          <a:off x="16179800" y="715391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2"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3" name="フローチャート : 判断 382"/>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43</xdr:row>
      <xdr:rowOff>135467</xdr:rowOff>
    </xdr:to>
    <xdr:cxnSp macro="">
      <xdr:nvCxnSpPr>
        <xdr:cNvPr id="384" name="直線コネクタ 383"/>
        <xdr:cNvCxnSpPr/>
      </xdr:nvCxnSpPr>
      <xdr:spPr>
        <a:xfrm flipV="1">
          <a:off x="15290800" y="732282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151130</xdr:rowOff>
    </xdr:from>
    <xdr:to>
      <xdr:col>23</xdr:col>
      <xdr:colOff>457200</xdr:colOff>
      <xdr:row>40</xdr:row>
      <xdr:rowOff>81280</xdr:rowOff>
    </xdr:to>
    <xdr:sp macro="" textlink="">
      <xdr:nvSpPr>
        <xdr:cNvPr id="385" name="フローチャート :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86" name="テキスト ボックス 385"/>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135467</xdr:rowOff>
    </xdr:from>
    <xdr:to>
      <xdr:col>22</xdr:col>
      <xdr:colOff>203200</xdr:colOff>
      <xdr:row>44</xdr:row>
      <xdr:rowOff>140970</xdr:rowOff>
    </xdr:to>
    <xdr:cxnSp macro="">
      <xdr:nvCxnSpPr>
        <xdr:cNvPr id="387" name="直線コネクタ 386"/>
        <xdr:cNvCxnSpPr/>
      </xdr:nvCxnSpPr>
      <xdr:spPr>
        <a:xfrm flipV="1">
          <a:off x="14401800" y="750781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44027</xdr:rowOff>
    </xdr:from>
    <xdr:to>
      <xdr:col>22</xdr:col>
      <xdr:colOff>254000</xdr:colOff>
      <xdr:row>40</xdr:row>
      <xdr:rowOff>145627</xdr:rowOff>
    </xdr:to>
    <xdr:sp macro="" textlink="">
      <xdr:nvSpPr>
        <xdr:cNvPr id="388" name="フローチャート : 判断 387"/>
        <xdr:cNvSpPr/>
      </xdr:nvSpPr>
      <xdr:spPr>
        <a:xfrm>
          <a:off x="15240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155804</xdr:rowOff>
    </xdr:from>
    <xdr:ext cx="762000" cy="259045"/>
    <xdr:sp macro="" textlink="">
      <xdr:nvSpPr>
        <xdr:cNvPr id="389" name="テキスト ボックス 388"/>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140970</xdr:rowOff>
    </xdr:from>
    <xdr:to>
      <xdr:col>21</xdr:col>
      <xdr:colOff>0</xdr:colOff>
      <xdr:row>45</xdr:row>
      <xdr:rowOff>122344</xdr:rowOff>
    </xdr:to>
    <xdr:cxnSp macro="">
      <xdr:nvCxnSpPr>
        <xdr:cNvPr id="390" name="直線コネクタ 389"/>
        <xdr:cNvCxnSpPr/>
      </xdr:nvCxnSpPr>
      <xdr:spPr>
        <a:xfrm flipV="1">
          <a:off x="13512800" y="76847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91" name="フローチャート :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92" name="テキスト ボックス 391"/>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393" name="フローチャート : 判断 392"/>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394" name="テキスト ボックス 393"/>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400" name="円/楕円 399"/>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401"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402" name="円/楕円 401"/>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403" name="テキスト ボックス 402"/>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84667</xdr:rowOff>
    </xdr:from>
    <xdr:to>
      <xdr:col>22</xdr:col>
      <xdr:colOff>254000</xdr:colOff>
      <xdr:row>44</xdr:row>
      <xdr:rowOff>14817</xdr:rowOff>
    </xdr:to>
    <xdr:sp macro="" textlink="">
      <xdr:nvSpPr>
        <xdr:cNvPr id="404" name="円/楕円 403"/>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171044</xdr:rowOff>
    </xdr:from>
    <xdr:ext cx="762000" cy="259045"/>
    <xdr:sp macro="" textlink="">
      <xdr:nvSpPr>
        <xdr:cNvPr id="405" name="テキスト ボックス 404"/>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90170</xdr:rowOff>
    </xdr:from>
    <xdr:to>
      <xdr:col>21</xdr:col>
      <xdr:colOff>50800</xdr:colOff>
      <xdr:row>45</xdr:row>
      <xdr:rowOff>20320</xdr:rowOff>
    </xdr:to>
    <xdr:sp macro="" textlink="">
      <xdr:nvSpPr>
        <xdr:cNvPr id="406" name="円/楕円 405"/>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5097</xdr:rowOff>
    </xdr:from>
    <xdr:ext cx="762000" cy="259045"/>
    <xdr:sp macro="" textlink="">
      <xdr:nvSpPr>
        <xdr:cNvPr id="407" name="テキスト ボックス 406"/>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71544</xdr:rowOff>
    </xdr:from>
    <xdr:to>
      <xdr:col>19</xdr:col>
      <xdr:colOff>533400</xdr:colOff>
      <xdr:row>46</xdr:row>
      <xdr:rowOff>1694</xdr:rowOff>
    </xdr:to>
    <xdr:sp macro="" textlink="">
      <xdr:nvSpPr>
        <xdr:cNvPr id="408" name="円/楕円 407"/>
        <xdr:cNvSpPr/>
      </xdr:nvSpPr>
      <xdr:spPr>
        <a:xfrm>
          <a:off x="13462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157921</xdr:rowOff>
    </xdr:from>
    <xdr:ext cx="762000" cy="259045"/>
    <xdr:sp macro="" textlink="">
      <xdr:nvSpPr>
        <xdr:cNvPr id="409" name="テキスト ボックス 408"/>
        <xdr:cNvSpPr txBox="1"/>
      </xdr:nvSpPr>
      <xdr:spPr>
        <a:xfrm>
          <a:off x="13131800" y="787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地方債の発行抑制や繰上償還などによる地方債残高の減少や職員数の減少に伴い、前年度と比較して改善している。今後大型事業の実施を予定としているものの、新規事業実施においては、地方債の活用や債務負担行為の設定等に総点検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4" name="直線コネクタ 433"/>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5"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6" name="直線コネクタ 435"/>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12890</xdr:rowOff>
    </xdr:from>
    <xdr:to>
      <xdr:col>24</xdr:col>
      <xdr:colOff>558800</xdr:colOff>
      <xdr:row>18</xdr:row>
      <xdr:rowOff>128111</xdr:rowOff>
    </xdr:to>
    <xdr:cxnSp macro="">
      <xdr:nvCxnSpPr>
        <xdr:cNvPr id="439" name="直線コネクタ 438"/>
        <xdr:cNvCxnSpPr/>
      </xdr:nvCxnSpPr>
      <xdr:spPr>
        <a:xfrm flipV="1">
          <a:off x="16179800" y="3098990"/>
          <a:ext cx="838200" cy="1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0"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1" name="フローチャート : 判断 440"/>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128111</xdr:rowOff>
    </xdr:from>
    <xdr:to>
      <xdr:col>23</xdr:col>
      <xdr:colOff>406400</xdr:colOff>
      <xdr:row>19</xdr:row>
      <xdr:rowOff>25432</xdr:rowOff>
    </xdr:to>
    <xdr:cxnSp macro="">
      <xdr:nvCxnSpPr>
        <xdr:cNvPr id="442" name="直線コネクタ 441"/>
        <xdr:cNvCxnSpPr/>
      </xdr:nvCxnSpPr>
      <xdr:spPr>
        <a:xfrm flipV="1">
          <a:off x="15290800" y="3214211"/>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54642</xdr:rowOff>
    </xdr:from>
    <xdr:to>
      <xdr:col>23</xdr:col>
      <xdr:colOff>457200</xdr:colOff>
      <xdr:row>16</xdr:row>
      <xdr:rowOff>156242</xdr:rowOff>
    </xdr:to>
    <xdr:sp macro="" textlink="">
      <xdr:nvSpPr>
        <xdr:cNvPr id="443" name="フローチャート : 判断 442"/>
        <xdr:cNvSpPr/>
      </xdr:nvSpPr>
      <xdr:spPr>
        <a:xfrm>
          <a:off x="16129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166419</xdr:rowOff>
    </xdr:from>
    <xdr:ext cx="736600" cy="259045"/>
    <xdr:sp macro="" textlink="">
      <xdr:nvSpPr>
        <xdr:cNvPr id="444" name="テキスト ボックス 443"/>
        <xdr:cNvSpPr txBox="1"/>
      </xdr:nvSpPr>
      <xdr:spPr>
        <a:xfrm>
          <a:off x="15798800" y="256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25432</xdr:rowOff>
    </xdr:from>
    <xdr:to>
      <xdr:col>22</xdr:col>
      <xdr:colOff>203200</xdr:colOff>
      <xdr:row>19</xdr:row>
      <xdr:rowOff>97822</xdr:rowOff>
    </xdr:to>
    <xdr:cxnSp macro="">
      <xdr:nvCxnSpPr>
        <xdr:cNvPr id="445" name="直線コネクタ 444"/>
        <xdr:cNvCxnSpPr/>
      </xdr:nvCxnSpPr>
      <xdr:spPr>
        <a:xfrm flipV="1">
          <a:off x="14401800" y="32829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81185</xdr:rowOff>
    </xdr:from>
    <xdr:to>
      <xdr:col>22</xdr:col>
      <xdr:colOff>254000</xdr:colOff>
      <xdr:row>17</xdr:row>
      <xdr:rowOff>11335</xdr:rowOff>
    </xdr:to>
    <xdr:sp macro="" textlink="">
      <xdr:nvSpPr>
        <xdr:cNvPr id="446" name="フローチャート : 判断 445"/>
        <xdr:cNvSpPr/>
      </xdr:nvSpPr>
      <xdr:spPr>
        <a:xfrm>
          <a:off x="15240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21512</xdr:rowOff>
    </xdr:from>
    <xdr:ext cx="762000" cy="259045"/>
    <xdr:sp macro="" textlink="">
      <xdr:nvSpPr>
        <xdr:cNvPr id="447" name="テキスト ボックス 446"/>
        <xdr:cNvSpPr txBox="1"/>
      </xdr:nvSpPr>
      <xdr:spPr>
        <a:xfrm>
          <a:off x="14909800" y="259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97822</xdr:rowOff>
    </xdr:from>
    <xdr:to>
      <xdr:col>21</xdr:col>
      <xdr:colOff>0</xdr:colOff>
      <xdr:row>20</xdr:row>
      <xdr:rowOff>89853</xdr:rowOff>
    </xdr:to>
    <xdr:cxnSp macro="">
      <xdr:nvCxnSpPr>
        <xdr:cNvPr id="448" name="直線コネクタ 447"/>
        <xdr:cNvCxnSpPr/>
      </xdr:nvCxnSpPr>
      <xdr:spPr>
        <a:xfrm flipV="1">
          <a:off x="13512800" y="3355372"/>
          <a:ext cx="889000" cy="16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128842</xdr:rowOff>
    </xdr:from>
    <xdr:to>
      <xdr:col>21</xdr:col>
      <xdr:colOff>50800</xdr:colOff>
      <xdr:row>17</xdr:row>
      <xdr:rowOff>58992</xdr:rowOff>
    </xdr:to>
    <xdr:sp macro="" textlink="">
      <xdr:nvSpPr>
        <xdr:cNvPr id="449" name="フローチャート : 判断 448"/>
        <xdr:cNvSpPr/>
      </xdr:nvSpPr>
      <xdr:spPr>
        <a:xfrm>
          <a:off x="14351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69169</xdr:rowOff>
    </xdr:from>
    <xdr:ext cx="762000" cy="259045"/>
    <xdr:sp macro="" textlink="">
      <xdr:nvSpPr>
        <xdr:cNvPr id="450" name="テキスト ボックス 449"/>
        <xdr:cNvSpPr txBox="1"/>
      </xdr:nvSpPr>
      <xdr:spPr>
        <a:xfrm>
          <a:off x="14020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23749</xdr:rowOff>
    </xdr:from>
    <xdr:to>
      <xdr:col>19</xdr:col>
      <xdr:colOff>533400</xdr:colOff>
      <xdr:row>17</xdr:row>
      <xdr:rowOff>125349</xdr:rowOff>
    </xdr:to>
    <xdr:sp macro="" textlink="">
      <xdr:nvSpPr>
        <xdr:cNvPr id="451" name="フローチャート : 判断 450"/>
        <xdr:cNvSpPr/>
      </xdr:nvSpPr>
      <xdr:spPr>
        <a:xfrm>
          <a:off x="13462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135526</xdr:rowOff>
    </xdr:from>
    <xdr:ext cx="762000" cy="259045"/>
    <xdr:sp macro="" textlink="">
      <xdr:nvSpPr>
        <xdr:cNvPr id="452" name="テキスト ボックス 451"/>
        <xdr:cNvSpPr txBox="1"/>
      </xdr:nvSpPr>
      <xdr:spPr>
        <a:xfrm>
          <a:off x="13131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133540</xdr:rowOff>
    </xdr:from>
    <xdr:to>
      <xdr:col>24</xdr:col>
      <xdr:colOff>609600</xdr:colOff>
      <xdr:row>18</xdr:row>
      <xdr:rowOff>63690</xdr:rowOff>
    </xdr:to>
    <xdr:sp macro="" textlink="">
      <xdr:nvSpPr>
        <xdr:cNvPr id="458" name="円/楕円 457"/>
        <xdr:cNvSpPr/>
      </xdr:nvSpPr>
      <xdr:spPr>
        <a:xfrm>
          <a:off x="16967200" y="30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105617</xdr:rowOff>
    </xdr:from>
    <xdr:ext cx="762000" cy="259045"/>
    <xdr:sp macro="" textlink="">
      <xdr:nvSpPr>
        <xdr:cNvPr id="459" name="将来負担の状況該当値テキスト"/>
        <xdr:cNvSpPr txBox="1"/>
      </xdr:nvSpPr>
      <xdr:spPr>
        <a:xfrm>
          <a:off x="17106900" y="30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77311</xdr:rowOff>
    </xdr:from>
    <xdr:to>
      <xdr:col>23</xdr:col>
      <xdr:colOff>457200</xdr:colOff>
      <xdr:row>19</xdr:row>
      <xdr:rowOff>7461</xdr:rowOff>
    </xdr:to>
    <xdr:sp macro="" textlink="">
      <xdr:nvSpPr>
        <xdr:cNvPr id="460" name="円/楕円 459"/>
        <xdr:cNvSpPr/>
      </xdr:nvSpPr>
      <xdr:spPr>
        <a:xfrm>
          <a:off x="16129000" y="31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163688</xdr:rowOff>
    </xdr:from>
    <xdr:ext cx="736600" cy="259045"/>
    <xdr:sp macro="" textlink="">
      <xdr:nvSpPr>
        <xdr:cNvPr id="461" name="テキスト ボックス 460"/>
        <xdr:cNvSpPr txBox="1"/>
      </xdr:nvSpPr>
      <xdr:spPr>
        <a:xfrm>
          <a:off x="15798800" y="324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146082</xdr:rowOff>
    </xdr:from>
    <xdr:to>
      <xdr:col>22</xdr:col>
      <xdr:colOff>254000</xdr:colOff>
      <xdr:row>19</xdr:row>
      <xdr:rowOff>76232</xdr:rowOff>
    </xdr:to>
    <xdr:sp macro="" textlink="">
      <xdr:nvSpPr>
        <xdr:cNvPr id="462" name="円/楕円 461"/>
        <xdr:cNvSpPr/>
      </xdr:nvSpPr>
      <xdr:spPr>
        <a:xfrm>
          <a:off x="15240000" y="32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61009</xdr:rowOff>
    </xdr:from>
    <xdr:ext cx="762000" cy="259045"/>
    <xdr:sp macro="" textlink="">
      <xdr:nvSpPr>
        <xdr:cNvPr id="463" name="テキスト ボックス 462"/>
        <xdr:cNvSpPr txBox="1"/>
      </xdr:nvSpPr>
      <xdr:spPr>
        <a:xfrm>
          <a:off x="14909800" y="331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47022</xdr:rowOff>
    </xdr:from>
    <xdr:to>
      <xdr:col>21</xdr:col>
      <xdr:colOff>50800</xdr:colOff>
      <xdr:row>19</xdr:row>
      <xdr:rowOff>148622</xdr:rowOff>
    </xdr:to>
    <xdr:sp macro="" textlink="">
      <xdr:nvSpPr>
        <xdr:cNvPr id="464" name="円/楕円 463"/>
        <xdr:cNvSpPr/>
      </xdr:nvSpPr>
      <xdr:spPr>
        <a:xfrm>
          <a:off x="14351000" y="33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133399</xdr:rowOff>
    </xdr:from>
    <xdr:ext cx="762000" cy="259045"/>
    <xdr:sp macro="" textlink="">
      <xdr:nvSpPr>
        <xdr:cNvPr id="465" name="テキスト ボックス 464"/>
        <xdr:cNvSpPr txBox="1"/>
      </xdr:nvSpPr>
      <xdr:spPr>
        <a:xfrm>
          <a:off x="14020800" y="33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39053</xdr:rowOff>
    </xdr:from>
    <xdr:to>
      <xdr:col>19</xdr:col>
      <xdr:colOff>533400</xdr:colOff>
      <xdr:row>20</xdr:row>
      <xdr:rowOff>140653</xdr:rowOff>
    </xdr:to>
    <xdr:sp macro="" textlink="">
      <xdr:nvSpPr>
        <xdr:cNvPr id="466" name="円/楕円 465"/>
        <xdr:cNvSpPr/>
      </xdr:nvSpPr>
      <xdr:spPr>
        <a:xfrm>
          <a:off x="13462000" y="34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125430</xdr:rowOff>
    </xdr:from>
    <xdr:ext cx="762000" cy="259045"/>
    <xdr:sp macro="" textlink="">
      <xdr:nvSpPr>
        <xdr:cNvPr id="467" name="テキスト ボックス 466"/>
        <xdr:cNvSpPr txBox="1"/>
      </xdr:nvSpPr>
      <xdr:spPr>
        <a:xfrm>
          <a:off x="13131800" y="355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49,830
49,415
230.56
22,897,406
22,101,613
676,336
12,961,939
24,181,887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87.4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人件費については類似団体内平均値を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回っている。ラスパイレス指数は改善されつつあるが、対人口職員数が類似団体内平均値より高めである。人件費そのものにおいても類似団体内平均値を下回るようにさらなる給与・定員の適正化を図る。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124714</xdr:rowOff>
    </xdr:from>
    <xdr:to>
      <xdr:col>7</xdr:col>
      <xdr:colOff>15875</xdr:colOff>
      <xdr:row>38</xdr:row>
      <xdr:rowOff>108712</xdr:rowOff>
    </xdr:to>
    <xdr:cxnSp macro="">
      <xdr:nvCxnSpPr>
        <xdr:cNvPr id="64" name="直線コネクタ 63"/>
        <xdr:cNvCxnSpPr/>
      </xdr:nvCxnSpPr>
      <xdr:spPr>
        <a:xfrm flipV="1">
          <a:off x="3987800" y="646836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53848</xdr:rowOff>
    </xdr:from>
    <xdr:to>
      <xdr:col>5</xdr:col>
      <xdr:colOff>549275</xdr:colOff>
      <xdr:row>38</xdr:row>
      <xdr:rowOff>108712</xdr:rowOff>
    </xdr:to>
    <xdr:cxnSp macro="">
      <xdr:nvCxnSpPr>
        <xdr:cNvPr id="67" name="直線コネクタ 66"/>
        <xdr:cNvCxnSpPr/>
      </xdr:nvCxnSpPr>
      <xdr:spPr>
        <a:xfrm>
          <a:off x="3098800" y="65689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3048</xdr:rowOff>
    </xdr:from>
    <xdr:to>
      <xdr:col>5</xdr:col>
      <xdr:colOff>600075</xdr:colOff>
      <xdr:row>38</xdr:row>
      <xdr:rowOff>104648</xdr:rowOff>
    </xdr:to>
    <xdr:sp macro="" textlink="">
      <xdr:nvSpPr>
        <xdr:cNvPr id="68" name="フローチャート : 判断 67"/>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114825</xdr:rowOff>
    </xdr:from>
    <xdr:ext cx="736600" cy="259045"/>
    <xdr:sp macro="" textlink="">
      <xdr:nvSpPr>
        <xdr:cNvPr id="69" name="テキスト ボックス 68"/>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53848</xdr:rowOff>
    </xdr:from>
    <xdr:to>
      <xdr:col>4</xdr:col>
      <xdr:colOff>346075</xdr:colOff>
      <xdr:row>38</xdr:row>
      <xdr:rowOff>154432</xdr:rowOff>
    </xdr:to>
    <xdr:cxnSp macro="">
      <xdr:nvCxnSpPr>
        <xdr:cNvPr id="70" name="直線コネクタ 69"/>
        <xdr:cNvCxnSpPr/>
      </xdr:nvCxnSpPr>
      <xdr:spPr>
        <a:xfrm flipV="1">
          <a:off x="2209800" y="65689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165354</xdr:rowOff>
    </xdr:from>
    <xdr:to>
      <xdr:col>4</xdr:col>
      <xdr:colOff>396875</xdr:colOff>
      <xdr:row>38</xdr:row>
      <xdr:rowOff>95504</xdr:rowOff>
    </xdr:to>
    <xdr:sp macro="" textlink="">
      <xdr:nvSpPr>
        <xdr:cNvPr id="71" name="フローチャート : 判断 70"/>
        <xdr:cNvSpPr/>
      </xdr:nvSpPr>
      <xdr:spPr>
        <a:xfrm>
          <a:off x="3048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105681</xdr:rowOff>
    </xdr:from>
    <xdr:ext cx="762000" cy="259045"/>
    <xdr:sp macro="" textlink="">
      <xdr:nvSpPr>
        <xdr:cNvPr id="72" name="テキスト ボックス 71"/>
        <xdr:cNvSpPr txBox="1"/>
      </xdr:nvSpPr>
      <xdr:spPr>
        <a:xfrm>
          <a:off x="2717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154432</xdr:rowOff>
    </xdr:from>
    <xdr:to>
      <xdr:col>3</xdr:col>
      <xdr:colOff>142875</xdr:colOff>
      <xdr:row>39</xdr:row>
      <xdr:rowOff>65278</xdr:rowOff>
    </xdr:to>
    <xdr:cxnSp macro="">
      <xdr:nvCxnSpPr>
        <xdr:cNvPr id="73" name="直線コネクタ 72"/>
        <xdr:cNvCxnSpPr/>
      </xdr:nvCxnSpPr>
      <xdr:spPr>
        <a:xfrm flipV="1">
          <a:off x="1320800" y="66695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76200</xdr:rowOff>
    </xdr:from>
    <xdr:to>
      <xdr:col>3</xdr:col>
      <xdr:colOff>193675</xdr:colOff>
      <xdr:row>39</xdr:row>
      <xdr:rowOff>6350</xdr:rowOff>
    </xdr:to>
    <xdr:sp macro="" textlink="">
      <xdr:nvSpPr>
        <xdr:cNvPr id="74" name="フローチャート : 判断 73"/>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16527</xdr:rowOff>
    </xdr:from>
    <xdr:ext cx="762000" cy="259045"/>
    <xdr:sp macro="" textlink="">
      <xdr:nvSpPr>
        <xdr:cNvPr id="75" name="テキスト ボックス 74"/>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76" name="フローチャート : 判断 75"/>
        <xdr:cNvSpPr/>
      </xdr:nvSpPr>
      <xdr:spPr>
        <a:xfrm>
          <a:off x="1270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62247</xdr:rowOff>
    </xdr:from>
    <xdr:ext cx="762000" cy="259045"/>
    <xdr:sp macro="" textlink="">
      <xdr:nvSpPr>
        <xdr:cNvPr id="77" name="テキスト ボックス 76"/>
        <xdr:cNvSpPr txBox="1"/>
      </xdr:nvSpPr>
      <xdr:spPr>
        <a:xfrm>
          <a:off x="939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73914</xdr:rowOff>
    </xdr:from>
    <xdr:to>
      <xdr:col>7</xdr:col>
      <xdr:colOff>66675</xdr:colOff>
      <xdr:row>38</xdr:row>
      <xdr:rowOff>4064</xdr:rowOff>
    </xdr:to>
    <xdr:sp macro="" textlink="">
      <xdr:nvSpPr>
        <xdr:cNvPr id="83" name="円/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45991</xdr:rowOff>
    </xdr:from>
    <xdr:ext cx="762000" cy="259045"/>
    <xdr:sp macro="" textlink="">
      <xdr:nvSpPr>
        <xdr:cNvPr id="84" name="人件費該当値テキスト"/>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57912</xdr:rowOff>
    </xdr:from>
    <xdr:to>
      <xdr:col>5</xdr:col>
      <xdr:colOff>600075</xdr:colOff>
      <xdr:row>38</xdr:row>
      <xdr:rowOff>159512</xdr:rowOff>
    </xdr:to>
    <xdr:sp macro="" textlink="">
      <xdr:nvSpPr>
        <xdr:cNvPr id="85" name="円/楕円 84"/>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144289</xdr:rowOff>
    </xdr:from>
    <xdr:ext cx="736600" cy="259045"/>
    <xdr:sp macro="" textlink="">
      <xdr:nvSpPr>
        <xdr:cNvPr id="86" name="テキスト ボックス 85"/>
        <xdr:cNvSpPr txBox="1"/>
      </xdr:nvSpPr>
      <xdr:spPr>
        <a:xfrm>
          <a:off x="3606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xdr:rowOff>
    </xdr:from>
    <xdr:to>
      <xdr:col>4</xdr:col>
      <xdr:colOff>396875</xdr:colOff>
      <xdr:row>38</xdr:row>
      <xdr:rowOff>104648</xdr:rowOff>
    </xdr:to>
    <xdr:sp macro="" textlink="">
      <xdr:nvSpPr>
        <xdr:cNvPr id="87" name="円/楕円 86"/>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89425</xdr:rowOff>
    </xdr:from>
    <xdr:ext cx="762000" cy="259045"/>
    <xdr:sp macro="" textlink="">
      <xdr:nvSpPr>
        <xdr:cNvPr id="88" name="テキスト ボックス 87"/>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103632</xdr:rowOff>
    </xdr:from>
    <xdr:to>
      <xdr:col>3</xdr:col>
      <xdr:colOff>193675</xdr:colOff>
      <xdr:row>39</xdr:row>
      <xdr:rowOff>33782</xdr:rowOff>
    </xdr:to>
    <xdr:sp macro="" textlink="">
      <xdr:nvSpPr>
        <xdr:cNvPr id="89" name="円/楕円 88"/>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18559</xdr:rowOff>
    </xdr:from>
    <xdr:ext cx="762000" cy="259045"/>
    <xdr:sp macro="" textlink="">
      <xdr:nvSpPr>
        <xdr:cNvPr id="90" name="テキスト ボックス 89"/>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14478</xdr:rowOff>
    </xdr:from>
    <xdr:to>
      <xdr:col>1</xdr:col>
      <xdr:colOff>676275</xdr:colOff>
      <xdr:row>39</xdr:row>
      <xdr:rowOff>116078</xdr:rowOff>
    </xdr:to>
    <xdr:sp macro="" textlink="">
      <xdr:nvSpPr>
        <xdr:cNvPr id="91" name="円/楕円 90"/>
        <xdr:cNvSpPr/>
      </xdr:nvSpPr>
      <xdr:spPr>
        <a:xfrm>
          <a:off x="1270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100855</xdr:rowOff>
    </xdr:from>
    <xdr:ext cx="762000" cy="259045"/>
    <xdr:sp macro="" textlink="">
      <xdr:nvSpPr>
        <xdr:cNvPr id="92" name="テキスト ボックス 91"/>
        <xdr:cNvSpPr txBox="1"/>
      </xdr:nvSpPr>
      <xdr:spPr>
        <a:xfrm>
          <a:off x="939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「氷見市集中改革プラン</a:t>
          </a:r>
          <a:r>
            <a:rPr lang="en-US" altLang="ja-JP" sz="1100" b="0" i="0" baseline="0">
              <a:solidFill>
                <a:schemeClr val="dk1"/>
              </a:solidFill>
              <a:effectLst/>
              <a:latin typeface="+mn-lt"/>
              <a:ea typeface="+mn-ea"/>
              <a:cs typeface="+mn-cs"/>
            </a:rPr>
            <a:t>Ⅱ</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年度）」の前プランより公共施設及び事務事業の等の必要性や効果について適正化を図り、その結果、物件費に係る経常収支比率は類似団体平均を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回っている。しかし、ここ数年増加傾向にあるため、今後も引き続き適正化を図る。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13</xdr:row>
      <xdr:rowOff>102507</xdr:rowOff>
    </xdr:to>
    <xdr:cxnSp macro="">
      <xdr:nvCxnSpPr>
        <xdr:cNvPr id="127" name="直線コネクタ 126"/>
        <xdr:cNvCxnSpPr/>
      </xdr:nvCxnSpPr>
      <xdr:spPr>
        <a:xfrm>
          <a:off x="15671800" y="2298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26307</xdr:rowOff>
    </xdr:from>
    <xdr:to>
      <xdr:col>22</xdr:col>
      <xdr:colOff>565150</xdr:colOff>
      <xdr:row>13</xdr:row>
      <xdr:rowOff>69850</xdr:rowOff>
    </xdr:to>
    <xdr:cxnSp macro="">
      <xdr:nvCxnSpPr>
        <xdr:cNvPr id="130" name="直線コネクタ 129"/>
        <xdr:cNvCxnSpPr/>
      </xdr:nvCxnSpPr>
      <xdr:spPr>
        <a:xfrm>
          <a:off x="14782800" y="225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132443</xdr:rowOff>
    </xdr:from>
    <xdr:to>
      <xdr:col>21</xdr:col>
      <xdr:colOff>361950</xdr:colOff>
      <xdr:row>13</xdr:row>
      <xdr:rowOff>26307</xdr:rowOff>
    </xdr:to>
    <xdr:cxnSp macro="">
      <xdr:nvCxnSpPr>
        <xdr:cNvPr id="133" name="直線コネクタ 132"/>
        <xdr:cNvCxnSpPr/>
      </xdr:nvCxnSpPr>
      <xdr:spPr>
        <a:xfrm>
          <a:off x="13893800" y="218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4" name="フローチャート : 判断 133"/>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165298</xdr:rowOff>
    </xdr:from>
    <xdr:ext cx="762000" cy="259045"/>
    <xdr:sp macro="" textlink="">
      <xdr:nvSpPr>
        <xdr:cNvPr id="135" name="テキスト ボックス 134"/>
        <xdr:cNvSpPr txBox="1"/>
      </xdr:nvSpPr>
      <xdr:spPr>
        <a:xfrm>
          <a:off x="14401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132443</xdr:rowOff>
    </xdr:from>
    <xdr:to>
      <xdr:col>20</xdr:col>
      <xdr:colOff>158750</xdr:colOff>
      <xdr:row>12</xdr:row>
      <xdr:rowOff>132443</xdr:rowOff>
    </xdr:to>
    <xdr:cxnSp macro="">
      <xdr:nvCxnSpPr>
        <xdr:cNvPr id="136" name="直線コネクタ 135"/>
        <xdr:cNvCxnSpPr/>
      </xdr:nvCxnSpPr>
      <xdr:spPr>
        <a:xfrm>
          <a:off x="13004800" y="218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39" name="フローチャート : 判断 138"/>
        <xdr:cNvSpPr/>
      </xdr:nvSpPr>
      <xdr:spPr>
        <a:xfrm>
          <a:off x="12954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89098</xdr:rowOff>
    </xdr:from>
    <xdr:ext cx="762000" cy="259045"/>
    <xdr:sp macro="" textlink="">
      <xdr:nvSpPr>
        <xdr:cNvPr id="140" name="テキスト ボックス 139"/>
        <xdr:cNvSpPr txBox="1"/>
      </xdr:nvSpPr>
      <xdr:spPr>
        <a:xfrm>
          <a:off x="12623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51707</xdr:rowOff>
    </xdr:from>
    <xdr:to>
      <xdr:col>24</xdr:col>
      <xdr:colOff>82550</xdr:colOff>
      <xdr:row>13</xdr:row>
      <xdr:rowOff>153307</xdr:rowOff>
    </xdr:to>
    <xdr:sp macro="" textlink="">
      <xdr:nvSpPr>
        <xdr:cNvPr id="146" name="円/楕円 145"/>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68234</xdr:rowOff>
    </xdr:from>
    <xdr:ext cx="762000" cy="259045"/>
    <xdr:sp macro="" textlink="">
      <xdr:nvSpPr>
        <xdr:cNvPr id="147" name="物件費該当値テキスト"/>
        <xdr:cNvSpPr txBox="1"/>
      </xdr:nvSpPr>
      <xdr:spPr>
        <a:xfrm>
          <a:off x="165989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8" name="円/楕円 14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9" name="テキスト ボックス 148"/>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146957</xdr:rowOff>
    </xdr:from>
    <xdr:to>
      <xdr:col>21</xdr:col>
      <xdr:colOff>412750</xdr:colOff>
      <xdr:row>13</xdr:row>
      <xdr:rowOff>77107</xdr:rowOff>
    </xdr:to>
    <xdr:sp macro="" textlink="">
      <xdr:nvSpPr>
        <xdr:cNvPr id="150" name="円/楕円 149"/>
        <xdr:cNvSpPr/>
      </xdr:nvSpPr>
      <xdr:spPr>
        <a:xfrm>
          <a:off x="14732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87284</xdr:rowOff>
    </xdr:from>
    <xdr:ext cx="762000" cy="259045"/>
    <xdr:sp macro="" textlink="">
      <xdr:nvSpPr>
        <xdr:cNvPr id="151" name="テキスト ボックス 150"/>
        <xdr:cNvSpPr txBox="1"/>
      </xdr:nvSpPr>
      <xdr:spPr>
        <a:xfrm>
          <a:off x="14401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81643</xdr:rowOff>
    </xdr:from>
    <xdr:to>
      <xdr:col>20</xdr:col>
      <xdr:colOff>209550</xdr:colOff>
      <xdr:row>13</xdr:row>
      <xdr:rowOff>11793</xdr:rowOff>
    </xdr:to>
    <xdr:sp macro="" textlink="">
      <xdr:nvSpPr>
        <xdr:cNvPr id="152" name="円/楕円 151"/>
        <xdr:cNvSpPr/>
      </xdr:nvSpPr>
      <xdr:spPr>
        <a:xfrm>
          <a:off x="13843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21970</xdr:rowOff>
    </xdr:from>
    <xdr:ext cx="762000" cy="259045"/>
    <xdr:sp macro="" textlink="">
      <xdr:nvSpPr>
        <xdr:cNvPr id="153" name="テキスト ボックス 152"/>
        <xdr:cNvSpPr txBox="1"/>
      </xdr:nvSpPr>
      <xdr:spPr>
        <a:xfrm>
          <a:off x="13512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81643</xdr:rowOff>
    </xdr:from>
    <xdr:to>
      <xdr:col>19</xdr:col>
      <xdr:colOff>6350</xdr:colOff>
      <xdr:row>13</xdr:row>
      <xdr:rowOff>11793</xdr:rowOff>
    </xdr:to>
    <xdr:sp macro="" textlink="">
      <xdr:nvSpPr>
        <xdr:cNvPr id="154" name="円/楕円 153"/>
        <xdr:cNvSpPr/>
      </xdr:nvSpPr>
      <xdr:spPr>
        <a:xfrm>
          <a:off x="12954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21970</xdr:rowOff>
    </xdr:from>
    <xdr:ext cx="762000" cy="259045"/>
    <xdr:sp macro="" textlink="">
      <xdr:nvSpPr>
        <xdr:cNvPr id="155" name="テキスト ボックス 154"/>
        <xdr:cNvSpPr txBox="1"/>
      </xdr:nvSpPr>
      <xdr:spPr>
        <a:xfrm>
          <a:off x="12623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扶助費に係る経常収支比率はここ数年、類似団体平均を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回っていたが、平成２７年度において上回った。市町村類型が変わったことによるものと考えられるが、関係機関等と協議しながら見直しを行い、今後も引き続き適正化を図る。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23585</xdr:rowOff>
    </xdr:to>
    <xdr:cxnSp macro="">
      <xdr:nvCxnSpPr>
        <xdr:cNvPr id="190" name="直線コネクタ 189"/>
        <xdr:cNvCxnSpPr/>
      </xdr:nvCxnSpPr>
      <xdr:spPr>
        <a:xfrm>
          <a:off x="3987800" y="95485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118835</xdr:rowOff>
    </xdr:to>
    <xdr:cxnSp macro="">
      <xdr:nvCxnSpPr>
        <xdr:cNvPr id="193" name="直線コネクタ 192"/>
        <xdr:cNvCxnSpPr/>
      </xdr:nvCxnSpPr>
      <xdr:spPr>
        <a:xfrm>
          <a:off x="3098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146957</xdr:rowOff>
    </xdr:from>
    <xdr:to>
      <xdr:col>5</xdr:col>
      <xdr:colOff>600075</xdr:colOff>
      <xdr:row>57</xdr:row>
      <xdr:rowOff>77107</xdr:rowOff>
    </xdr:to>
    <xdr:sp macro="" textlink="">
      <xdr:nvSpPr>
        <xdr:cNvPr id="194" name="フローチャート : 判断 193"/>
        <xdr:cNvSpPr/>
      </xdr:nvSpPr>
      <xdr:spPr>
        <a:xfrm>
          <a:off x="3937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61884</xdr:rowOff>
    </xdr:from>
    <xdr:ext cx="736600" cy="259045"/>
    <xdr:sp macro="" textlink="">
      <xdr:nvSpPr>
        <xdr:cNvPr id="195" name="テキスト ボックス 194"/>
        <xdr:cNvSpPr txBox="1"/>
      </xdr:nvSpPr>
      <xdr:spPr>
        <a:xfrm>
          <a:off x="3606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97065</xdr:rowOff>
    </xdr:to>
    <xdr:cxnSp macro="">
      <xdr:nvCxnSpPr>
        <xdr:cNvPr id="196" name="直線コネクタ 195"/>
        <xdr:cNvCxnSpPr/>
      </xdr:nvCxnSpPr>
      <xdr:spPr>
        <a:xfrm>
          <a:off x="2209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103415</xdr:rowOff>
    </xdr:from>
    <xdr:to>
      <xdr:col>4</xdr:col>
      <xdr:colOff>396875</xdr:colOff>
      <xdr:row>57</xdr:row>
      <xdr:rowOff>33565</xdr:rowOff>
    </xdr:to>
    <xdr:sp macro="" textlink="">
      <xdr:nvSpPr>
        <xdr:cNvPr id="197" name="フローチャート : 判断 196"/>
        <xdr:cNvSpPr/>
      </xdr:nvSpPr>
      <xdr:spPr>
        <a:xfrm>
          <a:off x="3048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18342</xdr:rowOff>
    </xdr:from>
    <xdr:ext cx="762000" cy="259045"/>
    <xdr:sp macro="" textlink="">
      <xdr:nvSpPr>
        <xdr:cNvPr id="198" name="テキスト ボックス 197"/>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55</xdr:row>
      <xdr:rowOff>42635</xdr:rowOff>
    </xdr:to>
    <xdr:cxnSp macro="">
      <xdr:nvCxnSpPr>
        <xdr:cNvPr id="199" name="直線コネクタ 198"/>
        <xdr:cNvCxnSpPr/>
      </xdr:nvCxnSpPr>
      <xdr:spPr>
        <a:xfrm>
          <a:off x="1320800" y="9396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81643</xdr:rowOff>
    </xdr:from>
    <xdr:to>
      <xdr:col>3</xdr:col>
      <xdr:colOff>193675</xdr:colOff>
      <xdr:row>57</xdr:row>
      <xdr:rowOff>11793</xdr:rowOff>
    </xdr:to>
    <xdr:sp macro="" textlink="">
      <xdr:nvSpPr>
        <xdr:cNvPr id="200" name="フローチャート : 判断 199"/>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168020</xdr:rowOff>
    </xdr:from>
    <xdr:ext cx="762000" cy="259045"/>
    <xdr:sp macro="" textlink="">
      <xdr:nvSpPr>
        <xdr:cNvPr id="201" name="テキスト ボックス 200"/>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09" name="円/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116312</xdr:rowOff>
    </xdr:from>
    <xdr:ext cx="762000" cy="259045"/>
    <xdr:sp macro="" textlink="">
      <xdr:nvSpPr>
        <xdr:cNvPr id="210"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2" name="テキスト ボックス 211"/>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3" name="円/楕円 212"/>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14" name="テキスト ボックス 213"/>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5" name="円/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16" name="テキスト ボックス 215"/>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7" name="円/楕円 216"/>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18" name="テキスト ボックス 217"/>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その他に係る経常収支比率が類似団体平均を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おり、主な要因は繰出金である。繰出金においては総じて減少傾向にあるが、下水道特別会計、国民健康保険特別会計への経常経費繰出金について増加しているため、経常収支比率については高水準で推移している。今後は各特別会計において、経費削減、利用料等の適正化を図ることなどにより、普通会計の負担軽減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24130</xdr:rowOff>
    </xdr:to>
    <xdr:cxnSp macro="">
      <xdr:nvCxnSpPr>
        <xdr:cNvPr id="251" name="直線コネクタ 250"/>
        <xdr:cNvCxnSpPr/>
      </xdr:nvCxnSpPr>
      <xdr:spPr>
        <a:xfrm>
          <a:off x="15671800" y="979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24130</xdr:rowOff>
    </xdr:to>
    <xdr:cxnSp macro="">
      <xdr:nvCxnSpPr>
        <xdr:cNvPr id="254" name="直線コネクタ 253"/>
        <xdr:cNvCxnSpPr/>
      </xdr:nvCxnSpPr>
      <xdr:spPr>
        <a:xfrm>
          <a:off x="14782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24130</xdr:rowOff>
    </xdr:to>
    <xdr:cxnSp macro="">
      <xdr:nvCxnSpPr>
        <xdr:cNvPr id="257" name="直線コネクタ 256"/>
        <xdr:cNvCxnSpPr/>
      </xdr:nvCxnSpPr>
      <xdr:spPr>
        <a:xfrm flipV="1">
          <a:off x="13893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24130</xdr:rowOff>
    </xdr:to>
    <xdr:cxnSp macro="">
      <xdr:nvCxnSpPr>
        <xdr:cNvPr id="260" name="直線コネクタ 259"/>
        <xdr:cNvCxnSpPr/>
      </xdr:nvCxnSpPr>
      <xdr:spPr>
        <a:xfrm>
          <a:off x="13004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71"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4" name="円/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75" name="テキスト ボックス 274"/>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6" name="円/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7" name="テキスト ボックス 27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8" name="円/楕円 277"/>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9" name="テキスト ボックス 278"/>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補助費に係る経常収支比率はここ数年、類似団体平均を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回っている。補助金等交付基準に基づきながら更なる見直しを行い、今後も引き続き適正化を図る。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149860</xdr:rowOff>
    </xdr:to>
    <xdr:cxnSp macro="">
      <xdr:nvCxnSpPr>
        <xdr:cNvPr id="309" name="直線コネクタ 308"/>
        <xdr:cNvCxnSpPr/>
      </xdr:nvCxnSpPr>
      <xdr:spPr>
        <a:xfrm flipV="1">
          <a:off x="15671800" y="5956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145288</xdr:rowOff>
    </xdr:from>
    <xdr:to>
      <xdr:col>22</xdr:col>
      <xdr:colOff>565150</xdr:colOff>
      <xdr:row>34</xdr:row>
      <xdr:rowOff>149860</xdr:rowOff>
    </xdr:to>
    <xdr:cxnSp macro="">
      <xdr:nvCxnSpPr>
        <xdr:cNvPr id="312" name="直線コネクタ 311"/>
        <xdr:cNvCxnSpPr/>
      </xdr:nvCxnSpPr>
      <xdr:spPr>
        <a:xfrm>
          <a:off x="14782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145288</xdr:rowOff>
    </xdr:to>
    <xdr:cxnSp macro="">
      <xdr:nvCxnSpPr>
        <xdr:cNvPr id="315" name="直線コネクタ 314"/>
        <xdr:cNvCxnSpPr/>
      </xdr:nvCxnSpPr>
      <xdr:spPr>
        <a:xfrm>
          <a:off x="13893800" y="59334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122428</xdr:rowOff>
    </xdr:to>
    <xdr:cxnSp macro="">
      <xdr:nvCxnSpPr>
        <xdr:cNvPr id="318" name="直線コネクタ 317"/>
        <xdr:cNvCxnSpPr/>
      </xdr:nvCxnSpPr>
      <xdr:spPr>
        <a:xfrm flipV="1">
          <a:off x="13004800" y="59334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28" name="円/楕円 327"/>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92727</xdr:rowOff>
    </xdr:from>
    <xdr:ext cx="762000" cy="259045"/>
    <xdr:sp macro="" textlink="">
      <xdr:nvSpPr>
        <xdr:cNvPr id="329"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30" name="円/楕円 329"/>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31" name="テキスト ボックス 330"/>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32" name="円/楕円 331"/>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33" name="テキスト ボックス 332"/>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4" name="円/楕円 333"/>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5" name="テキスト ボックス 334"/>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71628</xdr:rowOff>
    </xdr:from>
    <xdr:to>
      <xdr:col>19</xdr:col>
      <xdr:colOff>6350</xdr:colOff>
      <xdr:row>35</xdr:row>
      <xdr:rowOff>1778</xdr:rowOff>
    </xdr:to>
    <xdr:sp macro="" textlink="">
      <xdr:nvSpPr>
        <xdr:cNvPr id="336" name="円/楕円 335"/>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11955</xdr:rowOff>
    </xdr:from>
    <xdr:ext cx="762000" cy="259045"/>
    <xdr:sp macro="" textlink="">
      <xdr:nvSpPr>
        <xdr:cNvPr id="337" name="テキスト ボックス 336"/>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市債の償還がピークを終え減少</a:t>
          </a:r>
          <a:r>
            <a:rPr lang="ja-JP" altLang="en-US" sz="1100" b="0" i="0" baseline="0">
              <a:solidFill>
                <a:schemeClr val="dk1"/>
              </a:solidFill>
              <a:effectLst/>
              <a:latin typeface="+mn-lt"/>
              <a:ea typeface="+mn-ea"/>
              <a:cs typeface="+mn-cs"/>
            </a:rPr>
            <a:t>減少傾向にある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、公営企業も含めた市全体の市債の発行を抑制し、市債に頼りすぎない財政運営に努める。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77470</xdr:rowOff>
    </xdr:to>
    <xdr:cxnSp macro="">
      <xdr:nvCxnSpPr>
        <xdr:cNvPr id="370" name="直線コネクタ 369"/>
        <xdr:cNvCxnSpPr/>
      </xdr:nvCxnSpPr>
      <xdr:spPr>
        <a:xfrm flipV="1">
          <a:off x="3987800" y="131800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77470</xdr:rowOff>
    </xdr:from>
    <xdr:to>
      <xdr:col>5</xdr:col>
      <xdr:colOff>549275</xdr:colOff>
      <xdr:row>77</xdr:row>
      <xdr:rowOff>130811</xdr:rowOff>
    </xdr:to>
    <xdr:cxnSp macro="">
      <xdr:nvCxnSpPr>
        <xdr:cNvPr id="373" name="直線コネクタ 372"/>
        <xdr:cNvCxnSpPr/>
      </xdr:nvCxnSpPr>
      <xdr:spPr>
        <a:xfrm flipV="1">
          <a:off x="3098800" y="13279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0</xdr:rowOff>
    </xdr:from>
    <xdr:to>
      <xdr:col>5</xdr:col>
      <xdr:colOff>600075</xdr:colOff>
      <xdr:row>76</xdr:row>
      <xdr:rowOff>101600</xdr:rowOff>
    </xdr:to>
    <xdr:sp macro="" textlink="">
      <xdr:nvSpPr>
        <xdr:cNvPr id="374" name="フローチャート : 判断 373"/>
        <xdr:cNvSpPr/>
      </xdr:nvSpPr>
      <xdr:spPr>
        <a:xfrm>
          <a:off x="3937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75" name="テキスト ボックス 374"/>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130811</xdr:rowOff>
    </xdr:from>
    <xdr:to>
      <xdr:col>4</xdr:col>
      <xdr:colOff>346075</xdr:colOff>
      <xdr:row>78</xdr:row>
      <xdr:rowOff>27939</xdr:rowOff>
    </xdr:to>
    <xdr:cxnSp macro="">
      <xdr:nvCxnSpPr>
        <xdr:cNvPr id="376" name="直線コネクタ 375"/>
        <xdr:cNvCxnSpPr/>
      </xdr:nvCxnSpPr>
      <xdr:spPr>
        <a:xfrm flipV="1">
          <a:off x="2209800" y="13332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xdr:rowOff>
    </xdr:from>
    <xdr:to>
      <xdr:col>4</xdr:col>
      <xdr:colOff>396875</xdr:colOff>
      <xdr:row>76</xdr:row>
      <xdr:rowOff>109220</xdr:rowOff>
    </xdr:to>
    <xdr:sp macro="" textlink="">
      <xdr:nvSpPr>
        <xdr:cNvPr id="377" name="フローチャート : 判断 376"/>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78" name="テキスト ボックス 377"/>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27939</xdr:rowOff>
    </xdr:from>
    <xdr:to>
      <xdr:col>3</xdr:col>
      <xdr:colOff>142875</xdr:colOff>
      <xdr:row>78</xdr:row>
      <xdr:rowOff>88900</xdr:rowOff>
    </xdr:to>
    <xdr:cxnSp macro="">
      <xdr:nvCxnSpPr>
        <xdr:cNvPr id="379" name="直線コネクタ 378"/>
        <xdr:cNvCxnSpPr/>
      </xdr:nvCxnSpPr>
      <xdr:spPr>
        <a:xfrm flipV="1">
          <a:off x="1320800" y="13401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80" name="フローチャート : 判断 379"/>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1" name="テキスト ボックス 380"/>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82" name="フローチャート : 判断 381"/>
        <xdr:cNvSpPr/>
      </xdr:nvSpPr>
      <xdr:spPr>
        <a:xfrm>
          <a:off x="1270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383" name="テキスト ボックス 382"/>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9" name="円/楕円 388"/>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71138</xdr:rowOff>
    </xdr:from>
    <xdr:ext cx="762000" cy="259045"/>
    <xdr:sp macro="" textlink="">
      <xdr:nvSpPr>
        <xdr:cNvPr id="390" name="公債費該当値テキスト"/>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26670</xdr:rowOff>
    </xdr:from>
    <xdr:to>
      <xdr:col>5</xdr:col>
      <xdr:colOff>600075</xdr:colOff>
      <xdr:row>77</xdr:row>
      <xdr:rowOff>128270</xdr:rowOff>
    </xdr:to>
    <xdr:sp macro="" textlink="">
      <xdr:nvSpPr>
        <xdr:cNvPr id="391" name="円/楕円 390"/>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92" name="テキスト ボックス 391"/>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80011</xdr:rowOff>
    </xdr:from>
    <xdr:to>
      <xdr:col>4</xdr:col>
      <xdr:colOff>396875</xdr:colOff>
      <xdr:row>78</xdr:row>
      <xdr:rowOff>10161</xdr:rowOff>
    </xdr:to>
    <xdr:sp macro="" textlink="">
      <xdr:nvSpPr>
        <xdr:cNvPr id="393" name="円/楕円 392"/>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166388</xdr:rowOff>
    </xdr:from>
    <xdr:ext cx="762000" cy="259045"/>
    <xdr:sp macro="" textlink="">
      <xdr:nvSpPr>
        <xdr:cNvPr id="394" name="テキスト ボックス 393"/>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148589</xdr:rowOff>
    </xdr:from>
    <xdr:to>
      <xdr:col>3</xdr:col>
      <xdr:colOff>193675</xdr:colOff>
      <xdr:row>78</xdr:row>
      <xdr:rowOff>78739</xdr:rowOff>
    </xdr:to>
    <xdr:sp macro="" textlink="">
      <xdr:nvSpPr>
        <xdr:cNvPr id="395" name="円/楕円 394"/>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96" name="テキスト ボックス 395"/>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7" name="円/楕円 396"/>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124477</xdr:rowOff>
    </xdr:from>
    <xdr:ext cx="762000" cy="259045"/>
    <xdr:sp macro="" textlink="">
      <xdr:nvSpPr>
        <xdr:cNvPr id="398" name="テキスト ボックス 397"/>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公債費を除く経常収支比率は類似団体平均を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ja-JP" sz="1400">
            <a:effectLst/>
          </a:endParaRPr>
        </a:p>
        <a:p>
          <a:pPr rtl="0"/>
          <a:r>
            <a:rPr lang="ja-JP" altLang="ja-JP" sz="1100" b="0" i="0" baseline="0">
              <a:solidFill>
                <a:schemeClr val="dk1"/>
              </a:solidFill>
              <a:effectLst/>
              <a:latin typeface="+mn-lt"/>
              <a:ea typeface="+mn-ea"/>
              <a:cs typeface="+mn-cs"/>
            </a:rPr>
            <a:t>公債費においては、</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事業の選定を行い市債の発行額を抑制するなど、適正化を図る。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88900</xdr:rowOff>
    </xdr:from>
    <xdr:to>
      <xdr:col>24</xdr:col>
      <xdr:colOff>31750</xdr:colOff>
      <xdr:row>75</xdr:row>
      <xdr:rowOff>134620</xdr:rowOff>
    </xdr:to>
    <xdr:cxnSp macro="">
      <xdr:nvCxnSpPr>
        <xdr:cNvPr id="431" name="直線コネクタ 430"/>
        <xdr:cNvCxnSpPr/>
      </xdr:nvCxnSpPr>
      <xdr:spPr>
        <a:xfrm flipV="1">
          <a:off x="15671800" y="129476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73660</xdr:rowOff>
    </xdr:from>
    <xdr:to>
      <xdr:col>22</xdr:col>
      <xdr:colOff>565150</xdr:colOff>
      <xdr:row>75</xdr:row>
      <xdr:rowOff>134620</xdr:rowOff>
    </xdr:to>
    <xdr:cxnSp macro="">
      <xdr:nvCxnSpPr>
        <xdr:cNvPr id="434" name="直線コネクタ 433"/>
        <xdr:cNvCxnSpPr/>
      </xdr:nvCxnSpPr>
      <xdr:spPr>
        <a:xfrm>
          <a:off x="14782800" y="129324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5" name="フローチャート : 判断 434"/>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6" name="テキスト ボックス 435"/>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50800</xdr:rowOff>
    </xdr:from>
    <xdr:to>
      <xdr:col>21</xdr:col>
      <xdr:colOff>361950</xdr:colOff>
      <xdr:row>75</xdr:row>
      <xdr:rowOff>73660</xdr:rowOff>
    </xdr:to>
    <xdr:cxnSp macro="">
      <xdr:nvCxnSpPr>
        <xdr:cNvPr id="437" name="直線コネクタ 436"/>
        <xdr:cNvCxnSpPr/>
      </xdr:nvCxnSpPr>
      <xdr:spPr>
        <a:xfrm>
          <a:off x="13893800" y="129095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95250</xdr:rowOff>
    </xdr:from>
    <xdr:to>
      <xdr:col>21</xdr:col>
      <xdr:colOff>412750</xdr:colOff>
      <xdr:row>78</xdr:row>
      <xdr:rowOff>25400</xdr:rowOff>
    </xdr:to>
    <xdr:sp macro="" textlink="">
      <xdr:nvSpPr>
        <xdr:cNvPr id="438" name="フローチャート : 判断 437"/>
        <xdr:cNvSpPr/>
      </xdr:nvSpPr>
      <xdr:spPr>
        <a:xfrm>
          <a:off x="14732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10177</xdr:rowOff>
    </xdr:from>
    <xdr:ext cx="762000" cy="259045"/>
    <xdr:sp macro="" textlink="">
      <xdr:nvSpPr>
        <xdr:cNvPr id="439" name="テキスト ボックス 438"/>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50800</xdr:rowOff>
    </xdr:from>
    <xdr:to>
      <xdr:col>20</xdr:col>
      <xdr:colOff>158750</xdr:colOff>
      <xdr:row>75</xdr:row>
      <xdr:rowOff>62230</xdr:rowOff>
    </xdr:to>
    <xdr:cxnSp macro="">
      <xdr:nvCxnSpPr>
        <xdr:cNvPr id="440" name="直線コネクタ 439"/>
        <xdr:cNvCxnSpPr/>
      </xdr:nvCxnSpPr>
      <xdr:spPr>
        <a:xfrm flipV="1">
          <a:off x="13004800" y="12909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110489</xdr:rowOff>
    </xdr:from>
    <xdr:to>
      <xdr:col>20</xdr:col>
      <xdr:colOff>209550</xdr:colOff>
      <xdr:row>78</xdr:row>
      <xdr:rowOff>40639</xdr:rowOff>
    </xdr:to>
    <xdr:sp macro="" textlink="">
      <xdr:nvSpPr>
        <xdr:cNvPr id="441" name="フローチャート : 判断 440"/>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42" name="テキスト ボックス 441"/>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43" name="フローチャート : 判断 442"/>
        <xdr:cNvSpPr/>
      </xdr:nvSpPr>
      <xdr:spPr>
        <a:xfrm>
          <a:off x="12954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162577</xdr:rowOff>
    </xdr:from>
    <xdr:ext cx="762000" cy="259045"/>
    <xdr:sp macro="" textlink="">
      <xdr:nvSpPr>
        <xdr:cNvPr id="444" name="テキスト ボックス 443"/>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38100</xdr:rowOff>
    </xdr:from>
    <xdr:to>
      <xdr:col>24</xdr:col>
      <xdr:colOff>82550</xdr:colOff>
      <xdr:row>75</xdr:row>
      <xdr:rowOff>139700</xdr:rowOff>
    </xdr:to>
    <xdr:sp macro="" textlink="">
      <xdr:nvSpPr>
        <xdr:cNvPr id="450" name="円/楕円 449"/>
        <xdr:cNvSpPr/>
      </xdr:nvSpPr>
      <xdr:spPr>
        <a:xfrm>
          <a:off x="16459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54627</xdr:rowOff>
    </xdr:from>
    <xdr:ext cx="762000" cy="259045"/>
    <xdr:sp macro="" textlink="">
      <xdr:nvSpPr>
        <xdr:cNvPr id="451" name="公債費以外該当値テキスト"/>
        <xdr:cNvSpPr txBox="1"/>
      </xdr:nvSpPr>
      <xdr:spPr>
        <a:xfrm>
          <a:off x="16598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83820</xdr:rowOff>
    </xdr:from>
    <xdr:to>
      <xdr:col>22</xdr:col>
      <xdr:colOff>615950</xdr:colOff>
      <xdr:row>76</xdr:row>
      <xdr:rowOff>13970</xdr:rowOff>
    </xdr:to>
    <xdr:sp macro="" textlink="">
      <xdr:nvSpPr>
        <xdr:cNvPr id="452" name="円/楕円 451"/>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53" name="テキスト ボックス 45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22860</xdr:rowOff>
    </xdr:from>
    <xdr:to>
      <xdr:col>21</xdr:col>
      <xdr:colOff>412750</xdr:colOff>
      <xdr:row>75</xdr:row>
      <xdr:rowOff>124460</xdr:rowOff>
    </xdr:to>
    <xdr:sp macro="" textlink="">
      <xdr:nvSpPr>
        <xdr:cNvPr id="454" name="円/楕円 453"/>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134637</xdr:rowOff>
    </xdr:from>
    <xdr:ext cx="762000" cy="259045"/>
    <xdr:sp macro="" textlink="">
      <xdr:nvSpPr>
        <xdr:cNvPr id="455" name="テキスト ボックス 454"/>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0</xdr:rowOff>
    </xdr:from>
    <xdr:to>
      <xdr:col>20</xdr:col>
      <xdr:colOff>209550</xdr:colOff>
      <xdr:row>75</xdr:row>
      <xdr:rowOff>101600</xdr:rowOff>
    </xdr:to>
    <xdr:sp macro="" textlink="">
      <xdr:nvSpPr>
        <xdr:cNvPr id="456" name="円/楕円 455"/>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111777</xdr:rowOff>
    </xdr:from>
    <xdr:ext cx="762000" cy="259045"/>
    <xdr:sp macro="" textlink="">
      <xdr:nvSpPr>
        <xdr:cNvPr id="457" name="テキスト ボックス 456"/>
        <xdr:cNvSpPr txBox="1"/>
      </xdr:nvSpPr>
      <xdr:spPr>
        <a:xfrm>
          <a:off x="13512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xdr:rowOff>
    </xdr:from>
    <xdr:to>
      <xdr:col>19</xdr:col>
      <xdr:colOff>6350</xdr:colOff>
      <xdr:row>75</xdr:row>
      <xdr:rowOff>113030</xdr:rowOff>
    </xdr:to>
    <xdr:sp macro="" textlink="">
      <xdr:nvSpPr>
        <xdr:cNvPr id="458" name="円/楕円 457"/>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123207</xdr:rowOff>
    </xdr:from>
    <xdr:ext cx="762000" cy="259045"/>
    <xdr:sp macro="" textlink="">
      <xdr:nvSpPr>
        <xdr:cNvPr id="459" name="テキスト ボックス 458"/>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富山県氷見市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27368</xdr:rowOff>
    </xdr:from>
    <xdr:to>
      <xdr:col>4</xdr:col>
      <xdr:colOff>1117600</xdr:colOff>
      <xdr:row>17</xdr:row>
      <xdr:rowOff>35427</xdr:rowOff>
    </xdr:to>
    <xdr:cxnSp macro="">
      <xdr:nvCxnSpPr>
        <xdr:cNvPr id="50" name="直線コネクタ 49"/>
        <xdr:cNvCxnSpPr/>
      </xdr:nvCxnSpPr>
      <xdr:spPr bwMode="auto">
        <a:xfrm>
          <a:off x="5003800" y="2989643"/>
          <a:ext cx="647700" cy="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27368</xdr:rowOff>
    </xdr:from>
    <xdr:to>
      <xdr:col>4</xdr:col>
      <xdr:colOff>469900</xdr:colOff>
      <xdr:row>17</xdr:row>
      <xdr:rowOff>85433</xdr:rowOff>
    </xdr:to>
    <xdr:cxnSp macro="">
      <xdr:nvCxnSpPr>
        <xdr:cNvPr id="53" name="直線コネクタ 52"/>
        <xdr:cNvCxnSpPr/>
      </xdr:nvCxnSpPr>
      <xdr:spPr bwMode="auto">
        <a:xfrm flipV="1">
          <a:off x="4305300" y="2989643"/>
          <a:ext cx="698500" cy="58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20339</xdr:rowOff>
    </xdr:from>
    <xdr:to>
      <xdr:col>3</xdr:col>
      <xdr:colOff>904875</xdr:colOff>
      <xdr:row>17</xdr:row>
      <xdr:rowOff>85433</xdr:rowOff>
    </xdr:to>
    <xdr:cxnSp macro="">
      <xdr:nvCxnSpPr>
        <xdr:cNvPr id="56" name="直線コネクタ 55"/>
        <xdr:cNvCxnSpPr/>
      </xdr:nvCxnSpPr>
      <xdr:spPr bwMode="auto">
        <a:xfrm>
          <a:off x="3606800" y="2982614"/>
          <a:ext cx="698500" cy="6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159557</xdr:rowOff>
    </xdr:from>
    <xdr:to>
      <xdr:col>3</xdr:col>
      <xdr:colOff>206375</xdr:colOff>
      <xdr:row>17</xdr:row>
      <xdr:rowOff>20339</xdr:rowOff>
    </xdr:to>
    <xdr:cxnSp macro="">
      <xdr:nvCxnSpPr>
        <xdr:cNvPr id="59" name="直線コネクタ 58"/>
        <xdr:cNvCxnSpPr/>
      </xdr:nvCxnSpPr>
      <xdr:spPr bwMode="auto">
        <a:xfrm>
          <a:off x="2908300" y="2950382"/>
          <a:ext cx="698500" cy="3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156077</xdr:rowOff>
    </xdr:from>
    <xdr:to>
      <xdr:col>5</xdr:col>
      <xdr:colOff>34925</xdr:colOff>
      <xdr:row>17</xdr:row>
      <xdr:rowOff>86227</xdr:rowOff>
    </xdr:to>
    <xdr:sp macro="" textlink="">
      <xdr:nvSpPr>
        <xdr:cNvPr id="69" name="円/楕円 68"/>
        <xdr:cNvSpPr/>
      </xdr:nvSpPr>
      <xdr:spPr bwMode="auto">
        <a:xfrm>
          <a:off x="5600700" y="294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128154</xdr:rowOff>
    </xdr:from>
    <xdr:ext cx="762000" cy="259045"/>
    <xdr:sp macro="" textlink="">
      <xdr:nvSpPr>
        <xdr:cNvPr id="70" name="人口1人当たり決算額の推移該当値テキスト130"/>
        <xdr:cNvSpPr txBox="1"/>
      </xdr:nvSpPr>
      <xdr:spPr>
        <a:xfrm>
          <a:off x="5740400" y="291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69,307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148018</xdr:rowOff>
    </xdr:from>
    <xdr:to>
      <xdr:col>4</xdr:col>
      <xdr:colOff>520700</xdr:colOff>
      <xdr:row>17</xdr:row>
      <xdr:rowOff>78168</xdr:rowOff>
    </xdr:to>
    <xdr:sp macro="" textlink="">
      <xdr:nvSpPr>
        <xdr:cNvPr id="71" name="円/楕円 70"/>
        <xdr:cNvSpPr/>
      </xdr:nvSpPr>
      <xdr:spPr bwMode="auto">
        <a:xfrm>
          <a:off x="4953000" y="293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62945</xdr:rowOff>
    </xdr:from>
    <xdr:ext cx="736600" cy="259045"/>
    <xdr:sp macro="" textlink="">
      <xdr:nvSpPr>
        <xdr:cNvPr id="72" name="テキスト ボックス 71"/>
        <xdr:cNvSpPr txBox="1"/>
      </xdr:nvSpPr>
      <xdr:spPr>
        <a:xfrm>
          <a:off x="4622800" y="3025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69,730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34633</xdr:rowOff>
    </xdr:from>
    <xdr:to>
      <xdr:col>3</xdr:col>
      <xdr:colOff>955675</xdr:colOff>
      <xdr:row>17</xdr:row>
      <xdr:rowOff>136233</xdr:rowOff>
    </xdr:to>
    <xdr:sp macro="" textlink="">
      <xdr:nvSpPr>
        <xdr:cNvPr id="73" name="円/楕円 72"/>
        <xdr:cNvSpPr/>
      </xdr:nvSpPr>
      <xdr:spPr bwMode="auto">
        <a:xfrm>
          <a:off x="4254500" y="299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121010</xdr:rowOff>
    </xdr:from>
    <xdr:ext cx="762000" cy="259045"/>
    <xdr:sp macro="" textlink="">
      <xdr:nvSpPr>
        <xdr:cNvPr id="74" name="テキスト ボックス 73"/>
        <xdr:cNvSpPr txBox="1"/>
      </xdr:nvSpPr>
      <xdr:spPr>
        <a:xfrm>
          <a:off x="3924300" y="308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66,682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140989</xdr:rowOff>
    </xdr:from>
    <xdr:to>
      <xdr:col>3</xdr:col>
      <xdr:colOff>257175</xdr:colOff>
      <xdr:row>17</xdr:row>
      <xdr:rowOff>71139</xdr:rowOff>
    </xdr:to>
    <xdr:sp macro="" textlink="">
      <xdr:nvSpPr>
        <xdr:cNvPr id="75" name="円/楕円 74"/>
        <xdr:cNvSpPr/>
      </xdr:nvSpPr>
      <xdr:spPr bwMode="auto">
        <a:xfrm>
          <a:off x="3556000" y="293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55916</xdr:rowOff>
    </xdr:from>
    <xdr:ext cx="762000" cy="259045"/>
    <xdr:sp macro="" textlink="">
      <xdr:nvSpPr>
        <xdr:cNvPr id="76" name="テキスト ボックス 75"/>
        <xdr:cNvSpPr txBox="1"/>
      </xdr:nvSpPr>
      <xdr:spPr>
        <a:xfrm>
          <a:off x="3225800" y="301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108757</xdr:rowOff>
    </xdr:from>
    <xdr:to>
      <xdr:col>2</xdr:col>
      <xdr:colOff>692150</xdr:colOff>
      <xdr:row>17</xdr:row>
      <xdr:rowOff>38907</xdr:rowOff>
    </xdr:to>
    <xdr:sp macro="" textlink="">
      <xdr:nvSpPr>
        <xdr:cNvPr id="77" name="円/楕円 76"/>
        <xdr:cNvSpPr/>
      </xdr:nvSpPr>
      <xdr:spPr bwMode="auto">
        <a:xfrm>
          <a:off x="2857500" y="2899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23684</xdr:rowOff>
    </xdr:from>
    <xdr:ext cx="762000" cy="259045"/>
    <xdr:sp macro="" textlink="">
      <xdr:nvSpPr>
        <xdr:cNvPr id="78" name="テキスト ボックス 77"/>
        <xdr:cNvSpPr txBox="1"/>
      </xdr:nvSpPr>
      <xdr:spPr>
        <a:xfrm>
          <a:off x="2527300" y="298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209459</xdr:rowOff>
    </xdr:from>
    <xdr:to>
      <xdr:col>4</xdr:col>
      <xdr:colOff>1117600</xdr:colOff>
      <xdr:row>35</xdr:row>
      <xdr:rowOff>314909</xdr:rowOff>
    </xdr:to>
    <xdr:cxnSp macro="">
      <xdr:nvCxnSpPr>
        <xdr:cNvPr id="114" name="直線コネクタ 113"/>
        <xdr:cNvCxnSpPr/>
      </xdr:nvCxnSpPr>
      <xdr:spPr bwMode="auto">
        <a:xfrm>
          <a:off x="5003800" y="6819809"/>
          <a:ext cx="647700" cy="105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61359</xdr:rowOff>
    </xdr:from>
    <xdr:to>
      <xdr:col>4</xdr:col>
      <xdr:colOff>469900</xdr:colOff>
      <xdr:row>35</xdr:row>
      <xdr:rowOff>209459</xdr:rowOff>
    </xdr:to>
    <xdr:cxnSp macro="">
      <xdr:nvCxnSpPr>
        <xdr:cNvPr id="117" name="直線コネクタ 116"/>
        <xdr:cNvCxnSpPr/>
      </xdr:nvCxnSpPr>
      <xdr:spPr bwMode="auto">
        <a:xfrm>
          <a:off x="4305300" y="6671709"/>
          <a:ext cx="698500" cy="14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87075</xdr:rowOff>
    </xdr:from>
    <xdr:to>
      <xdr:col>4</xdr:col>
      <xdr:colOff>520700</xdr:colOff>
      <xdr:row>37</xdr:row>
      <xdr:rowOff>17225</xdr:rowOff>
    </xdr:to>
    <xdr:sp macro="" textlink="">
      <xdr:nvSpPr>
        <xdr:cNvPr id="118" name="フローチャート : 判断 117"/>
        <xdr:cNvSpPr/>
      </xdr:nvSpPr>
      <xdr:spPr bwMode="auto">
        <a:xfrm>
          <a:off x="4953000" y="704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2002</xdr:rowOff>
    </xdr:from>
    <xdr:ext cx="736600" cy="259045"/>
    <xdr:sp macro="" textlink="">
      <xdr:nvSpPr>
        <xdr:cNvPr id="119" name="テキスト ボックス 118"/>
        <xdr:cNvSpPr txBox="1"/>
      </xdr:nvSpPr>
      <xdr:spPr>
        <a:xfrm>
          <a:off x="4622800" y="712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281403</xdr:rowOff>
    </xdr:from>
    <xdr:to>
      <xdr:col>3</xdr:col>
      <xdr:colOff>904875</xdr:colOff>
      <xdr:row>35</xdr:row>
      <xdr:rowOff>61359</xdr:rowOff>
    </xdr:to>
    <xdr:cxnSp macro="">
      <xdr:nvCxnSpPr>
        <xdr:cNvPr id="120" name="直線コネクタ 119"/>
        <xdr:cNvCxnSpPr/>
      </xdr:nvCxnSpPr>
      <xdr:spPr bwMode="auto">
        <a:xfrm>
          <a:off x="3606800" y="6548853"/>
          <a:ext cx="698500" cy="122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22413</xdr:rowOff>
    </xdr:from>
    <xdr:to>
      <xdr:col>3</xdr:col>
      <xdr:colOff>955675</xdr:colOff>
      <xdr:row>36</xdr:row>
      <xdr:rowOff>124013</xdr:rowOff>
    </xdr:to>
    <xdr:sp macro="" textlink="">
      <xdr:nvSpPr>
        <xdr:cNvPr id="121" name="フローチャート : 判断 120"/>
        <xdr:cNvSpPr/>
      </xdr:nvSpPr>
      <xdr:spPr bwMode="auto">
        <a:xfrm>
          <a:off x="4254500" y="6975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108790</xdr:rowOff>
    </xdr:from>
    <xdr:ext cx="762000" cy="259045"/>
    <xdr:sp macro="" textlink="">
      <xdr:nvSpPr>
        <xdr:cNvPr id="122" name="テキスト ボックス 121"/>
        <xdr:cNvSpPr txBox="1"/>
      </xdr:nvSpPr>
      <xdr:spPr>
        <a:xfrm>
          <a:off x="3924300" y="706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77949</xdr:rowOff>
    </xdr:from>
    <xdr:to>
      <xdr:col>3</xdr:col>
      <xdr:colOff>206375</xdr:colOff>
      <xdr:row>34</xdr:row>
      <xdr:rowOff>281403</xdr:rowOff>
    </xdr:to>
    <xdr:cxnSp macro="">
      <xdr:nvCxnSpPr>
        <xdr:cNvPr id="123" name="直線コネクタ 122"/>
        <xdr:cNvCxnSpPr/>
      </xdr:nvCxnSpPr>
      <xdr:spPr bwMode="auto">
        <a:xfrm>
          <a:off x="2908300" y="6345399"/>
          <a:ext cx="698500" cy="20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315740</xdr:rowOff>
    </xdr:from>
    <xdr:to>
      <xdr:col>3</xdr:col>
      <xdr:colOff>257175</xdr:colOff>
      <xdr:row>36</xdr:row>
      <xdr:rowOff>74440</xdr:rowOff>
    </xdr:to>
    <xdr:sp macro="" textlink="">
      <xdr:nvSpPr>
        <xdr:cNvPr id="124" name="フローチャート : 判断 123"/>
        <xdr:cNvSpPr/>
      </xdr:nvSpPr>
      <xdr:spPr bwMode="auto">
        <a:xfrm>
          <a:off x="3556000" y="6926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59217</xdr:rowOff>
    </xdr:from>
    <xdr:ext cx="762000" cy="259045"/>
    <xdr:sp macro="" textlink="">
      <xdr:nvSpPr>
        <xdr:cNvPr id="125" name="テキスト ボックス 124"/>
        <xdr:cNvSpPr txBox="1"/>
      </xdr:nvSpPr>
      <xdr:spPr>
        <a:xfrm>
          <a:off x="3225800" y="70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258949</xdr:rowOff>
    </xdr:from>
    <xdr:to>
      <xdr:col>2</xdr:col>
      <xdr:colOff>692150</xdr:colOff>
      <xdr:row>36</xdr:row>
      <xdr:rowOff>17649</xdr:rowOff>
    </xdr:to>
    <xdr:sp macro="" textlink="">
      <xdr:nvSpPr>
        <xdr:cNvPr id="126" name="フローチャート : 判断 125"/>
        <xdr:cNvSpPr/>
      </xdr:nvSpPr>
      <xdr:spPr bwMode="auto">
        <a:xfrm>
          <a:off x="2857500" y="68692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2426</xdr:rowOff>
    </xdr:from>
    <xdr:ext cx="762000" cy="259045"/>
    <xdr:sp macro="" textlink="">
      <xdr:nvSpPr>
        <xdr:cNvPr id="127" name="テキスト ボックス 126"/>
        <xdr:cNvSpPr txBox="1"/>
      </xdr:nvSpPr>
      <xdr:spPr>
        <a:xfrm>
          <a:off x="2527300" y="695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264109</xdr:rowOff>
    </xdr:from>
    <xdr:to>
      <xdr:col>5</xdr:col>
      <xdr:colOff>34925</xdr:colOff>
      <xdr:row>36</xdr:row>
      <xdr:rowOff>22809</xdr:rowOff>
    </xdr:to>
    <xdr:sp macro="" textlink="">
      <xdr:nvSpPr>
        <xdr:cNvPr id="133" name="円/楕円 132"/>
        <xdr:cNvSpPr/>
      </xdr:nvSpPr>
      <xdr:spPr bwMode="auto">
        <a:xfrm>
          <a:off x="5600700" y="687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236186</xdr:rowOff>
    </xdr:from>
    <xdr:ext cx="762000" cy="259045"/>
    <xdr:sp macro="" textlink="">
      <xdr:nvSpPr>
        <xdr:cNvPr id="134" name="人口1人当たり決算額の推移該当値テキスト445"/>
        <xdr:cNvSpPr txBox="1"/>
      </xdr:nvSpPr>
      <xdr:spPr>
        <a:xfrm>
          <a:off x="5740400" y="684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158659</xdr:rowOff>
    </xdr:from>
    <xdr:to>
      <xdr:col>4</xdr:col>
      <xdr:colOff>520700</xdr:colOff>
      <xdr:row>35</xdr:row>
      <xdr:rowOff>260259</xdr:rowOff>
    </xdr:to>
    <xdr:sp macro="" textlink="">
      <xdr:nvSpPr>
        <xdr:cNvPr id="135" name="円/楕円 134"/>
        <xdr:cNvSpPr/>
      </xdr:nvSpPr>
      <xdr:spPr bwMode="auto">
        <a:xfrm>
          <a:off x="4953000" y="676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270436</xdr:rowOff>
    </xdr:from>
    <xdr:ext cx="736600" cy="259045"/>
    <xdr:sp macro="" textlink="">
      <xdr:nvSpPr>
        <xdr:cNvPr id="136" name="テキスト ボックス 135"/>
        <xdr:cNvSpPr txBox="1"/>
      </xdr:nvSpPr>
      <xdr:spPr>
        <a:xfrm>
          <a:off x="4622800" y="6537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10559</xdr:rowOff>
    </xdr:from>
    <xdr:to>
      <xdr:col>3</xdr:col>
      <xdr:colOff>955675</xdr:colOff>
      <xdr:row>35</xdr:row>
      <xdr:rowOff>112159</xdr:rowOff>
    </xdr:to>
    <xdr:sp macro="" textlink="">
      <xdr:nvSpPr>
        <xdr:cNvPr id="137" name="円/楕円 136"/>
        <xdr:cNvSpPr/>
      </xdr:nvSpPr>
      <xdr:spPr bwMode="auto">
        <a:xfrm>
          <a:off x="4254500" y="6620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122336</xdr:rowOff>
    </xdr:from>
    <xdr:ext cx="762000" cy="259045"/>
    <xdr:sp macro="" textlink="">
      <xdr:nvSpPr>
        <xdr:cNvPr id="138" name="テキスト ボックス 137"/>
        <xdr:cNvSpPr txBox="1"/>
      </xdr:nvSpPr>
      <xdr:spPr>
        <a:xfrm>
          <a:off x="3924300" y="638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230603</xdr:rowOff>
    </xdr:from>
    <xdr:to>
      <xdr:col>3</xdr:col>
      <xdr:colOff>257175</xdr:colOff>
      <xdr:row>34</xdr:row>
      <xdr:rowOff>332203</xdr:rowOff>
    </xdr:to>
    <xdr:sp macro="" textlink="">
      <xdr:nvSpPr>
        <xdr:cNvPr id="139" name="円/楕円 138"/>
        <xdr:cNvSpPr/>
      </xdr:nvSpPr>
      <xdr:spPr bwMode="auto">
        <a:xfrm>
          <a:off x="3556000" y="6498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342380</xdr:rowOff>
    </xdr:from>
    <xdr:ext cx="762000" cy="259045"/>
    <xdr:sp macro="" textlink="">
      <xdr:nvSpPr>
        <xdr:cNvPr id="140" name="テキスト ボックス 139"/>
        <xdr:cNvSpPr txBox="1"/>
      </xdr:nvSpPr>
      <xdr:spPr>
        <a:xfrm>
          <a:off x="3225800" y="626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27149</xdr:rowOff>
    </xdr:from>
    <xdr:to>
      <xdr:col>2</xdr:col>
      <xdr:colOff>692150</xdr:colOff>
      <xdr:row>34</xdr:row>
      <xdr:rowOff>128749</xdr:rowOff>
    </xdr:to>
    <xdr:sp macro="" textlink="">
      <xdr:nvSpPr>
        <xdr:cNvPr id="141" name="円/楕円 140"/>
        <xdr:cNvSpPr/>
      </xdr:nvSpPr>
      <xdr:spPr bwMode="auto">
        <a:xfrm>
          <a:off x="2857500" y="629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138926</xdr:rowOff>
    </xdr:from>
    <xdr:ext cx="762000" cy="259045"/>
    <xdr:sp macro="" textlink="">
      <xdr:nvSpPr>
        <xdr:cNvPr id="142" name="テキスト ボックス 141"/>
        <xdr:cNvSpPr txBox="1"/>
      </xdr:nvSpPr>
      <xdr:spPr>
        <a:xfrm>
          <a:off x="2527300" y="60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49,830
49,415
230.56
22,897,406
22,101,613
676,336
12,961,939
24,181,887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147853</xdr:rowOff>
    </xdr:from>
    <xdr:to>
      <xdr:col>6</xdr:col>
      <xdr:colOff>511175</xdr:colOff>
      <xdr:row>36</xdr:row>
      <xdr:rowOff>9665</xdr:rowOff>
    </xdr:to>
    <xdr:cxnSp macro="">
      <xdr:nvCxnSpPr>
        <xdr:cNvPr id="61" name="直線コネクタ 60"/>
        <xdr:cNvCxnSpPr/>
      </xdr:nvCxnSpPr>
      <xdr:spPr>
        <a:xfrm>
          <a:off x="3797300" y="6148603"/>
          <a:ext cx="8382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147853</xdr:rowOff>
    </xdr:from>
    <xdr:to>
      <xdr:col>5</xdr:col>
      <xdr:colOff>358775</xdr:colOff>
      <xdr:row>36</xdr:row>
      <xdr:rowOff>23019</xdr:rowOff>
    </xdr:to>
    <xdr:cxnSp macro="">
      <xdr:nvCxnSpPr>
        <xdr:cNvPr id="64" name="直線コネクタ 63"/>
        <xdr:cNvCxnSpPr/>
      </xdr:nvCxnSpPr>
      <xdr:spPr>
        <a:xfrm flipV="1">
          <a:off x="2908300" y="6148603"/>
          <a:ext cx="8890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113735</xdr:rowOff>
    </xdr:from>
    <xdr:to>
      <xdr:col>4</xdr:col>
      <xdr:colOff>155575</xdr:colOff>
      <xdr:row>36</xdr:row>
      <xdr:rowOff>23019</xdr:rowOff>
    </xdr:to>
    <xdr:cxnSp macro="">
      <xdr:nvCxnSpPr>
        <xdr:cNvPr id="67" name="直線コネクタ 66"/>
        <xdr:cNvCxnSpPr/>
      </xdr:nvCxnSpPr>
      <xdr:spPr>
        <a:xfrm>
          <a:off x="2019300" y="6114485"/>
          <a:ext cx="889000" cy="8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60109</xdr:rowOff>
    </xdr:from>
    <xdr:to>
      <xdr:col>2</xdr:col>
      <xdr:colOff>638175</xdr:colOff>
      <xdr:row>35</xdr:row>
      <xdr:rowOff>113735</xdr:rowOff>
    </xdr:to>
    <xdr:cxnSp macro="">
      <xdr:nvCxnSpPr>
        <xdr:cNvPr id="70" name="直線コネクタ 69"/>
        <xdr:cNvCxnSpPr/>
      </xdr:nvCxnSpPr>
      <xdr:spPr>
        <a:xfrm>
          <a:off x="1130300" y="6060859"/>
          <a:ext cx="889000" cy="5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130315</xdr:rowOff>
    </xdr:from>
    <xdr:to>
      <xdr:col>6</xdr:col>
      <xdr:colOff>561975</xdr:colOff>
      <xdr:row>36</xdr:row>
      <xdr:rowOff>60465</xdr:rowOff>
    </xdr:to>
    <xdr:sp macro="" textlink="">
      <xdr:nvSpPr>
        <xdr:cNvPr id="80" name="円/楕円 79"/>
        <xdr:cNvSpPr/>
      </xdr:nvSpPr>
      <xdr:spPr>
        <a:xfrm>
          <a:off x="4584700" y="61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108742</xdr:rowOff>
    </xdr:from>
    <xdr:ext cx="534377" cy="259045"/>
    <xdr:sp macro="" textlink="">
      <xdr:nvSpPr>
        <xdr:cNvPr id="81" name="人件費該当値テキスト"/>
        <xdr:cNvSpPr txBox="1"/>
      </xdr:nvSpPr>
      <xdr:spPr>
        <a:xfrm>
          <a:off x="4686300" y="610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68,826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97053</xdr:rowOff>
    </xdr:from>
    <xdr:to>
      <xdr:col>5</xdr:col>
      <xdr:colOff>409575</xdr:colOff>
      <xdr:row>36</xdr:row>
      <xdr:rowOff>27203</xdr:rowOff>
    </xdr:to>
    <xdr:sp macro="" textlink="">
      <xdr:nvSpPr>
        <xdr:cNvPr id="82" name="円/楕円 81"/>
        <xdr:cNvSpPr/>
      </xdr:nvSpPr>
      <xdr:spPr>
        <a:xfrm>
          <a:off x="3746500" y="60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43730</xdr:rowOff>
    </xdr:from>
    <xdr:ext cx="534377" cy="259045"/>
    <xdr:sp macro="" textlink="">
      <xdr:nvSpPr>
        <xdr:cNvPr id="83" name="テキスト ボックス 82"/>
        <xdr:cNvSpPr txBox="1"/>
      </xdr:nvSpPr>
      <xdr:spPr>
        <a:xfrm>
          <a:off x="3530111" y="587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143669</xdr:rowOff>
    </xdr:from>
    <xdr:to>
      <xdr:col>4</xdr:col>
      <xdr:colOff>206375</xdr:colOff>
      <xdr:row>36</xdr:row>
      <xdr:rowOff>73819</xdr:rowOff>
    </xdr:to>
    <xdr:sp macro="" textlink="">
      <xdr:nvSpPr>
        <xdr:cNvPr id="84" name="円/楕円 83"/>
        <xdr:cNvSpPr/>
      </xdr:nvSpPr>
      <xdr:spPr>
        <a:xfrm>
          <a:off x="2857500" y="61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90346</xdr:rowOff>
    </xdr:from>
    <xdr:ext cx="534377" cy="259045"/>
    <xdr:sp macro="" textlink="">
      <xdr:nvSpPr>
        <xdr:cNvPr id="85" name="テキスト ボックス 84"/>
        <xdr:cNvSpPr txBox="1"/>
      </xdr:nvSpPr>
      <xdr:spPr>
        <a:xfrm>
          <a:off x="2641111" y="59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68,125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62935</xdr:rowOff>
    </xdr:from>
    <xdr:to>
      <xdr:col>3</xdr:col>
      <xdr:colOff>3175</xdr:colOff>
      <xdr:row>35</xdr:row>
      <xdr:rowOff>164535</xdr:rowOff>
    </xdr:to>
    <xdr:sp macro="" textlink="">
      <xdr:nvSpPr>
        <xdr:cNvPr id="86" name="円/楕円 85"/>
        <xdr:cNvSpPr/>
      </xdr:nvSpPr>
      <xdr:spPr>
        <a:xfrm>
          <a:off x="1968500" y="60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9612</xdr:rowOff>
    </xdr:from>
    <xdr:ext cx="534377" cy="259045"/>
    <xdr:sp macro="" textlink="">
      <xdr:nvSpPr>
        <xdr:cNvPr id="87" name="テキスト ボックス 86"/>
        <xdr:cNvSpPr txBox="1"/>
      </xdr:nvSpPr>
      <xdr:spPr>
        <a:xfrm>
          <a:off x="1752111" y="58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9309</xdr:rowOff>
    </xdr:from>
    <xdr:to>
      <xdr:col>1</xdr:col>
      <xdr:colOff>485775</xdr:colOff>
      <xdr:row>35</xdr:row>
      <xdr:rowOff>110909</xdr:rowOff>
    </xdr:to>
    <xdr:sp macro="" textlink="">
      <xdr:nvSpPr>
        <xdr:cNvPr id="88" name="円/楕円 87"/>
        <xdr:cNvSpPr/>
      </xdr:nvSpPr>
      <xdr:spPr>
        <a:xfrm>
          <a:off x="1079500" y="60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127436</xdr:rowOff>
    </xdr:from>
    <xdr:ext cx="534377" cy="259045"/>
    <xdr:sp macro="" textlink="">
      <xdr:nvSpPr>
        <xdr:cNvPr id="89" name="テキスト ボックス 88"/>
        <xdr:cNvSpPr txBox="1"/>
      </xdr:nvSpPr>
      <xdr:spPr>
        <a:xfrm>
          <a:off x="863111" y="578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26528</xdr:rowOff>
    </xdr:from>
    <xdr:to>
      <xdr:col>6</xdr:col>
      <xdr:colOff>511175</xdr:colOff>
      <xdr:row>58</xdr:row>
      <xdr:rowOff>44332</xdr:rowOff>
    </xdr:to>
    <xdr:cxnSp macro="">
      <xdr:nvCxnSpPr>
        <xdr:cNvPr id="118" name="直線コネクタ 117"/>
        <xdr:cNvCxnSpPr/>
      </xdr:nvCxnSpPr>
      <xdr:spPr>
        <a:xfrm flipV="1">
          <a:off x="3797300" y="9970628"/>
          <a:ext cx="838200" cy="1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44332</xdr:rowOff>
    </xdr:from>
    <xdr:to>
      <xdr:col>5</xdr:col>
      <xdr:colOff>358775</xdr:colOff>
      <xdr:row>58</xdr:row>
      <xdr:rowOff>67021</xdr:rowOff>
    </xdr:to>
    <xdr:cxnSp macro="">
      <xdr:nvCxnSpPr>
        <xdr:cNvPr id="121" name="直線コネクタ 120"/>
        <xdr:cNvCxnSpPr/>
      </xdr:nvCxnSpPr>
      <xdr:spPr>
        <a:xfrm flipV="1">
          <a:off x="2908300" y="9988432"/>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119521</xdr:rowOff>
    </xdr:from>
    <xdr:to>
      <xdr:col>5</xdr:col>
      <xdr:colOff>409575</xdr:colOff>
      <xdr:row>58</xdr:row>
      <xdr:rowOff>49671</xdr:rowOff>
    </xdr:to>
    <xdr:sp macro="" textlink="">
      <xdr:nvSpPr>
        <xdr:cNvPr id="122" name="フローチャート : 判断 121"/>
        <xdr:cNvSpPr/>
      </xdr:nvSpPr>
      <xdr:spPr>
        <a:xfrm>
          <a:off x="3746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66198</xdr:rowOff>
    </xdr:from>
    <xdr:ext cx="534377" cy="259045"/>
    <xdr:sp macro="" textlink="">
      <xdr:nvSpPr>
        <xdr:cNvPr id="123" name="テキスト ボックス 122"/>
        <xdr:cNvSpPr txBox="1"/>
      </xdr:nvSpPr>
      <xdr:spPr>
        <a:xfrm>
          <a:off x="3530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67021</xdr:rowOff>
    </xdr:from>
    <xdr:to>
      <xdr:col>4</xdr:col>
      <xdr:colOff>155575</xdr:colOff>
      <xdr:row>58</xdr:row>
      <xdr:rowOff>74526</xdr:rowOff>
    </xdr:to>
    <xdr:cxnSp macro="">
      <xdr:nvCxnSpPr>
        <xdr:cNvPr id="124" name="直線コネクタ 123"/>
        <xdr:cNvCxnSpPr/>
      </xdr:nvCxnSpPr>
      <xdr:spPr>
        <a:xfrm flipV="1">
          <a:off x="2019300" y="10011121"/>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117734</xdr:rowOff>
    </xdr:from>
    <xdr:to>
      <xdr:col>4</xdr:col>
      <xdr:colOff>206375</xdr:colOff>
      <xdr:row>58</xdr:row>
      <xdr:rowOff>47884</xdr:rowOff>
    </xdr:to>
    <xdr:sp macro="" textlink="">
      <xdr:nvSpPr>
        <xdr:cNvPr id="125" name="フローチャート : 判断 124"/>
        <xdr:cNvSpPr/>
      </xdr:nvSpPr>
      <xdr:spPr>
        <a:xfrm>
          <a:off x="2857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64411</xdr:rowOff>
    </xdr:from>
    <xdr:ext cx="534377" cy="259045"/>
    <xdr:sp macro="" textlink="">
      <xdr:nvSpPr>
        <xdr:cNvPr id="126" name="テキスト ボックス 125"/>
        <xdr:cNvSpPr txBox="1"/>
      </xdr:nvSpPr>
      <xdr:spPr>
        <a:xfrm>
          <a:off x="2641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73326</xdr:rowOff>
    </xdr:from>
    <xdr:to>
      <xdr:col>2</xdr:col>
      <xdr:colOff>638175</xdr:colOff>
      <xdr:row>58</xdr:row>
      <xdr:rowOff>74526</xdr:rowOff>
    </xdr:to>
    <xdr:cxnSp macro="">
      <xdr:nvCxnSpPr>
        <xdr:cNvPr id="127" name="直線コネクタ 126"/>
        <xdr:cNvCxnSpPr/>
      </xdr:nvCxnSpPr>
      <xdr:spPr>
        <a:xfrm>
          <a:off x="1130300" y="10017426"/>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130654</xdr:rowOff>
    </xdr:from>
    <xdr:to>
      <xdr:col>3</xdr:col>
      <xdr:colOff>3175</xdr:colOff>
      <xdr:row>58</xdr:row>
      <xdr:rowOff>60804</xdr:rowOff>
    </xdr:to>
    <xdr:sp macro="" textlink="">
      <xdr:nvSpPr>
        <xdr:cNvPr id="128" name="フローチャート : 判断 127"/>
        <xdr:cNvSpPr/>
      </xdr:nvSpPr>
      <xdr:spPr>
        <a:xfrm>
          <a:off x="1968500" y="990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77331</xdr:rowOff>
    </xdr:from>
    <xdr:ext cx="534377" cy="259045"/>
    <xdr:sp macro="" textlink="">
      <xdr:nvSpPr>
        <xdr:cNvPr id="129" name="テキスト ボックス 128"/>
        <xdr:cNvSpPr txBox="1"/>
      </xdr:nvSpPr>
      <xdr:spPr>
        <a:xfrm>
          <a:off x="1752111" y="967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132608</xdr:rowOff>
    </xdr:from>
    <xdr:to>
      <xdr:col>1</xdr:col>
      <xdr:colOff>485775</xdr:colOff>
      <xdr:row>58</xdr:row>
      <xdr:rowOff>62758</xdr:rowOff>
    </xdr:to>
    <xdr:sp macro="" textlink="">
      <xdr:nvSpPr>
        <xdr:cNvPr id="130" name="フローチャート : 判断 129"/>
        <xdr:cNvSpPr/>
      </xdr:nvSpPr>
      <xdr:spPr>
        <a:xfrm>
          <a:off x="1079500" y="990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79285</xdr:rowOff>
    </xdr:from>
    <xdr:ext cx="534377" cy="259045"/>
    <xdr:sp macro="" textlink="">
      <xdr:nvSpPr>
        <xdr:cNvPr id="131" name="テキスト ボックス 130"/>
        <xdr:cNvSpPr txBox="1"/>
      </xdr:nvSpPr>
      <xdr:spPr>
        <a:xfrm>
          <a:off x="863111" y="96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147178</xdr:rowOff>
    </xdr:from>
    <xdr:to>
      <xdr:col>6</xdr:col>
      <xdr:colOff>561975</xdr:colOff>
      <xdr:row>58</xdr:row>
      <xdr:rowOff>77328</xdr:rowOff>
    </xdr:to>
    <xdr:sp macro="" textlink="">
      <xdr:nvSpPr>
        <xdr:cNvPr id="137" name="円/楕円 136"/>
        <xdr:cNvSpPr/>
      </xdr:nvSpPr>
      <xdr:spPr>
        <a:xfrm>
          <a:off x="4584700" y="991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62105</xdr:rowOff>
    </xdr:from>
    <xdr:ext cx="534377" cy="259045"/>
    <xdr:sp macro="" textlink="">
      <xdr:nvSpPr>
        <xdr:cNvPr id="138" name="物件費該当値テキスト"/>
        <xdr:cNvSpPr txBox="1"/>
      </xdr:nvSpPr>
      <xdr:spPr>
        <a:xfrm>
          <a:off x="4686300" y="98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164982</xdr:rowOff>
    </xdr:from>
    <xdr:to>
      <xdr:col>5</xdr:col>
      <xdr:colOff>409575</xdr:colOff>
      <xdr:row>58</xdr:row>
      <xdr:rowOff>95132</xdr:rowOff>
    </xdr:to>
    <xdr:sp macro="" textlink="">
      <xdr:nvSpPr>
        <xdr:cNvPr id="139" name="円/楕円 138"/>
        <xdr:cNvSpPr/>
      </xdr:nvSpPr>
      <xdr:spPr>
        <a:xfrm>
          <a:off x="3746500" y="993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86259</xdr:rowOff>
    </xdr:from>
    <xdr:ext cx="534377" cy="259045"/>
    <xdr:sp macro="" textlink="">
      <xdr:nvSpPr>
        <xdr:cNvPr id="140" name="テキスト ボックス 139"/>
        <xdr:cNvSpPr txBox="1"/>
      </xdr:nvSpPr>
      <xdr:spPr>
        <a:xfrm>
          <a:off x="3530111" y="1003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16221</xdr:rowOff>
    </xdr:from>
    <xdr:to>
      <xdr:col>4</xdr:col>
      <xdr:colOff>206375</xdr:colOff>
      <xdr:row>58</xdr:row>
      <xdr:rowOff>117821</xdr:rowOff>
    </xdr:to>
    <xdr:sp macro="" textlink="">
      <xdr:nvSpPr>
        <xdr:cNvPr id="141" name="円/楕円 140"/>
        <xdr:cNvSpPr/>
      </xdr:nvSpPr>
      <xdr:spPr>
        <a:xfrm>
          <a:off x="2857500" y="99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108948</xdr:rowOff>
    </xdr:from>
    <xdr:ext cx="534377" cy="259045"/>
    <xdr:sp macro="" textlink="">
      <xdr:nvSpPr>
        <xdr:cNvPr id="142" name="テキスト ボックス 141"/>
        <xdr:cNvSpPr txBox="1"/>
      </xdr:nvSpPr>
      <xdr:spPr>
        <a:xfrm>
          <a:off x="2641111" y="100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23726</xdr:rowOff>
    </xdr:from>
    <xdr:to>
      <xdr:col>3</xdr:col>
      <xdr:colOff>3175</xdr:colOff>
      <xdr:row>58</xdr:row>
      <xdr:rowOff>125326</xdr:rowOff>
    </xdr:to>
    <xdr:sp macro="" textlink="">
      <xdr:nvSpPr>
        <xdr:cNvPr id="143" name="円/楕円 142"/>
        <xdr:cNvSpPr/>
      </xdr:nvSpPr>
      <xdr:spPr>
        <a:xfrm>
          <a:off x="1968500" y="99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116453</xdr:rowOff>
    </xdr:from>
    <xdr:ext cx="534377" cy="259045"/>
    <xdr:sp macro="" textlink="">
      <xdr:nvSpPr>
        <xdr:cNvPr id="144" name="テキスト ボックス 143"/>
        <xdr:cNvSpPr txBox="1"/>
      </xdr:nvSpPr>
      <xdr:spPr>
        <a:xfrm>
          <a:off x="1752111" y="1006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22526</xdr:rowOff>
    </xdr:from>
    <xdr:to>
      <xdr:col>1</xdr:col>
      <xdr:colOff>485775</xdr:colOff>
      <xdr:row>58</xdr:row>
      <xdr:rowOff>124126</xdr:rowOff>
    </xdr:to>
    <xdr:sp macro="" textlink="">
      <xdr:nvSpPr>
        <xdr:cNvPr id="145" name="円/楕円 144"/>
        <xdr:cNvSpPr/>
      </xdr:nvSpPr>
      <xdr:spPr>
        <a:xfrm>
          <a:off x="1079500" y="99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115253</xdr:rowOff>
    </xdr:from>
    <xdr:ext cx="534377" cy="259045"/>
    <xdr:sp macro="" textlink="">
      <xdr:nvSpPr>
        <xdr:cNvPr id="146" name="テキスト ボックス 145"/>
        <xdr:cNvSpPr txBox="1"/>
      </xdr:nvSpPr>
      <xdr:spPr>
        <a:xfrm>
          <a:off x="863111" y="1005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88219</xdr:rowOff>
    </xdr:from>
    <xdr:to>
      <xdr:col>6</xdr:col>
      <xdr:colOff>511175</xdr:colOff>
      <xdr:row>77</xdr:row>
      <xdr:rowOff>91649</xdr:rowOff>
    </xdr:to>
    <xdr:cxnSp macro="">
      <xdr:nvCxnSpPr>
        <xdr:cNvPr id="173" name="直線コネクタ 172"/>
        <xdr:cNvCxnSpPr/>
      </xdr:nvCxnSpPr>
      <xdr:spPr>
        <a:xfrm flipV="1">
          <a:off x="3797300" y="13289869"/>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91649</xdr:rowOff>
    </xdr:from>
    <xdr:to>
      <xdr:col>5</xdr:col>
      <xdr:colOff>358775</xdr:colOff>
      <xdr:row>77</xdr:row>
      <xdr:rowOff>163612</xdr:rowOff>
    </xdr:to>
    <xdr:cxnSp macro="">
      <xdr:nvCxnSpPr>
        <xdr:cNvPr id="176" name="直線コネクタ 175"/>
        <xdr:cNvCxnSpPr/>
      </xdr:nvCxnSpPr>
      <xdr:spPr>
        <a:xfrm flipV="1">
          <a:off x="2908300" y="13293299"/>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124292</xdr:rowOff>
    </xdr:from>
    <xdr:to>
      <xdr:col>4</xdr:col>
      <xdr:colOff>155575</xdr:colOff>
      <xdr:row>77</xdr:row>
      <xdr:rowOff>163612</xdr:rowOff>
    </xdr:to>
    <xdr:cxnSp macro="">
      <xdr:nvCxnSpPr>
        <xdr:cNvPr id="179" name="直線コネクタ 178"/>
        <xdr:cNvCxnSpPr/>
      </xdr:nvCxnSpPr>
      <xdr:spPr>
        <a:xfrm>
          <a:off x="2019300" y="13325942"/>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109708</xdr:rowOff>
    </xdr:from>
    <xdr:to>
      <xdr:col>2</xdr:col>
      <xdr:colOff>638175</xdr:colOff>
      <xdr:row>77</xdr:row>
      <xdr:rowOff>124292</xdr:rowOff>
    </xdr:to>
    <xdr:cxnSp macro="">
      <xdr:nvCxnSpPr>
        <xdr:cNvPr id="182" name="直線コネクタ 181"/>
        <xdr:cNvCxnSpPr/>
      </xdr:nvCxnSpPr>
      <xdr:spPr>
        <a:xfrm>
          <a:off x="1130300" y="13311358"/>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37419</xdr:rowOff>
    </xdr:from>
    <xdr:to>
      <xdr:col>6</xdr:col>
      <xdr:colOff>561975</xdr:colOff>
      <xdr:row>77</xdr:row>
      <xdr:rowOff>139019</xdr:rowOff>
    </xdr:to>
    <xdr:sp macro="" textlink="">
      <xdr:nvSpPr>
        <xdr:cNvPr id="192" name="円/楕円 191"/>
        <xdr:cNvSpPr/>
      </xdr:nvSpPr>
      <xdr:spPr>
        <a:xfrm>
          <a:off x="4584700" y="132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15846</xdr:rowOff>
    </xdr:from>
    <xdr:ext cx="469744" cy="259045"/>
    <xdr:sp macro="" textlink="">
      <xdr:nvSpPr>
        <xdr:cNvPr id="193" name="維持補修費該当値テキスト"/>
        <xdr:cNvSpPr txBox="1"/>
      </xdr:nvSpPr>
      <xdr:spPr>
        <a:xfrm>
          <a:off x="4686300" y="1321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40849</xdr:rowOff>
    </xdr:from>
    <xdr:to>
      <xdr:col>5</xdr:col>
      <xdr:colOff>409575</xdr:colOff>
      <xdr:row>77</xdr:row>
      <xdr:rowOff>142449</xdr:rowOff>
    </xdr:to>
    <xdr:sp macro="" textlink="">
      <xdr:nvSpPr>
        <xdr:cNvPr id="194" name="円/楕円 193"/>
        <xdr:cNvSpPr/>
      </xdr:nvSpPr>
      <xdr:spPr>
        <a:xfrm>
          <a:off x="3746500" y="132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158976</xdr:rowOff>
    </xdr:from>
    <xdr:ext cx="469744" cy="259045"/>
    <xdr:sp macro="" textlink="">
      <xdr:nvSpPr>
        <xdr:cNvPr id="195" name="テキスト ボックス 194"/>
        <xdr:cNvSpPr txBox="1"/>
      </xdr:nvSpPr>
      <xdr:spPr>
        <a:xfrm>
          <a:off x="3562427" y="1301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112812</xdr:rowOff>
    </xdr:from>
    <xdr:to>
      <xdr:col>4</xdr:col>
      <xdr:colOff>206375</xdr:colOff>
      <xdr:row>78</xdr:row>
      <xdr:rowOff>42962</xdr:rowOff>
    </xdr:to>
    <xdr:sp macro="" textlink="">
      <xdr:nvSpPr>
        <xdr:cNvPr id="196" name="円/楕円 195"/>
        <xdr:cNvSpPr/>
      </xdr:nvSpPr>
      <xdr:spPr>
        <a:xfrm>
          <a:off x="2857500" y="1331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34089</xdr:rowOff>
    </xdr:from>
    <xdr:ext cx="469744" cy="259045"/>
    <xdr:sp macro="" textlink="">
      <xdr:nvSpPr>
        <xdr:cNvPr id="197" name="テキスト ボックス 196"/>
        <xdr:cNvSpPr txBox="1"/>
      </xdr:nvSpPr>
      <xdr:spPr>
        <a:xfrm>
          <a:off x="2673427" y="1340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73492</xdr:rowOff>
    </xdr:from>
    <xdr:to>
      <xdr:col>3</xdr:col>
      <xdr:colOff>3175</xdr:colOff>
      <xdr:row>78</xdr:row>
      <xdr:rowOff>3642</xdr:rowOff>
    </xdr:to>
    <xdr:sp macro="" textlink="">
      <xdr:nvSpPr>
        <xdr:cNvPr id="198" name="円/楕円 197"/>
        <xdr:cNvSpPr/>
      </xdr:nvSpPr>
      <xdr:spPr>
        <a:xfrm>
          <a:off x="1968500" y="132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166219</xdr:rowOff>
    </xdr:from>
    <xdr:ext cx="469744" cy="259045"/>
    <xdr:sp macro="" textlink="">
      <xdr:nvSpPr>
        <xdr:cNvPr id="199" name="テキスト ボックス 198"/>
        <xdr:cNvSpPr txBox="1"/>
      </xdr:nvSpPr>
      <xdr:spPr>
        <a:xfrm>
          <a:off x="1784427"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58908</xdr:rowOff>
    </xdr:from>
    <xdr:to>
      <xdr:col>1</xdr:col>
      <xdr:colOff>485775</xdr:colOff>
      <xdr:row>77</xdr:row>
      <xdr:rowOff>160508</xdr:rowOff>
    </xdr:to>
    <xdr:sp macro="" textlink="">
      <xdr:nvSpPr>
        <xdr:cNvPr id="200" name="円/楕円 199"/>
        <xdr:cNvSpPr/>
      </xdr:nvSpPr>
      <xdr:spPr>
        <a:xfrm>
          <a:off x="1079500" y="132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5585</xdr:rowOff>
    </xdr:from>
    <xdr:ext cx="469744" cy="259045"/>
    <xdr:sp macro="" textlink="">
      <xdr:nvSpPr>
        <xdr:cNvPr id="201" name="テキスト ボックス 200"/>
        <xdr:cNvSpPr txBox="1"/>
      </xdr:nvSpPr>
      <xdr:spPr>
        <a:xfrm>
          <a:off x="895427" y="1303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91999</xdr:rowOff>
    </xdr:from>
    <xdr:to>
      <xdr:col>6</xdr:col>
      <xdr:colOff>511175</xdr:colOff>
      <xdr:row>97</xdr:row>
      <xdr:rowOff>156711</xdr:rowOff>
    </xdr:to>
    <xdr:cxnSp macro="">
      <xdr:nvCxnSpPr>
        <xdr:cNvPr id="235" name="直線コネクタ 234"/>
        <xdr:cNvCxnSpPr/>
      </xdr:nvCxnSpPr>
      <xdr:spPr>
        <a:xfrm flipV="1">
          <a:off x="3797300" y="16722649"/>
          <a:ext cx="838200" cy="6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156711</xdr:rowOff>
    </xdr:from>
    <xdr:to>
      <xdr:col>5</xdr:col>
      <xdr:colOff>358775</xdr:colOff>
      <xdr:row>98</xdr:row>
      <xdr:rowOff>30372</xdr:rowOff>
    </xdr:to>
    <xdr:cxnSp macro="">
      <xdr:nvCxnSpPr>
        <xdr:cNvPr id="238" name="直線コネクタ 237"/>
        <xdr:cNvCxnSpPr/>
      </xdr:nvCxnSpPr>
      <xdr:spPr>
        <a:xfrm flipV="1">
          <a:off x="2908300" y="16787361"/>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111589</xdr:rowOff>
    </xdr:from>
    <xdr:to>
      <xdr:col>5</xdr:col>
      <xdr:colOff>409575</xdr:colOff>
      <xdr:row>97</xdr:row>
      <xdr:rowOff>41739</xdr:rowOff>
    </xdr:to>
    <xdr:sp macro="" textlink="">
      <xdr:nvSpPr>
        <xdr:cNvPr id="239" name="フローチャート : 判断 238"/>
        <xdr:cNvSpPr/>
      </xdr:nvSpPr>
      <xdr:spPr>
        <a:xfrm>
          <a:off x="3746500" y="1657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58266</xdr:rowOff>
    </xdr:from>
    <xdr:ext cx="534377" cy="259045"/>
    <xdr:sp macro="" textlink="">
      <xdr:nvSpPr>
        <xdr:cNvPr id="240" name="テキスト ボックス 239"/>
        <xdr:cNvSpPr txBox="1"/>
      </xdr:nvSpPr>
      <xdr:spPr>
        <a:xfrm>
          <a:off x="3530111" y="163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30372</xdr:rowOff>
    </xdr:from>
    <xdr:to>
      <xdr:col>4</xdr:col>
      <xdr:colOff>155575</xdr:colOff>
      <xdr:row>98</xdr:row>
      <xdr:rowOff>47870</xdr:rowOff>
    </xdr:to>
    <xdr:cxnSp macro="">
      <xdr:nvCxnSpPr>
        <xdr:cNvPr id="241" name="直線コネクタ 240"/>
        <xdr:cNvCxnSpPr/>
      </xdr:nvCxnSpPr>
      <xdr:spPr>
        <a:xfrm flipV="1">
          <a:off x="2019300" y="16832472"/>
          <a:ext cx="889000" cy="1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169938</xdr:rowOff>
    </xdr:from>
    <xdr:to>
      <xdr:col>4</xdr:col>
      <xdr:colOff>206375</xdr:colOff>
      <xdr:row>97</xdr:row>
      <xdr:rowOff>100088</xdr:rowOff>
    </xdr:to>
    <xdr:sp macro="" textlink="">
      <xdr:nvSpPr>
        <xdr:cNvPr id="242" name="フローチャート : 判断 241"/>
        <xdr:cNvSpPr/>
      </xdr:nvSpPr>
      <xdr:spPr>
        <a:xfrm>
          <a:off x="2857500" y="1662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116615</xdr:rowOff>
    </xdr:from>
    <xdr:ext cx="534377" cy="259045"/>
    <xdr:sp macro="" textlink="">
      <xdr:nvSpPr>
        <xdr:cNvPr id="243" name="テキスト ボックス 242"/>
        <xdr:cNvSpPr txBox="1"/>
      </xdr:nvSpPr>
      <xdr:spPr>
        <a:xfrm>
          <a:off x="2641111" y="1640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47870</xdr:rowOff>
    </xdr:from>
    <xdr:to>
      <xdr:col>2</xdr:col>
      <xdr:colOff>638175</xdr:colOff>
      <xdr:row>98</xdr:row>
      <xdr:rowOff>57490</xdr:rowOff>
    </xdr:to>
    <xdr:cxnSp macro="">
      <xdr:nvCxnSpPr>
        <xdr:cNvPr id="244" name="直線コネクタ 243"/>
        <xdr:cNvCxnSpPr/>
      </xdr:nvCxnSpPr>
      <xdr:spPr>
        <a:xfrm flipV="1">
          <a:off x="1130300" y="16849970"/>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12700</xdr:rowOff>
    </xdr:from>
    <xdr:to>
      <xdr:col>3</xdr:col>
      <xdr:colOff>3175</xdr:colOff>
      <xdr:row>97</xdr:row>
      <xdr:rowOff>114300</xdr:rowOff>
    </xdr:to>
    <xdr:sp macro="" textlink="">
      <xdr:nvSpPr>
        <xdr:cNvPr id="245" name="フローチャート : 判断 244"/>
        <xdr:cNvSpPr/>
      </xdr:nvSpPr>
      <xdr:spPr>
        <a:xfrm>
          <a:off x="1968500" y="166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130827</xdr:rowOff>
    </xdr:from>
    <xdr:ext cx="534377" cy="259045"/>
    <xdr:sp macro="" textlink="">
      <xdr:nvSpPr>
        <xdr:cNvPr id="246" name="テキスト ボックス 245"/>
        <xdr:cNvSpPr txBox="1"/>
      </xdr:nvSpPr>
      <xdr:spPr>
        <a:xfrm>
          <a:off x="1752111" y="164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6290</xdr:rowOff>
    </xdr:from>
    <xdr:to>
      <xdr:col>1</xdr:col>
      <xdr:colOff>485775</xdr:colOff>
      <xdr:row>97</xdr:row>
      <xdr:rowOff>107890</xdr:rowOff>
    </xdr:to>
    <xdr:sp macro="" textlink="">
      <xdr:nvSpPr>
        <xdr:cNvPr id="247" name="フローチャート : 判断 246"/>
        <xdr:cNvSpPr/>
      </xdr:nvSpPr>
      <xdr:spPr>
        <a:xfrm>
          <a:off x="1079500" y="1663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124417</xdr:rowOff>
    </xdr:from>
    <xdr:ext cx="534377" cy="259045"/>
    <xdr:sp macro="" textlink="">
      <xdr:nvSpPr>
        <xdr:cNvPr id="248" name="テキスト ボックス 247"/>
        <xdr:cNvSpPr txBox="1"/>
      </xdr:nvSpPr>
      <xdr:spPr>
        <a:xfrm>
          <a:off x="863111" y="1641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41199</xdr:rowOff>
    </xdr:from>
    <xdr:to>
      <xdr:col>6</xdr:col>
      <xdr:colOff>561975</xdr:colOff>
      <xdr:row>97</xdr:row>
      <xdr:rowOff>142799</xdr:rowOff>
    </xdr:to>
    <xdr:sp macro="" textlink="">
      <xdr:nvSpPr>
        <xdr:cNvPr id="254" name="円/楕円 253"/>
        <xdr:cNvSpPr/>
      </xdr:nvSpPr>
      <xdr:spPr>
        <a:xfrm>
          <a:off x="4584700" y="166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19626</xdr:rowOff>
    </xdr:from>
    <xdr:ext cx="534377" cy="259045"/>
    <xdr:sp macro="" textlink="">
      <xdr:nvSpPr>
        <xdr:cNvPr id="255" name="扶助費該当値テキスト"/>
        <xdr:cNvSpPr txBox="1"/>
      </xdr:nvSpPr>
      <xdr:spPr>
        <a:xfrm>
          <a:off x="4686300" y="1665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105911</xdr:rowOff>
    </xdr:from>
    <xdr:to>
      <xdr:col>5</xdr:col>
      <xdr:colOff>409575</xdr:colOff>
      <xdr:row>98</xdr:row>
      <xdr:rowOff>36061</xdr:rowOff>
    </xdr:to>
    <xdr:sp macro="" textlink="">
      <xdr:nvSpPr>
        <xdr:cNvPr id="256" name="円/楕円 255"/>
        <xdr:cNvSpPr/>
      </xdr:nvSpPr>
      <xdr:spPr>
        <a:xfrm>
          <a:off x="3746500" y="167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27188</xdr:rowOff>
    </xdr:from>
    <xdr:ext cx="534377" cy="259045"/>
    <xdr:sp macro="" textlink="">
      <xdr:nvSpPr>
        <xdr:cNvPr id="257" name="テキスト ボックス 256"/>
        <xdr:cNvSpPr txBox="1"/>
      </xdr:nvSpPr>
      <xdr:spPr>
        <a:xfrm>
          <a:off x="3530111" y="1682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151022</xdr:rowOff>
    </xdr:from>
    <xdr:to>
      <xdr:col>4</xdr:col>
      <xdr:colOff>206375</xdr:colOff>
      <xdr:row>98</xdr:row>
      <xdr:rowOff>81172</xdr:rowOff>
    </xdr:to>
    <xdr:sp macro="" textlink="">
      <xdr:nvSpPr>
        <xdr:cNvPr id="258" name="円/楕円 257"/>
        <xdr:cNvSpPr/>
      </xdr:nvSpPr>
      <xdr:spPr>
        <a:xfrm>
          <a:off x="2857500" y="167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72299</xdr:rowOff>
    </xdr:from>
    <xdr:ext cx="534377" cy="259045"/>
    <xdr:sp macro="" textlink="">
      <xdr:nvSpPr>
        <xdr:cNvPr id="259" name="テキスト ボックス 258"/>
        <xdr:cNvSpPr txBox="1"/>
      </xdr:nvSpPr>
      <xdr:spPr>
        <a:xfrm>
          <a:off x="2641111" y="168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168520</xdr:rowOff>
    </xdr:from>
    <xdr:to>
      <xdr:col>3</xdr:col>
      <xdr:colOff>3175</xdr:colOff>
      <xdr:row>98</xdr:row>
      <xdr:rowOff>98670</xdr:rowOff>
    </xdr:to>
    <xdr:sp macro="" textlink="">
      <xdr:nvSpPr>
        <xdr:cNvPr id="260" name="円/楕円 259"/>
        <xdr:cNvSpPr/>
      </xdr:nvSpPr>
      <xdr:spPr>
        <a:xfrm>
          <a:off x="1968500" y="1679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89797</xdr:rowOff>
    </xdr:from>
    <xdr:ext cx="534377" cy="259045"/>
    <xdr:sp macro="" textlink="">
      <xdr:nvSpPr>
        <xdr:cNvPr id="261" name="テキスト ボックス 260"/>
        <xdr:cNvSpPr txBox="1"/>
      </xdr:nvSpPr>
      <xdr:spPr>
        <a:xfrm>
          <a:off x="1752111" y="1689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6690</xdr:rowOff>
    </xdr:from>
    <xdr:to>
      <xdr:col>1</xdr:col>
      <xdr:colOff>485775</xdr:colOff>
      <xdr:row>98</xdr:row>
      <xdr:rowOff>108290</xdr:rowOff>
    </xdr:to>
    <xdr:sp macro="" textlink="">
      <xdr:nvSpPr>
        <xdr:cNvPr id="262" name="円/楕円 261"/>
        <xdr:cNvSpPr/>
      </xdr:nvSpPr>
      <xdr:spPr>
        <a:xfrm>
          <a:off x="1079500" y="1680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99417</xdr:rowOff>
    </xdr:from>
    <xdr:ext cx="534377" cy="259045"/>
    <xdr:sp macro="" textlink="">
      <xdr:nvSpPr>
        <xdr:cNvPr id="263" name="テキスト ボックス 262"/>
        <xdr:cNvSpPr txBox="1"/>
      </xdr:nvSpPr>
      <xdr:spPr>
        <a:xfrm>
          <a:off x="863111" y="169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23560</xdr:rowOff>
    </xdr:from>
    <xdr:to>
      <xdr:col>15</xdr:col>
      <xdr:colOff>180975</xdr:colOff>
      <xdr:row>37</xdr:row>
      <xdr:rowOff>27011</xdr:rowOff>
    </xdr:to>
    <xdr:cxnSp macro="">
      <xdr:nvCxnSpPr>
        <xdr:cNvPr id="294" name="直線コネクタ 293"/>
        <xdr:cNvCxnSpPr/>
      </xdr:nvCxnSpPr>
      <xdr:spPr>
        <a:xfrm flipV="1">
          <a:off x="9639300" y="6367210"/>
          <a:ext cx="8382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136978</xdr:rowOff>
    </xdr:from>
    <xdr:to>
      <xdr:col>14</xdr:col>
      <xdr:colOff>28575</xdr:colOff>
      <xdr:row>37</xdr:row>
      <xdr:rowOff>27011</xdr:rowOff>
    </xdr:to>
    <xdr:cxnSp macro="">
      <xdr:nvCxnSpPr>
        <xdr:cNvPr id="297" name="直線コネクタ 296"/>
        <xdr:cNvCxnSpPr/>
      </xdr:nvCxnSpPr>
      <xdr:spPr>
        <a:xfrm>
          <a:off x="8750300" y="6309178"/>
          <a:ext cx="889000" cy="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132846</xdr:rowOff>
    </xdr:from>
    <xdr:to>
      <xdr:col>14</xdr:col>
      <xdr:colOff>79375</xdr:colOff>
      <xdr:row>37</xdr:row>
      <xdr:rowOff>62996</xdr:rowOff>
    </xdr:to>
    <xdr:sp macro="" textlink="">
      <xdr:nvSpPr>
        <xdr:cNvPr id="298" name="フローチャート : 判断 297"/>
        <xdr:cNvSpPr/>
      </xdr:nvSpPr>
      <xdr:spPr>
        <a:xfrm>
          <a:off x="9588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79523</xdr:rowOff>
    </xdr:from>
    <xdr:ext cx="534377" cy="259045"/>
    <xdr:sp macro="" textlink="">
      <xdr:nvSpPr>
        <xdr:cNvPr id="299" name="テキスト ボックス 298"/>
        <xdr:cNvSpPr txBox="1"/>
      </xdr:nvSpPr>
      <xdr:spPr>
        <a:xfrm>
          <a:off x="9372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136978</xdr:rowOff>
    </xdr:from>
    <xdr:to>
      <xdr:col>12</xdr:col>
      <xdr:colOff>511175</xdr:colOff>
      <xdr:row>36</xdr:row>
      <xdr:rowOff>140865</xdr:rowOff>
    </xdr:to>
    <xdr:cxnSp macro="">
      <xdr:nvCxnSpPr>
        <xdr:cNvPr id="300" name="直線コネクタ 299"/>
        <xdr:cNvCxnSpPr/>
      </xdr:nvCxnSpPr>
      <xdr:spPr>
        <a:xfrm flipV="1">
          <a:off x="7861300" y="6309178"/>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96912</xdr:rowOff>
    </xdr:from>
    <xdr:to>
      <xdr:col>12</xdr:col>
      <xdr:colOff>561975</xdr:colOff>
      <xdr:row>37</xdr:row>
      <xdr:rowOff>27062</xdr:rowOff>
    </xdr:to>
    <xdr:sp macro="" textlink="">
      <xdr:nvSpPr>
        <xdr:cNvPr id="301" name="フローチャート : 判断 300"/>
        <xdr:cNvSpPr/>
      </xdr:nvSpPr>
      <xdr:spPr>
        <a:xfrm>
          <a:off x="8699500" y="62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18189</xdr:rowOff>
    </xdr:from>
    <xdr:ext cx="534377" cy="259045"/>
    <xdr:sp macro="" textlink="">
      <xdr:nvSpPr>
        <xdr:cNvPr id="302" name="テキスト ボックス 301"/>
        <xdr:cNvSpPr txBox="1"/>
      </xdr:nvSpPr>
      <xdr:spPr>
        <a:xfrm>
          <a:off x="8483111" y="63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136032</xdr:rowOff>
    </xdr:from>
    <xdr:to>
      <xdr:col>11</xdr:col>
      <xdr:colOff>307975</xdr:colOff>
      <xdr:row>36</xdr:row>
      <xdr:rowOff>140865</xdr:rowOff>
    </xdr:to>
    <xdr:cxnSp macro="">
      <xdr:nvCxnSpPr>
        <xdr:cNvPr id="303" name="直線コネクタ 302"/>
        <xdr:cNvCxnSpPr/>
      </xdr:nvCxnSpPr>
      <xdr:spPr>
        <a:xfrm>
          <a:off x="6972300" y="6308232"/>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130298</xdr:rowOff>
    </xdr:from>
    <xdr:to>
      <xdr:col>11</xdr:col>
      <xdr:colOff>358775</xdr:colOff>
      <xdr:row>37</xdr:row>
      <xdr:rowOff>60448</xdr:rowOff>
    </xdr:to>
    <xdr:sp macro="" textlink="">
      <xdr:nvSpPr>
        <xdr:cNvPr id="304" name="フローチャート : 判断 303"/>
        <xdr:cNvSpPr/>
      </xdr:nvSpPr>
      <xdr:spPr>
        <a:xfrm>
          <a:off x="7810500" y="630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51575</xdr:rowOff>
    </xdr:from>
    <xdr:ext cx="534377" cy="259045"/>
    <xdr:sp macro="" textlink="">
      <xdr:nvSpPr>
        <xdr:cNvPr id="305" name="テキスト ボックス 304"/>
        <xdr:cNvSpPr txBox="1"/>
      </xdr:nvSpPr>
      <xdr:spPr>
        <a:xfrm>
          <a:off x="7594111" y="63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150208</xdr:rowOff>
    </xdr:from>
    <xdr:to>
      <xdr:col>10</xdr:col>
      <xdr:colOff>155575</xdr:colOff>
      <xdr:row>37</xdr:row>
      <xdr:rowOff>80358</xdr:rowOff>
    </xdr:to>
    <xdr:sp macro="" textlink="">
      <xdr:nvSpPr>
        <xdr:cNvPr id="306" name="フローチャート : 判断 305"/>
        <xdr:cNvSpPr/>
      </xdr:nvSpPr>
      <xdr:spPr>
        <a:xfrm>
          <a:off x="6921500" y="632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71485</xdr:rowOff>
    </xdr:from>
    <xdr:ext cx="534377" cy="259045"/>
    <xdr:sp macro="" textlink="">
      <xdr:nvSpPr>
        <xdr:cNvPr id="307" name="テキスト ボックス 306"/>
        <xdr:cNvSpPr txBox="1"/>
      </xdr:nvSpPr>
      <xdr:spPr>
        <a:xfrm>
          <a:off x="6705111" y="641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144210</xdr:rowOff>
    </xdr:from>
    <xdr:to>
      <xdr:col>15</xdr:col>
      <xdr:colOff>231775</xdr:colOff>
      <xdr:row>37</xdr:row>
      <xdr:rowOff>74360</xdr:rowOff>
    </xdr:to>
    <xdr:sp macro="" textlink="">
      <xdr:nvSpPr>
        <xdr:cNvPr id="313" name="円/楕円 312"/>
        <xdr:cNvSpPr/>
      </xdr:nvSpPr>
      <xdr:spPr>
        <a:xfrm>
          <a:off x="10426700" y="63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122637</xdr:rowOff>
    </xdr:from>
    <xdr:ext cx="534377" cy="259045"/>
    <xdr:sp macro="" textlink="">
      <xdr:nvSpPr>
        <xdr:cNvPr id="314" name="補助費等該当値テキスト"/>
        <xdr:cNvSpPr txBox="1"/>
      </xdr:nvSpPr>
      <xdr:spPr>
        <a:xfrm>
          <a:off x="10528300" y="629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38,419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147661</xdr:rowOff>
    </xdr:from>
    <xdr:to>
      <xdr:col>14</xdr:col>
      <xdr:colOff>79375</xdr:colOff>
      <xdr:row>37</xdr:row>
      <xdr:rowOff>77811</xdr:rowOff>
    </xdr:to>
    <xdr:sp macro="" textlink="">
      <xdr:nvSpPr>
        <xdr:cNvPr id="315" name="円/楕円 314"/>
        <xdr:cNvSpPr/>
      </xdr:nvSpPr>
      <xdr:spPr>
        <a:xfrm>
          <a:off x="9588500" y="63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68938</xdr:rowOff>
    </xdr:from>
    <xdr:ext cx="534377" cy="259045"/>
    <xdr:sp macro="" textlink="">
      <xdr:nvSpPr>
        <xdr:cNvPr id="316" name="テキスト ボックス 315"/>
        <xdr:cNvSpPr txBox="1"/>
      </xdr:nvSpPr>
      <xdr:spPr>
        <a:xfrm>
          <a:off x="9372111" y="641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86178</xdr:rowOff>
    </xdr:from>
    <xdr:to>
      <xdr:col>12</xdr:col>
      <xdr:colOff>561975</xdr:colOff>
      <xdr:row>37</xdr:row>
      <xdr:rowOff>16328</xdr:rowOff>
    </xdr:to>
    <xdr:sp macro="" textlink="">
      <xdr:nvSpPr>
        <xdr:cNvPr id="317" name="円/楕円 316"/>
        <xdr:cNvSpPr/>
      </xdr:nvSpPr>
      <xdr:spPr>
        <a:xfrm>
          <a:off x="8699500" y="625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32855</xdr:rowOff>
    </xdr:from>
    <xdr:ext cx="534377" cy="259045"/>
    <xdr:sp macro="" textlink="">
      <xdr:nvSpPr>
        <xdr:cNvPr id="318" name="テキスト ボックス 317"/>
        <xdr:cNvSpPr txBox="1"/>
      </xdr:nvSpPr>
      <xdr:spPr>
        <a:xfrm>
          <a:off x="8483111" y="603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90065</xdr:rowOff>
    </xdr:from>
    <xdr:to>
      <xdr:col>11</xdr:col>
      <xdr:colOff>358775</xdr:colOff>
      <xdr:row>37</xdr:row>
      <xdr:rowOff>20215</xdr:rowOff>
    </xdr:to>
    <xdr:sp macro="" textlink="">
      <xdr:nvSpPr>
        <xdr:cNvPr id="319" name="円/楕円 318"/>
        <xdr:cNvSpPr/>
      </xdr:nvSpPr>
      <xdr:spPr>
        <a:xfrm>
          <a:off x="7810500" y="62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36742</xdr:rowOff>
    </xdr:from>
    <xdr:ext cx="534377" cy="259045"/>
    <xdr:sp macro="" textlink="">
      <xdr:nvSpPr>
        <xdr:cNvPr id="320" name="テキスト ボックス 319"/>
        <xdr:cNvSpPr txBox="1"/>
      </xdr:nvSpPr>
      <xdr:spPr>
        <a:xfrm>
          <a:off x="7594111" y="603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85232</xdr:rowOff>
    </xdr:from>
    <xdr:to>
      <xdr:col>10</xdr:col>
      <xdr:colOff>155575</xdr:colOff>
      <xdr:row>37</xdr:row>
      <xdr:rowOff>15382</xdr:rowOff>
    </xdr:to>
    <xdr:sp macro="" textlink="">
      <xdr:nvSpPr>
        <xdr:cNvPr id="321" name="円/楕円 320"/>
        <xdr:cNvSpPr/>
      </xdr:nvSpPr>
      <xdr:spPr>
        <a:xfrm>
          <a:off x="6921500" y="625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31909</xdr:rowOff>
    </xdr:from>
    <xdr:ext cx="534377" cy="259045"/>
    <xdr:sp macro="" textlink="">
      <xdr:nvSpPr>
        <xdr:cNvPr id="322" name="テキスト ボックス 321"/>
        <xdr:cNvSpPr txBox="1"/>
      </xdr:nvSpPr>
      <xdr:spPr>
        <a:xfrm>
          <a:off x="6705111" y="603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93437</xdr:rowOff>
    </xdr:from>
    <xdr:to>
      <xdr:col>15</xdr:col>
      <xdr:colOff>180975</xdr:colOff>
      <xdr:row>58</xdr:row>
      <xdr:rowOff>105477</xdr:rowOff>
    </xdr:to>
    <xdr:cxnSp macro="">
      <xdr:nvCxnSpPr>
        <xdr:cNvPr id="351" name="直線コネクタ 350"/>
        <xdr:cNvCxnSpPr/>
      </xdr:nvCxnSpPr>
      <xdr:spPr>
        <a:xfrm>
          <a:off x="9639300" y="10037537"/>
          <a:ext cx="8382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19624</xdr:rowOff>
    </xdr:from>
    <xdr:to>
      <xdr:col>14</xdr:col>
      <xdr:colOff>28575</xdr:colOff>
      <xdr:row>58</xdr:row>
      <xdr:rowOff>93437</xdr:rowOff>
    </xdr:to>
    <xdr:cxnSp macro="">
      <xdr:nvCxnSpPr>
        <xdr:cNvPr id="354" name="直線コネクタ 353"/>
        <xdr:cNvCxnSpPr/>
      </xdr:nvCxnSpPr>
      <xdr:spPr>
        <a:xfrm>
          <a:off x="8750300" y="9963724"/>
          <a:ext cx="889000" cy="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38884</xdr:rowOff>
    </xdr:from>
    <xdr:to>
      <xdr:col>14</xdr:col>
      <xdr:colOff>79375</xdr:colOff>
      <xdr:row>58</xdr:row>
      <xdr:rowOff>140484</xdr:rowOff>
    </xdr:to>
    <xdr:sp macro="" textlink="">
      <xdr:nvSpPr>
        <xdr:cNvPr id="355" name="フローチャート : 判断 354"/>
        <xdr:cNvSpPr/>
      </xdr:nvSpPr>
      <xdr:spPr>
        <a:xfrm>
          <a:off x="9588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157011</xdr:rowOff>
    </xdr:from>
    <xdr:ext cx="534377" cy="259045"/>
    <xdr:sp macro="" textlink="">
      <xdr:nvSpPr>
        <xdr:cNvPr id="356" name="テキスト ボックス 355"/>
        <xdr:cNvSpPr txBox="1"/>
      </xdr:nvSpPr>
      <xdr:spPr>
        <a:xfrm>
          <a:off x="9372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19624</xdr:rowOff>
    </xdr:from>
    <xdr:to>
      <xdr:col>12</xdr:col>
      <xdr:colOff>511175</xdr:colOff>
      <xdr:row>58</xdr:row>
      <xdr:rowOff>73025</xdr:rowOff>
    </xdr:to>
    <xdr:cxnSp macro="">
      <xdr:nvCxnSpPr>
        <xdr:cNvPr id="357" name="直線コネクタ 356"/>
        <xdr:cNvCxnSpPr/>
      </xdr:nvCxnSpPr>
      <xdr:spPr>
        <a:xfrm flipV="1">
          <a:off x="7861300" y="9963724"/>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43264</xdr:rowOff>
    </xdr:from>
    <xdr:to>
      <xdr:col>12</xdr:col>
      <xdr:colOff>561975</xdr:colOff>
      <xdr:row>58</xdr:row>
      <xdr:rowOff>144864</xdr:rowOff>
    </xdr:to>
    <xdr:sp macro="" textlink="">
      <xdr:nvSpPr>
        <xdr:cNvPr id="358" name="フローチャート : 判断 357"/>
        <xdr:cNvSpPr/>
      </xdr:nvSpPr>
      <xdr:spPr>
        <a:xfrm>
          <a:off x="8699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135991</xdr:rowOff>
    </xdr:from>
    <xdr:ext cx="534377" cy="259045"/>
    <xdr:sp macro="" textlink="">
      <xdr:nvSpPr>
        <xdr:cNvPr id="359" name="テキスト ボックス 358"/>
        <xdr:cNvSpPr txBox="1"/>
      </xdr:nvSpPr>
      <xdr:spPr>
        <a:xfrm>
          <a:off x="8483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73025</xdr:rowOff>
    </xdr:from>
    <xdr:to>
      <xdr:col>11</xdr:col>
      <xdr:colOff>307975</xdr:colOff>
      <xdr:row>58</xdr:row>
      <xdr:rowOff>96951</xdr:rowOff>
    </xdr:to>
    <xdr:cxnSp macro="">
      <xdr:nvCxnSpPr>
        <xdr:cNvPr id="360" name="直線コネクタ 359"/>
        <xdr:cNvCxnSpPr/>
      </xdr:nvCxnSpPr>
      <xdr:spPr>
        <a:xfrm flipV="1">
          <a:off x="6972300" y="10017125"/>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68173</xdr:rowOff>
    </xdr:from>
    <xdr:to>
      <xdr:col>11</xdr:col>
      <xdr:colOff>358775</xdr:colOff>
      <xdr:row>58</xdr:row>
      <xdr:rowOff>169773</xdr:rowOff>
    </xdr:to>
    <xdr:sp macro="" textlink="">
      <xdr:nvSpPr>
        <xdr:cNvPr id="361" name="フローチャート : 判断 360"/>
        <xdr:cNvSpPr/>
      </xdr:nvSpPr>
      <xdr:spPr>
        <a:xfrm>
          <a:off x="7810500" y="1001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160900</xdr:rowOff>
    </xdr:from>
    <xdr:ext cx="534377" cy="259045"/>
    <xdr:sp macro="" textlink="">
      <xdr:nvSpPr>
        <xdr:cNvPr id="362" name="テキスト ボックス 361"/>
        <xdr:cNvSpPr txBox="1"/>
      </xdr:nvSpPr>
      <xdr:spPr>
        <a:xfrm>
          <a:off x="7594111" y="101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74481</xdr:rowOff>
    </xdr:from>
    <xdr:to>
      <xdr:col>10</xdr:col>
      <xdr:colOff>155575</xdr:colOff>
      <xdr:row>59</xdr:row>
      <xdr:rowOff>4631</xdr:rowOff>
    </xdr:to>
    <xdr:sp macro="" textlink="">
      <xdr:nvSpPr>
        <xdr:cNvPr id="363" name="フローチャート : 判断 362"/>
        <xdr:cNvSpPr/>
      </xdr:nvSpPr>
      <xdr:spPr>
        <a:xfrm>
          <a:off x="6921500" y="100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167208</xdr:rowOff>
    </xdr:from>
    <xdr:ext cx="534377" cy="259045"/>
    <xdr:sp macro="" textlink="">
      <xdr:nvSpPr>
        <xdr:cNvPr id="364" name="テキスト ボックス 363"/>
        <xdr:cNvSpPr txBox="1"/>
      </xdr:nvSpPr>
      <xdr:spPr>
        <a:xfrm>
          <a:off x="6705111" y="101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54677</xdr:rowOff>
    </xdr:from>
    <xdr:to>
      <xdr:col>15</xdr:col>
      <xdr:colOff>231775</xdr:colOff>
      <xdr:row>58</xdr:row>
      <xdr:rowOff>156277</xdr:rowOff>
    </xdr:to>
    <xdr:sp macro="" textlink="">
      <xdr:nvSpPr>
        <xdr:cNvPr id="370" name="円/楕円 369"/>
        <xdr:cNvSpPr/>
      </xdr:nvSpPr>
      <xdr:spPr>
        <a:xfrm>
          <a:off x="10426700" y="99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42637</xdr:rowOff>
    </xdr:from>
    <xdr:to>
      <xdr:col>14</xdr:col>
      <xdr:colOff>79375</xdr:colOff>
      <xdr:row>58</xdr:row>
      <xdr:rowOff>144237</xdr:rowOff>
    </xdr:to>
    <xdr:sp macro="" textlink="">
      <xdr:nvSpPr>
        <xdr:cNvPr id="372" name="円/楕円 371"/>
        <xdr:cNvSpPr/>
      </xdr:nvSpPr>
      <xdr:spPr>
        <a:xfrm>
          <a:off x="9588500" y="99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135364</xdr:rowOff>
    </xdr:from>
    <xdr:ext cx="534377" cy="259045"/>
    <xdr:sp macro="" textlink="">
      <xdr:nvSpPr>
        <xdr:cNvPr id="373" name="テキスト ボックス 372"/>
        <xdr:cNvSpPr txBox="1"/>
      </xdr:nvSpPr>
      <xdr:spPr>
        <a:xfrm>
          <a:off x="9372111" y="100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140274</xdr:rowOff>
    </xdr:from>
    <xdr:to>
      <xdr:col>12</xdr:col>
      <xdr:colOff>561975</xdr:colOff>
      <xdr:row>58</xdr:row>
      <xdr:rowOff>70424</xdr:rowOff>
    </xdr:to>
    <xdr:sp macro="" textlink="">
      <xdr:nvSpPr>
        <xdr:cNvPr id="374" name="円/楕円 373"/>
        <xdr:cNvSpPr/>
      </xdr:nvSpPr>
      <xdr:spPr>
        <a:xfrm>
          <a:off x="8699500" y="99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86951</xdr:rowOff>
    </xdr:from>
    <xdr:ext cx="599010" cy="259045"/>
    <xdr:sp macro="" textlink="">
      <xdr:nvSpPr>
        <xdr:cNvPr id="375" name="テキスト ボックス 374"/>
        <xdr:cNvSpPr txBox="1"/>
      </xdr:nvSpPr>
      <xdr:spPr>
        <a:xfrm>
          <a:off x="8450794" y="968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22225</xdr:rowOff>
    </xdr:from>
    <xdr:to>
      <xdr:col>11</xdr:col>
      <xdr:colOff>358775</xdr:colOff>
      <xdr:row>58</xdr:row>
      <xdr:rowOff>123825</xdr:rowOff>
    </xdr:to>
    <xdr:sp macro="" textlink="">
      <xdr:nvSpPr>
        <xdr:cNvPr id="376" name="円/楕円 375"/>
        <xdr:cNvSpPr/>
      </xdr:nvSpPr>
      <xdr:spPr>
        <a:xfrm>
          <a:off x="7810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140352</xdr:rowOff>
    </xdr:from>
    <xdr:ext cx="534377" cy="259045"/>
    <xdr:sp macro="" textlink="">
      <xdr:nvSpPr>
        <xdr:cNvPr id="377" name="テキスト ボックス 376"/>
        <xdr:cNvSpPr txBox="1"/>
      </xdr:nvSpPr>
      <xdr:spPr>
        <a:xfrm>
          <a:off x="7594111" y="97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46151</xdr:rowOff>
    </xdr:from>
    <xdr:to>
      <xdr:col>10</xdr:col>
      <xdr:colOff>155575</xdr:colOff>
      <xdr:row>58</xdr:row>
      <xdr:rowOff>147751</xdr:rowOff>
    </xdr:to>
    <xdr:sp macro="" textlink="">
      <xdr:nvSpPr>
        <xdr:cNvPr id="378" name="円/楕円 377"/>
        <xdr:cNvSpPr/>
      </xdr:nvSpPr>
      <xdr:spPr>
        <a:xfrm>
          <a:off x="6921500" y="99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164278</xdr:rowOff>
    </xdr:from>
    <xdr:ext cx="534377" cy="259045"/>
    <xdr:sp macro="" textlink="">
      <xdr:nvSpPr>
        <xdr:cNvPr id="379" name="テキスト ボックス 378"/>
        <xdr:cNvSpPr txBox="1"/>
      </xdr:nvSpPr>
      <xdr:spPr>
        <a:xfrm>
          <a:off x="6705111" y="97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35914</xdr:rowOff>
    </xdr:from>
    <xdr:to>
      <xdr:col>15</xdr:col>
      <xdr:colOff>180975</xdr:colOff>
      <xdr:row>78</xdr:row>
      <xdr:rowOff>56744</xdr:rowOff>
    </xdr:to>
    <xdr:cxnSp macro="">
      <xdr:nvCxnSpPr>
        <xdr:cNvPr id="406" name="直線コネクタ 405"/>
        <xdr:cNvCxnSpPr/>
      </xdr:nvCxnSpPr>
      <xdr:spPr>
        <a:xfrm>
          <a:off x="9639300" y="13409014"/>
          <a:ext cx="838200" cy="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24823</xdr:rowOff>
    </xdr:from>
    <xdr:to>
      <xdr:col>14</xdr:col>
      <xdr:colOff>79375</xdr:colOff>
      <xdr:row>78</xdr:row>
      <xdr:rowOff>126423</xdr:rowOff>
    </xdr:to>
    <xdr:sp macro="" textlink="">
      <xdr:nvSpPr>
        <xdr:cNvPr id="409" name="フローチャート : 判断 408"/>
        <xdr:cNvSpPr/>
      </xdr:nvSpPr>
      <xdr:spPr>
        <a:xfrm>
          <a:off x="9588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117550</xdr:rowOff>
    </xdr:from>
    <xdr:ext cx="534377" cy="259045"/>
    <xdr:sp macro="" textlink="">
      <xdr:nvSpPr>
        <xdr:cNvPr id="410" name="テキスト ボックス 409"/>
        <xdr:cNvSpPr txBox="1"/>
      </xdr:nvSpPr>
      <xdr:spPr>
        <a:xfrm>
          <a:off x="9372111" y="13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5944</xdr:rowOff>
    </xdr:from>
    <xdr:to>
      <xdr:col>15</xdr:col>
      <xdr:colOff>231775</xdr:colOff>
      <xdr:row>78</xdr:row>
      <xdr:rowOff>107544</xdr:rowOff>
    </xdr:to>
    <xdr:sp macro="" textlink="">
      <xdr:nvSpPr>
        <xdr:cNvPr id="416" name="円/楕円 415"/>
        <xdr:cNvSpPr/>
      </xdr:nvSpPr>
      <xdr:spPr>
        <a:xfrm>
          <a:off x="10426700" y="133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145283</xdr:rowOff>
    </xdr:from>
    <xdr:ext cx="534377" cy="259045"/>
    <xdr:sp macro="" textlink="">
      <xdr:nvSpPr>
        <xdr:cNvPr id="417" name="普通建設事業費 （ うち新規整備　）該当値テキスト"/>
        <xdr:cNvSpPr txBox="1"/>
      </xdr:nvSpPr>
      <xdr:spPr>
        <a:xfrm>
          <a:off x="10528300" y="133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36,289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156564</xdr:rowOff>
    </xdr:from>
    <xdr:to>
      <xdr:col>14</xdr:col>
      <xdr:colOff>79375</xdr:colOff>
      <xdr:row>78</xdr:row>
      <xdr:rowOff>86714</xdr:rowOff>
    </xdr:to>
    <xdr:sp macro="" textlink="">
      <xdr:nvSpPr>
        <xdr:cNvPr id="418" name="円/楕円 417"/>
        <xdr:cNvSpPr/>
      </xdr:nvSpPr>
      <xdr:spPr>
        <a:xfrm>
          <a:off x="9588500" y="133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103241</xdr:rowOff>
    </xdr:from>
    <xdr:ext cx="534377" cy="259045"/>
    <xdr:sp macro="" textlink="">
      <xdr:nvSpPr>
        <xdr:cNvPr id="419" name="テキスト ボックス 418"/>
        <xdr:cNvSpPr txBox="1"/>
      </xdr:nvSpPr>
      <xdr:spPr>
        <a:xfrm>
          <a:off x="9372111" y="1313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149726</xdr:rowOff>
    </xdr:from>
    <xdr:to>
      <xdr:col>15</xdr:col>
      <xdr:colOff>180975</xdr:colOff>
      <xdr:row>98</xdr:row>
      <xdr:rowOff>51526</xdr:rowOff>
    </xdr:to>
    <xdr:cxnSp macro="">
      <xdr:nvCxnSpPr>
        <xdr:cNvPr id="450" name="直線コネクタ 449"/>
        <xdr:cNvCxnSpPr/>
      </xdr:nvCxnSpPr>
      <xdr:spPr>
        <a:xfrm flipV="1">
          <a:off x="9639300" y="16780376"/>
          <a:ext cx="8382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3" name="フローチャート : 判断 452"/>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4" name="テキスト ボックス 453"/>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98926</xdr:rowOff>
    </xdr:from>
    <xdr:to>
      <xdr:col>15</xdr:col>
      <xdr:colOff>231775</xdr:colOff>
      <xdr:row>98</xdr:row>
      <xdr:rowOff>29076</xdr:rowOff>
    </xdr:to>
    <xdr:sp macro="" textlink="">
      <xdr:nvSpPr>
        <xdr:cNvPr id="460" name="円/楕円 459"/>
        <xdr:cNvSpPr/>
      </xdr:nvSpPr>
      <xdr:spPr>
        <a:xfrm>
          <a:off x="10426700" y="167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77353</xdr:rowOff>
    </xdr:from>
    <xdr:ext cx="534377" cy="259045"/>
    <xdr:sp macro="" textlink="">
      <xdr:nvSpPr>
        <xdr:cNvPr id="461" name="普通建設事業費 （ うち更新整備　）該当値テキスト"/>
        <xdr:cNvSpPr txBox="1"/>
      </xdr:nvSpPr>
      <xdr:spPr>
        <a:xfrm>
          <a:off x="10528300" y="1670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726</xdr:rowOff>
    </xdr:from>
    <xdr:to>
      <xdr:col>14</xdr:col>
      <xdr:colOff>79375</xdr:colOff>
      <xdr:row>98</xdr:row>
      <xdr:rowOff>102326</xdr:rowOff>
    </xdr:to>
    <xdr:sp macro="" textlink="">
      <xdr:nvSpPr>
        <xdr:cNvPr id="462" name="円/楕円 461"/>
        <xdr:cNvSpPr/>
      </xdr:nvSpPr>
      <xdr:spPr>
        <a:xfrm>
          <a:off x="9588500" y="168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93453</xdr:rowOff>
    </xdr:from>
    <xdr:ext cx="534377" cy="259045"/>
    <xdr:sp macro="" textlink="">
      <xdr:nvSpPr>
        <xdr:cNvPr id="463" name="テキスト ボックス 462"/>
        <xdr:cNvSpPr txBox="1"/>
      </xdr:nvSpPr>
      <xdr:spPr>
        <a:xfrm>
          <a:off x="9372111" y="1689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163812</xdr:rowOff>
    </xdr:from>
    <xdr:to>
      <xdr:col>23</xdr:col>
      <xdr:colOff>517525</xdr:colOff>
      <xdr:row>38</xdr:row>
      <xdr:rowOff>8210</xdr:rowOff>
    </xdr:to>
    <xdr:cxnSp macro="">
      <xdr:nvCxnSpPr>
        <xdr:cNvPr id="488" name="直線コネクタ 487"/>
        <xdr:cNvCxnSpPr/>
      </xdr:nvCxnSpPr>
      <xdr:spPr>
        <a:xfrm>
          <a:off x="15481300" y="6507462"/>
          <a:ext cx="8382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107795</xdr:rowOff>
    </xdr:from>
    <xdr:ext cx="469744" cy="259045"/>
    <xdr:sp macro="" textlink="">
      <xdr:nvSpPr>
        <xdr:cNvPr id="489" name="災害復旧事業費平均値テキスト"/>
        <xdr:cNvSpPr txBox="1"/>
      </xdr:nvSpPr>
      <xdr:spPr>
        <a:xfrm>
          <a:off x="16370300" y="645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163812</xdr:rowOff>
    </xdr:from>
    <xdr:to>
      <xdr:col>22</xdr:col>
      <xdr:colOff>365125</xdr:colOff>
      <xdr:row>38</xdr:row>
      <xdr:rowOff>11507</xdr:rowOff>
    </xdr:to>
    <xdr:cxnSp macro="">
      <xdr:nvCxnSpPr>
        <xdr:cNvPr id="491" name="直線コネクタ 490"/>
        <xdr:cNvCxnSpPr/>
      </xdr:nvCxnSpPr>
      <xdr:spPr>
        <a:xfrm flipV="1">
          <a:off x="14592300" y="6507462"/>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123824</xdr:rowOff>
    </xdr:from>
    <xdr:to>
      <xdr:col>22</xdr:col>
      <xdr:colOff>415925</xdr:colOff>
      <xdr:row>38</xdr:row>
      <xdr:rowOff>53974</xdr:rowOff>
    </xdr:to>
    <xdr:sp macro="" textlink="">
      <xdr:nvSpPr>
        <xdr:cNvPr id="492" name="フローチャート : 判断 491"/>
        <xdr:cNvSpPr/>
      </xdr:nvSpPr>
      <xdr:spPr>
        <a:xfrm>
          <a:off x="15430500" y="64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45101</xdr:rowOff>
    </xdr:from>
    <xdr:ext cx="469744" cy="259045"/>
    <xdr:sp macro="" textlink="">
      <xdr:nvSpPr>
        <xdr:cNvPr id="493" name="テキスト ボックス 492"/>
        <xdr:cNvSpPr txBox="1"/>
      </xdr:nvSpPr>
      <xdr:spPr>
        <a:xfrm>
          <a:off x="15246427" y="65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9415</xdr:rowOff>
    </xdr:from>
    <xdr:to>
      <xdr:col>21</xdr:col>
      <xdr:colOff>161925</xdr:colOff>
      <xdr:row>38</xdr:row>
      <xdr:rowOff>11507</xdr:rowOff>
    </xdr:to>
    <xdr:cxnSp macro="">
      <xdr:nvCxnSpPr>
        <xdr:cNvPr id="494" name="直線コネクタ 493"/>
        <xdr:cNvCxnSpPr/>
      </xdr:nvCxnSpPr>
      <xdr:spPr>
        <a:xfrm>
          <a:off x="13703300" y="6524515"/>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122173</xdr:rowOff>
    </xdr:from>
    <xdr:to>
      <xdr:col>21</xdr:col>
      <xdr:colOff>212725</xdr:colOff>
      <xdr:row>38</xdr:row>
      <xdr:rowOff>52322</xdr:rowOff>
    </xdr:to>
    <xdr:sp macro="" textlink="">
      <xdr:nvSpPr>
        <xdr:cNvPr id="495" name="フローチャート : 判断 494"/>
        <xdr:cNvSpPr/>
      </xdr:nvSpPr>
      <xdr:spPr>
        <a:xfrm>
          <a:off x="14541500" y="64658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68850</xdr:rowOff>
    </xdr:from>
    <xdr:ext cx="469744" cy="259045"/>
    <xdr:sp macro="" textlink="">
      <xdr:nvSpPr>
        <xdr:cNvPr id="496" name="テキスト ボックス 495"/>
        <xdr:cNvSpPr txBox="1"/>
      </xdr:nvSpPr>
      <xdr:spPr>
        <a:xfrm>
          <a:off x="14357427" y="62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9415</xdr:rowOff>
    </xdr:from>
    <xdr:to>
      <xdr:col>19</xdr:col>
      <xdr:colOff>644525</xdr:colOff>
      <xdr:row>38</xdr:row>
      <xdr:rowOff>12753</xdr:rowOff>
    </xdr:to>
    <xdr:cxnSp macro="">
      <xdr:nvCxnSpPr>
        <xdr:cNvPr id="497" name="直線コネクタ 496"/>
        <xdr:cNvCxnSpPr/>
      </xdr:nvCxnSpPr>
      <xdr:spPr>
        <a:xfrm flipV="1">
          <a:off x="12814300" y="6524515"/>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118538</xdr:rowOff>
    </xdr:from>
    <xdr:to>
      <xdr:col>20</xdr:col>
      <xdr:colOff>9525</xdr:colOff>
      <xdr:row>38</xdr:row>
      <xdr:rowOff>48689</xdr:rowOff>
    </xdr:to>
    <xdr:sp macro="" textlink="">
      <xdr:nvSpPr>
        <xdr:cNvPr id="498" name="フローチャート : 判断 497"/>
        <xdr:cNvSpPr/>
      </xdr:nvSpPr>
      <xdr:spPr>
        <a:xfrm>
          <a:off x="13652500" y="646218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65215</xdr:rowOff>
    </xdr:from>
    <xdr:ext cx="469744" cy="259045"/>
    <xdr:sp macro="" textlink="">
      <xdr:nvSpPr>
        <xdr:cNvPr id="499" name="テキスト ボックス 498"/>
        <xdr:cNvSpPr txBox="1"/>
      </xdr:nvSpPr>
      <xdr:spPr>
        <a:xfrm>
          <a:off x="13468427" y="623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124836</xdr:rowOff>
    </xdr:from>
    <xdr:to>
      <xdr:col>18</xdr:col>
      <xdr:colOff>492125</xdr:colOff>
      <xdr:row>38</xdr:row>
      <xdr:rowOff>54986</xdr:rowOff>
    </xdr:to>
    <xdr:sp macro="" textlink="">
      <xdr:nvSpPr>
        <xdr:cNvPr id="500" name="フローチャート : 判断 499"/>
        <xdr:cNvSpPr/>
      </xdr:nvSpPr>
      <xdr:spPr>
        <a:xfrm>
          <a:off x="12763500" y="646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71513</xdr:rowOff>
    </xdr:from>
    <xdr:ext cx="469744" cy="259045"/>
    <xdr:sp macro="" textlink="">
      <xdr:nvSpPr>
        <xdr:cNvPr id="501" name="テキスト ボックス 500"/>
        <xdr:cNvSpPr txBox="1"/>
      </xdr:nvSpPr>
      <xdr:spPr>
        <a:xfrm>
          <a:off x="12579427" y="624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128859</xdr:rowOff>
    </xdr:from>
    <xdr:to>
      <xdr:col>23</xdr:col>
      <xdr:colOff>568325</xdr:colOff>
      <xdr:row>38</xdr:row>
      <xdr:rowOff>59009</xdr:rowOff>
    </xdr:to>
    <xdr:sp macro="" textlink="">
      <xdr:nvSpPr>
        <xdr:cNvPr id="507" name="円/楕円 506"/>
        <xdr:cNvSpPr/>
      </xdr:nvSpPr>
      <xdr:spPr>
        <a:xfrm>
          <a:off x="16268700" y="6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88236</xdr:rowOff>
    </xdr:from>
    <xdr:ext cx="469744" cy="259045"/>
    <xdr:sp macro="" textlink="">
      <xdr:nvSpPr>
        <xdr:cNvPr id="508" name="災害復旧事業費該当値テキスト"/>
        <xdr:cNvSpPr txBox="1"/>
      </xdr:nvSpPr>
      <xdr:spPr>
        <a:xfrm>
          <a:off x="16370300" y="626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113012</xdr:rowOff>
    </xdr:from>
    <xdr:to>
      <xdr:col>22</xdr:col>
      <xdr:colOff>415925</xdr:colOff>
      <xdr:row>38</xdr:row>
      <xdr:rowOff>43162</xdr:rowOff>
    </xdr:to>
    <xdr:sp macro="" textlink="">
      <xdr:nvSpPr>
        <xdr:cNvPr id="509" name="円/楕円 508"/>
        <xdr:cNvSpPr/>
      </xdr:nvSpPr>
      <xdr:spPr>
        <a:xfrm>
          <a:off x="15430500" y="64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59689</xdr:rowOff>
    </xdr:from>
    <xdr:ext cx="469744" cy="259045"/>
    <xdr:sp macro="" textlink="">
      <xdr:nvSpPr>
        <xdr:cNvPr id="510" name="テキスト ボックス 509"/>
        <xdr:cNvSpPr txBox="1"/>
      </xdr:nvSpPr>
      <xdr:spPr>
        <a:xfrm>
          <a:off x="15246427" y="62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132157</xdr:rowOff>
    </xdr:from>
    <xdr:to>
      <xdr:col>21</xdr:col>
      <xdr:colOff>212725</xdr:colOff>
      <xdr:row>38</xdr:row>
      <xdr:rowOff>62306</xdr:rowOff>
    </xdr:to>
    <xdr:sp macro="" textlink="">
      <xdr:nvSpPr>
        <xdr:cNvPr id="511" name="円/楕円 510"/>
        <xdr:cNvSpPr/>
      </xdr:nvSpPr>
      <xdr:spPr>
        <a:xfrm>
          <a:off x="14541500" y="64758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53434</xdr:rowOff>
    </xdr:from>
    <xdr:ext cx="469744" cy="259045"/>
    <xdr:sp macro="" textlink="">
      <xdr:nvSpPr>
        <xdr:cNvPr id="512" name="テキスト ボックス 511"/>
        <xdr:cNvSpPr txBox="1"/>
      </xdr:nvSpPr>
      <xdr:spPr>
        <a:xfrm>
          <a:off x="14357427" y="656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130065</xdr:rowOff>
    </xdr:from>
    <xdr:to>
      <xdr:col>20</xdr:col>
      <xdr:colOff>9525</xdr:colOff>
      <xdr:row>38</xdr:row>
      <xdr:rowOff>60215</xdr:rowOff>
    </xdr:to>
    <xdr:sp macro="" textlink="">
      <xdr:nvSpPr>
        <xdr:cNvPr id="513" name="円/楕円 512"/>
        <xdr:cNvSpPr/>
      </xdr:nvSpPr>
      <xdr:spPr>
        <a:xfrm>
          <a:off x="13652500" y="647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51342</xdr:rowOff>
    </xdr:from>
    <xdr:ext cx="469744" cy="259045"/>
    <xdr:sp macro="" textlink="">
      <xdr:nvSpPr>
        <xdr:cNvPr id="514" name="テキスト ボックス 513"/>
        <xdr:cNvSpPr txBox="1"/>
      </xdr:nvSpPr>
      <xdr:spPr>
        <a:xfrm>
          <a:off x="13468427" y="656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133403</xdr:rowOff>
    </xdr:from>
    <xdr:to>
      <xdr:col>18</xdr:col>
      <xdr:colOff>492125</xdr:colOff>
      <xdr:row>38</xdr:row>
      <xdr:rowOff>63553</xdr:rowOff>
    </xdr:to>
    <xdr:sp macro="" textlink="">
      <xdr:nvSpPr>
        <xdr:cNvPr id="515" name="円/楕円 514"/>
        <xdr:cNvSpPr/>
      </xdr:nvSpPr>
      <xdr:spPr>
        <a:xfrm>
          <a:off x="12763500" y="64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54680</xdr:rowOff>
    </xdr:from>
    <xdr:ext cx="469744" cy="259045"/>
    <xdr:sp macro="" textlink="">
      <xdr:nvSpPr>
        <xdr:cNvPr id="516" name="テキスト ボックス 515"/>
        <xdr:cNvSpPr txBox="1"/>
      </xdr:nvSpPr>
      <xdr:spPr>
        <a:xfrm>
          <a:off x="12579427" y="65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102819</xdr:rowOff>
    </xdr:from>
    <xdr:to>
      <xdr:col>23</xdr:col>
      <xdr:colOff>517525</xdr:colOff>
      <xdr:row>76</xdr:row>
      <xdr:rowOff>117584</xdr:rowOff>
    </xdr:to>
    <xdr:cxnSp macro="">
      <xdr:nvCxnSpPr>
        <xdr:cNvPr id="598" name="直線コネクタ 597"/>
        <xdr:cNvCxnSpPr/>
      </xdr:nvCxnSpPr>
      <xdr:spPr>
        <a:xfrm flipV="1">
          <a:off x="15481300" y="13133019"/>
          <a:ext cx="8382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599"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99076</xdr:rowOff>
    </xdr:from>
    <xdr:to>
      <xdr:col>22</xdr:col>
      <xdr:colOff>365125</xdr:colOff>
      <xdr:row>76</xdr:row>
      <xdr:rowOff>117584</xdr:rowOff>
    </xdr:to>
    <xdr:cxnSp macro="">
      <xdr:nvCxnSpPr>
        <xdr:cNvPr id="601" name="直線コネクタ 600"/>
        <xdr:cNvCxnSpPr/>
      </xdr:nvCxnSpPr>
      <xdr:spPr>
        <a:xfrm>
          <a:off x="14592300" y="13129276"/>
          <a:ext cx="889000" cy="1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3299</xdr:rowOff>
    </xdr:from>
    <xdr:to>
      <xdr:col>22</xdr:col>
      <xdr:colOff>415925</xdr:colOff>
      <xdr:row>77</xdr:row>
      <xdr:rowOff>104899</xdr:rowOff>
    </xdr:to>
    <xdr:sp macro="" textlink="">
      <xdr:nvSpPr>
        <xdr:cNvPr id="602" name="フローチャート : 判断 601"/>
        <xdr:cNvSpPr/>
      </xdr:nvSpPr>
      <xdr:spPr>
        <a:xfrm>
          <a:off x="15430500" y="1320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96026</xdr:rowOff>
    </xdr:from>
    <xdr:ext cx="534377" cy="259045"/>
    <xdr:sp macro="" textlink="">
      <xdr:nvSpPr>
        <xdr:cNvPr id="603" name="テキスト ボックス 602"/>
        <xdr:cNvSpPr txBox="1"/>
      </xdr:nvSpPr>
      <xdr:spPr>
        <a:xfrm>
          <a:off x="15214111" y="132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48794</xdr:rowOff>
    </xdr:from>
    <xdr:to>
      <xdr:col>21</xdr:col>
      <xdr:colOff>161925</xdr:colOff>
      <xdr:row>76</xdr:row>
      <xdr:rowOff>99076</xdr:rowOff>
    </xdr:to>
    <xdr:cxnSp macro="">
      <xdr:nvCxnSpPr>
        <xdr:cNvPr id="604" name="直線コネクタ 603"/>
        <xdr:cNvCxnSpPr/>
      </xdr:nvCxnSpPr>
      <xdr:spPr>
        <a:xfrm>
          <a:off x="13703300" y="13078994"/>
          <a:ext cx="889000" cy="5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4832</xdr:rowOff>
    </xdr:from>
    <xdr:to>
      <xdr:col>21</xdr:col>
      <xdr:colOff>212725</xdr:colOff>
      <xdr:row>77</xdr:row>
      <xdr:rowOff>106432</xdr:rowOff>
    </xdr:to>
    <xdr:sp macro="" textlink="">
      <xdr:nvSpPr>
        <xdr:cNvPr id="605" name="フローチャート : 判断 604"/>
        <xdr:cNvSpPr/>
      </xdr:nvSpPr>
      <xdr:spPr>
        <a:xfrm>
          <a:off x="14541500" y="13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97559</xdr:rowOff>
    </xdr:from>
    <xdr:ext cx="534377" cy="259045"/>
    <xdr:sp macro="" textlink="">
      <xdr:nvSpPr>
        <xdr:cNvPr id="606" name="テキスト ボックス 605"/>
        <xdr:cNvSpPr txBox="1"/>
      </xdr:nvSpPr>
      <xdr:spPr>
        <a:xfrm>
          <a:off x="14325111" y="1329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11731</xdr:rowOff>
    </xdr:from>
    <xdr:to>
      <xdr:col>19</xdr:col>
      <xdr:colOff>644525</xdr:colOff>
      <xdr:row>76</xdr:row>
      <xdr:rowOff>48794</xdr:rowOff>
    </xdr:to>
    <xdr:cxnSp macro="">
      <xdr:nvCxnSpPr>
        <xdr:cNvPr id="607" name="直線コネクタ 606"/>
        <xdr:cNvCxnSpPr/>
      </xdr:nvCxnSpPr>
      <xdr:spPr>
        <a:xfrm>
          <a:off x="12814300" y="13041931"/>
          <a:ext cx="8890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3470</xdr:rowOff>
    </xdr:from>
    <xdr:to>
      <xdr:col>20</xdr:col>
      <xdr:colOff>9525</xdr:colOff>
      <xdr:row>77</xdr:row>
      <xdr:rowOff>105070</xdr:rowOff>
    </xdr:to>
    <xdr:sp macro="" textlink="">
      <xdr:nvSpPr>
        <xdr:cNvPr id="608" name="フローチャート : 判断 607"/>
        <xdr:cNvSpPr/>
      </xdr:nvSpPr>
      <xdr:spPr>
        <a:xfrm>
          <a:off x="13652500" y="1320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96197</xdr:rowOff>
    </xdr:from>
    <xdr:ext cx="534377" cy="259045"/>
    <xdr:sp macro="" textlink="">
      <xdr:nvSpPr>
        <xdr:cNvPr id="609" name="テキスト ボックス 608"/>
        <xdr:cNvSpPr txBox="1"/>
      </xdr:nvSpPr>
      <xdr:spPr>
        <a:xfrm>
          <a:off x="13436111" y="132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163985</xdr:rowOff>
    </xdr:from>
    <xdr:to>
      <xdr:col>18</xdr:col>
      <xdr:colOff>492125</xdr:colOff>
      <xdr:row>77</xdr:row>
      <xdr:rowOff>94135</xdr:rowOff>
    </xdr:to>
    <xdr:sp macro="" textlink="">
      <xdr:nvSpPr>
        <xdr:cNvPr id="610" name="フローチャート : 判断 609"/>
        <xdr:cNvSpPr/>
      </xdr:nvSpPr>
      <xdr:spPr>
        <a:xfrm>
          <a:off x="12763500" y="1319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85262</xdr:rowOff>
    </xdr:from>
    <xdr:ext cx="534377" cy="259045"/>
    <xdr:sp macro="" textlink="">
      <xdr:nvSpPr>
        <xdr:cNvPr id="611" name="テキスト ボックス 610"/>
        <xdr:cNvSpPr txBox="1"/>
      </xdr:nvSpPr>
      <xdr:spPr>
        <a:xfrm>
          <a:off x="12547111" y="1328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52019</xdr:rowOff>
    </xdr:from>
    <xdr:to>
      <xdr:col>23</xdr:col>
      <xdr:colOff>568325</xdr:colOff>
      <xdr:row>76</xdr:row>
      <xdr:rowOff>153619</xdr:rowOff>
    </xdr:to>
    <xdr:sp macro="" textlink="">
      <xdr:nvSpPr>
        <xdr:cNvPr id="617" name="円/楕円 616"/>
        <xdr:cNvSpPr/>
      </xdr:nvSpPr>
      <xdr:spPr>
        <a:xfrm>
          <a:off x="16268700" y="130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74896</xdr:rowOff>
    </xdr:from>
    <xdr:ext cx="534377" cy="259045"/>
    <xdr:sp macro="" textlink="">
      <xdr:nvSpPr>
        <xdr:cNvPr id="618" name="公債費該当値テキスト"/>
        <xdr:cNvSpPr txBox="1"/>
      </xdr:nvSpPr>
      <xdr:spPr>
        <a:xfrm>
          <a:off x="16370300"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57,872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66784</xdr:rowOff>
    </xdr:from>
    <xdr:to>
      <xdr:col>22</xdr:col>
      <xdr:colOff>415925</xdr:colOff>
      <xdr:row>76</xdr:row>
      <xdr:rowOff>168384</xdr:rowOff>
    </xdr:to>
    <xdr:sp macro="" textlink="">
      <xdr:nvSpPr>
        <xdr:cNvPr id="619" name="円/楕円 618"/>
        <xdr:cNvSpPr/>
      </xdr:nvSpPr>
      <xdr:spPr>
        <a:xfrm>
          <a:off x="15430500" y="130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13460</xdr:rowOff>
    </xdr:from>
    <xdr:ext cx="534377" cy="259045"/>
    <xdr:sp macro="" textlink="">
      <xdr:nvSpPr>
        <xdr:cNvPr id="620" name="テキスト ボックス 619"/>
        <xdr:cNvSpPr txBox="1"/>
      </xdr:nvSpPr>
      <xdr:spPr>
        <a:xfrm>
          <a:off x="15214111" y="1287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48276</xdr:rowOff>
    </xdr:from>
    <xdr:to>
      <xdr:col>21</xdr:col>
      <xdr:colOff>212725</xdr:colOff>
      <xdr:row>76</xdr:row>
      <xdr:rowOff>149876</xdr:rowOff>
    </xdr:to>
    <xdr:sp macro="" textlink="">
      <xdr:nvSpPr>
        <xdr:cNvPr id="621" name="円/楕円 620"/>
        <xdr:cNvSpPr/>
      </xdr:nvSpPr>
      <xdr:spPr>
        <a:xfrm>
          <a:off x="14541500" y="130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166403</xdr:rowOff>
    </xdr:from>
    <xdr:ext cx="534377" cy="259045"/>
    <xdr:sp macro="" textlink="">
      <xdr:nvSpPr>
        <xdr:cNvPr id="622" name="テキスト ボックス 621"/>
        <xdr:cNvSpPr txBox="1"/>
      </xdr:nvSpPr>
      <xdr:spPr>
        <a:xfrm>
          <a:off x="14325111" y="1285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169444</xdr:rowOff>
    </xdr:from>
    <xdr:to>
      <xdr:col>20</xdr:col>
      <xdr:colOff>9525</xdr:colOff>
      <xdr:row>76</xdr:row>
      <xdr:rowOff>99594</xdr:rowOff>
    </xdr:to>
    <xdr:sp macro="" textlink="">
      <xdr:nvSpPr>
        <xdr:cNvPr id="623" name="円/楕円 622"/>
        <xdr:cNvSpPr/>
      </xdr:nvSpPr>
      <xdr:spPr>
        <a:xfrm>
          <a:off x="13652500" y="130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116120</xdr:rowOff>
    </xdr:from>
    <xdr:ext cx="534377" cy="259045"/>
    <xdr:sp macro="" textlink="">
      <xdr:nvSpPr>
        <xdr:cNvPr id="624" name="テキスト ボックス 623"/>
        <xdr:cNvSpPr txBox="1"/>
      </xdr:nvSpPr>
      <xdr:spPr>
        <a:xfrm>
          <a:off x="13436111" y="1280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132382</xdr:rowOff>
    </xdr:from>
    <xdr:to>
      <xdr:col>18</xdr:col>
      <xdr:colOff>492125</xdr:colOff>
      <xdr:row>76</xdr:row>
      <xdr:rowOff>62533</xdr:rowOff>
    </xdr:to>
    <xdr:sp macro="" textlink="">
      <xdr:nvSpPr>
        <xdr:cNvPr id="625" name="円/楕円 624"/>
        <xdr:cNvSpPr/>
      </xdr:nvSpPr>
      <xdr:spPr>
        <a:xfrm>
          <a:off x="12763500" y="129911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79059</xdr:rowOff>
    </xdr:from>
    <xdr:ext cx="534377" cy="259045"/>
    <xdr:sp macro="" textlink="">
      <xdr:nvSpPr>
        <xdr:cNvPr id="626" name="テキスト ボックス 625"/>
        <xdr:cNvSpPr txBox="1"/>
      </xdr:nvSpPr>
      <xdr:spPr>
        <a:xfrm>
          <a:off x="12547111" y="127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59466</xdr:rowOff>
    </xdr:from>
    <xdr:to>
      <xdr:col>23</xdr:col>
      <xdr:colOff>517525</xdr:colOff>
      <xdr:row>98</xdr:row>
      <xdr:rowOff>105017</xdr:rowOff>
    </xdr:to>
    <xdr:cxnSp macro="">
      <xdr:nvCxnSpPr>
        <xdr:cNvPr id="653" name="直線コネクタ 652"/>
        <xdr:cNvCxnSpPr/>
      </xdr:nvCxnSpPr>
      <xdr:spPr>
        <a:xfrm flipV="1">
          <a:off x="15481300" y="16861566"/>
          <a:ext cx="838200" cy="4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54"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58117</xdr:rowOff>
    </xdr:from>
    <xdr:to>
      <xdr:col>22</xdr:col>
      <xdr:colOff>365125</xdr:colOff>
      <xdr:row>98</xdr:row>
      <xdr:rowOff>105017</xdr:rowOff>
    </xdr:to>
    <xdr:cxnSp macro="">
      <xdr:nvCxnSpPr>
        <xdr:cNvPr id="656" name="直線コネクタ 655"/>
        <xdr:cNvCxnSpPr/>
      </xdr:nvCxnSpPr>
      <xdr:spPr>
        <a:xfrm>
          <a:off x="14592300" y="16860217"/>
          <a:ext cx="889000" cy="4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9900</xdr:rowOff>
    </xdr:from>
    <xdr:to>
      <xdr:col>22</xdr:col>
      <xdr:colOff>415925</xdr:colOff>
      <xdr:row>98</xdr:row>
      <xdr:rowOff>111500</xdr:rowOff>
    </xdr:to>
    <xdr:sp macro="" textlink="">
      <xdr:nvSpPr>
        <xdr:cNvPr id="657" name="フローチャート : 判断 656"/>
        <xdr:cNvSpPr/>
      </xdr:nvSpPr>
      <xdr:spPr>
        <a:xfrm>
          <a:off x="15430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128027</xdr:rowOff>
    </xdr:from>
    <xdr:ext cx="534377" cy="259045"/>
    <xdr:sp macro="" textlink="">
      <xdr:nvSpPr>
        <xdr:cNvPr id="658" name="テキスト ボックス 657"/>
        <xdr:cNvSpPr txBox="1"/>
      </xdr:nvSpPr>
      <xdr:spPr>
        <a:xfrm>
          <a:off x="15214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31032</xdr:rowOff>
    </xdr:from>
    <xdr:to>
      <xdr:col>21</xdr:col>
      <xdr:colOff>161925</xdr:colOff>
      <xdr:row>98</xdr:row>
      <xdr:rowOff>58117</xdr:rowOff>
    </xdr:to>
    <xdr:cxnSp macro="">
      <xdr:nvCxnSpPr>
        <xdr:cNvPr id="659" name="直線コネクタ 658"/>
        <xdr:cNvCxnSpPr/>
      </xdr:nvCxnSpPr>
      <xdr:spPr>
        <a:xfrm>
          <a:off x="13703300" y="16833132"/>
          <a:ext cx="889000" cy="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169628</xdr:rowOff>
    </xdr:from>
    <xdr:to>
      <xdr:col>21</xdr:col>
      <xdr:colOff>212725</xdr:colOff>
      <xdr:row>98</xdr:row>
      <xdr:rowOff>99778</xdr:rowOff>
    </xdr:to>
    <xdr:sp macro="" textlink="">
      <xdr:nvSpPr>
        <xdr:cNvPr id="660" name="フローチャート : 判断 659"/>
        <xdr:cNvSpPr/>
      </xdr:nvSpPr>
      <xdr:spPr>
        <a:xfrm>
          <a:off x="14541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116305</xdr:rowOff>
    </xdr:from>
    <xdr:ext cx="534377" cy="259045"/>
    <xdr:sp macro="" textlink="">
      <xdr:nvSpPr>
        <xdr:cNvPr id="661" name="テキスト ボックス 660"/>
        <xdr:cNvSpPr txBox="1"/>
      </xdr:nvSpPr>
      <xdr:spPr>
        <a:xfrm>
          <a:off x="14325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31032</xdr:rowOff>
    </xdr:from>
    <xdr:to>
      <xdr:col>19</xdr:col>
      <xdr:colOff>644525</xdr:colOff>
      <xdr:row>98</xdr:row>
      <xdr:rowOff>103074</xdr:rowOff>
    </xdr:to>
    <xdr:cxnSp macro="">
      <xdr:nvCxnSpPr>
        <xdr:cNvPr id="662" name="直線コネクタ 661"/>
        <xdr:cNvCxnSpPr/>
      </xdr:nvCxnSpPr>
      <xdr:spPr>
        <a:xfrm flipV="1">
          <a:off x="12814300" y="16833132"/>
          <a:ext cx="889000" cy="7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137944</xdr:rowOff>
    </xdr:from>
    <xdr:to>
      <xdr:col>20</xdr:col>
      <xdr:colOff>9525</xdr:colOff>
      <xdr:row>98</xdr:row>
      <xdr:rowOff>68094</xdr:rowOff>
    </xdr:to>
    <xdr:sp macro="" textlink="">
      <xdr:nvSpPr>
        <xdr:cNvPr id="663" name="フローチャート : 判断 662"/>
        <xdr:cNvSpPr/>
      </xdr:nvSpPr>
      <xdr:spPr>
        <a:xfrm>
          <a:off x="13652500" y="167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84621</xdr:rowOff>
    </xdr:from>
    <xdr:ext cx="534377" cy="259045"/>
    <xdr:sp macro="" textlink="">
      <xdr:nvSpPr>
        <xdr:cNvPr id="664" name="テキスト ボックス 663"/>
        <xdr:cNvSpPr txBox="1"/>
      </xdr:nvSpPr>
      <xdr:spPr>
        <a:xfrm>
          <a:off x="13436111" y="1654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15757</xdr:rowOff>
    </xdr:from>
    <xdr:to>
      <xdr:col>18</xdr:col>
      <xdr:colOff>492125</xdr:colOff>
      <xdr:row>98</xdr:row>
      <xdr:rowOff>117357</xdr:rowOff>
    </xdr:to>
    <xdr:sp macro="" textlink="">
      <xdr:nvSpPr>
        <xdr:cNvPr id="665" name="フローチャート : 判断 664"/>
        <xdr:cNvSpPr/>
      </xdr:nvSpPr>
      <xdr:spPr>
        <a:xfrm>
          <a:off x="12763500" y="1681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133884</xdr:rowOff>
    </xdr:from>
    <xdr:ext cx="534377" cy="259045"/>
    <xdr:sp macro="" textlink="">
      <xdr:nvSpPr>
        <xdr:cNvPr id="666" name="テキスト ボックス 665"/>
        <xdr:cNvSpPr txBox="1"/>
      </xdr:nvSpPr>
      <xdr:spPr>
        <a:xfrm>
          <a:off x="12547111" y="165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8666</xdr:rowOff>
    </xdr:from>
    <xdr:to>
      <xdr:col>23</xdr:col>
      <xdr:colOff>568325</xdr:colOff>
      <xdr:row>98</xdr:row>
      <xdr:rowOff>110266</xdr:rowOff>
    </xdr:to>
    <xdr:sp macro="" textlink="">
      <xdr:nvSpPr>
        <xdr:cNvPr id="672" name="円/楕円 671"/>
        <xdr:cNvSpPr/>
      </xdr:nvSpPr>
      <xdr:spPr>
        <a:xfrm>
          <a:off x="16268700" y="1681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139493</xdr:rowOff>
    </xdr:from>
    <xdr:ext cx="534377" cy="259045"/>
    <xdr:sp macro="" textlink="">
      <xdr:nvSpPr>
        <xdr:cNvPr id="673" name="積立金該当値テキスト"/>
        <xdr:cNvSpPr txBox="1"/>
      </xdr:nvSpPr>
      <xdr:spPr>
        <a:xfrm>
          <a:off x="16370300" y="1659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54217</xdr:rowOff>
    </xdr:from>
    <xdr:to>
      <xdr:col>22</xdr:col>
      <xdr:colOff>415925</xdr:colOff>
      <xdr:row>98</xdr:row>
      <xdr:rowOff>155817</xdr:rowOff>
    </xdr:to>
    <xdr:sp macro="" textlink="">
      <xdr:nvSpPr>
        <xdr:cNvPr id="674" name="円/楕円 673"/>
        <xdr:cNvSpPr/>
      </xdr:nvSpPr>
      <xdr:spPr>
        <a:xfrm>
          <a:off x="15430500" y="168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146944</xdr:rowOff>
    </xdr:from>
    <xdr:ext cx="469744" cy="259045"/>
    <xdr:sp macro="" textlink="">
      <xdr:nvSpPr>
        <xdr:cNvPr id="675" name="テキスト ボックス 674"/>
        <xdr:cNvSpPr txBox="1"/>
      </xdr:nvSpPr>
      <xdr:spPr>
        <a:xfrm>
          <a:off x="15246427" y="169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7317</xdr:rowOff>
    </xdr:from>
    <xdr:to>
      <xdr:col>21</xdr:col>
      <xdr:colOff>212725</xdr:colOff>
      <xdr:row>98</xdr:row>
      <xdr:rowOff>108917</xdr:rowOff>
    </xdr:to>
    <xdr:sp macro="" textlink="">
      <xdr:nvSpPr>
        <xdr:cNvPr id="676" name="円/楕円 675"/>
        <xdr:cNvSpPr/>
      </xdr:nvSpPr>
      <xdr:spPr>
        <a:xfrm>
          <a:off x="14541500" y="168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100044</xdr:rowOff>
    </xdr:from>
    <xdr:ext cx="534377" cy="259045"/>
    <xdr:sp macro="" textlink="">
      <xdr:nvSpPr>
        <xdr:cNvPr id="677" name="テキスト ボックス 676"/>
        <xdr:cNvSpPr txBox="1"/>
      </xdr:nvSpPr>
      <xdr:spPr>
        <a:xfrm>
          <a:off x="14325111" y="1690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151682</xdr:rowOff>
    </xdr:from>
    <xdr:to>
      <xdr:col>20</xdr:col>
      <xdr:colOff>9525</xdr:colOff>
      <xdr:row>98</xdr:row>
      <xdr:rowOff>81832</xdr:rowOff>
    </xdr:to>
    <xdr:sp macro="" textlink="">
      <xdr:nvSpPr>
        <xdr:cNvPr id="678" name="円/楕円 677"/>
        <xdr:cNvSpPr/>
      </xdr:nvSpPr>
      <xdr:spPr>
        <a:xfrm>
          <a:off x="13652500" y="1678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72959</xdr:rowOff>
    </xdr:from>
    <xdr:ext cx="534377" cy="259045"/>
    <xdr:sp macro="" textlink="">
      <xdr:nvSpPr>
        <xdr:cNvPr id="679" name="テキスト ボックス 678"/>
        <xdr:cNvSpPr txBox="1"/>
      </xdr:nvSpPr>
      <xdr:spPr>
        <a:xfrm>
          <a:off x="13436111" y="1687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52274</xdr:rowOff>
    </xdr:from>
    <xdr:to>
      <xdr:col>18</xdr:col>
      <xdr:colOff>492125</xdr:colOff>
      <xdr:row>98</xdr:row>
      <xdr:rowOff>153874</xdr:rowOff>
    </xdr:to>
    <xdr:sp macro="" textlink="">
      <xdr:nvSpPr>
        <xdr:cNvPr id="680" name="円/楕円 679"/>
        <xdr:cNvSpPr/>
      </xdr:nvSpPr>
      <xdr:spPr>
        <a:xfrm>
          <a:off x="12763500" y="168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145001</xdr:rowOff>
    </xdr:from>
    <xdr:ext cx="469744" cy="259045"/>
    <xdr:sp macro="" textlink="">
      <xdr:nvSpPr>
        <xdr:cNvPr id="681" name="テキスト ボックス 680"/>
        <xdr:cNvSpPr txBox="1"/>
      </xdr:nvSpPr>
      <xdr:spPr>
        <a:xfrm>
          <a:off x="12579427" y="1694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47483</xdr:rowOff>
    </xdr:from>
    <xdr:to>
      <xdr:col>32</xdr:col>
      <xdr:colOff>187325</xdr:colOff>
      <xdr:row>37</xdr:row>
      <xdr:rowOff>94529</xdr:rowOff>
    </xdr:to>
    <xdr:cxnSp macro="">
      <xdr:nvCxnSpPr>
        <xdr:cNvPr id="708" name="直線コネクタ 707"/>
        <xdr:cNvCxnSpPr/>
      </xdr:nvCxnSpPr>
      <xdr:spPr>
        <a:xfrm>
          <a:off x="21323300" y="6391133"/>
          <a:ext cx="8382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09"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168229</xdr:rowOff>
    </xdr:from>
    <xdr:to>
      <xdr:col>31</xdr:col>
      <xdr:colOff>34925</xdr:colOff>
      <xdr:row>37</xdr:row>
      <xdr:rowOff>47483</xdr:rowOff>
    </xdr:to>
    <xdr:cxnSp macro="">
      <xdr:nvCxnSpPr>
        <xdr:cNvPr id="711" name="直線コネクタ 710"/>
        <xdr:cNvCxnSpPr/>
      </xdr:nvCxnSpPr>
      <xdr:spPr>
        <a:xfrm>
          <a:off x="20434300" y="6340429"/>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31979</xdr:rowOff>
    </xdr:from>
    <xdr:to>
      <xdr:col>31</xdr:col>
      <xdr:colOff>85725</xdr:colOff>
      <xdr:row>38</xdr:row>
      <xdr:rowOff>133579</xdr:rowOff>
    </xdr:to>
    <xdr:sp macro="" textlink="">
      <xdr:nvSpPr>
        <xdr:cNvPr id="712" name="フローチャート : 判断 711"/>
        <xdr:cNvSpPr/>
      </xdr:nvSpPr>
      <xdr:spPr>
        <a:xfrm>
          <a:off x="21272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124706</xdr:rowOff>
    </xdr:from>
    <xdr:ext cx="469744" cy="259045"/>
    <xdr:sp macro="" textlink="">
      <xdr:nvSpPr>
        <xdr:cNvPr id="713" name="テキスト ボックス 712"/>
        <xdr:cNvSpPr txBox="1"/>
      </xdr:nvSpPr>
      <xdr:spPr>
        <a:xfrm>
          <a:off x="21088427"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168229</xdr:rowOff>
    </xdr:from>
    <xdr:to>
      <xdr:col>29</xdr:col>
      <xdr:colOff>517525</xdr:colOff>
      <xdr:row>37</xdr:row>
      <xdr:rowOff>91282</xdr:rowOff>
    </xdr:to>
    <xdr:cxnSp macro="">
      <xdr:nvCxnSpPr>
        <xdr:cNvPr id="714" name="直線コネクタ 713"/>
        <xdr:cNvCxnSpPr/>
      </xdr:nvCxnSpPr>
      <xdr:spPr>
        <a:xfrm flipV="1">
          <a:off x="19545300" y="6340429"/>
          <a:ext cx="889000" cy="9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11862</xdr:rowOff>
    </xdr:from>
    <xdr:to>
      <xdr:col>29</xdr:col>
      <xdr:colOff>568325</xdr:colOff>
      <xdr:row>38</xdr:row>
      <xdr:rowOff>113462</xdr:rowOff>
    </xdr:to>
    <xdr:sp macro="" textlink="">
      <xdr:nvSpPr>
        <xdr:cNvPr id="715" name="フローチャート : 判断 714"/>
        <xdr:cNvSpPr/>
      </xdr:nvSpPr>
      <xdr:spPr>
        <a:xfrm>
          <a:off x="20383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104589</xdr:rowOff>
    </xdr:from>
    <xdr:ext cx="469744" cy="259045"/>
    <xdr:sp macro="" textlink="">
      <xdr:nvSpPr>
        <xdr:cNvPr id="716" name="テキスト ボックス 715"/>
        <xdr:cNvSpPr txBox="1"/>
      </xdr:nvSpPr>
      <xdr:spPr>
        <a:xfrm>
          <a:off x="20199427"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108427</xdr:rowOff>
    </xdr:from>
    <xdr:to>
      <xdr:col>28</xdr:col>
      <xdr:colOff>314325</xdr:colOff>
      <xdr:row>37</xdr:row>
      <xdr:rowOff>91282</xdr:rowOff>
    </xdr:to>
    <xdr:cxnSp macro="">
      <xdr:nvCxnSpPr>
        <xdr:cNvPr id="717" name="直線コネクタ 716"/>
        <xdr:cNvCxnSpPr/>
      </xdr:nvCxnSpPr>
      <xdr:spPr>
        <a:xfrm>
          <a:off x="18656300" y="5766277"/>
          <a:ext cx="889000" cy="66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21189</xdr:rowOff>
    </xdr:from>
    <xdr:to>
      <xdr:col>28</xdr:col>
      <xdr:colOff>365125</xdr:colOff>
      <xdr:row>38</xdr:row>
      <xdr:rowOff>122789</xdr:rowOff>
    </xdr:to>
    <xdr:sp macro="" textlink="">
      <xdr:nvSpPr>
        <xdr:cNvPr id="718" name="フローチャート : 判断 717"/>
        <xdr:cNvSpPr/>
      </xdr:nvSpPr>
      <xdr:spPr>
        <a:xfrm>
          <a:off x="19494500" y="653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113916</xdr:rowOff>
    </xdr:from>
    <xdr:ext cx="469744" cy="259045"/>
    <xdr:sp macro="" textlink="">
      <xdr:nvSpPr>
        <xdr:cNvPr id="719" name="テキスト ボックス 718"/>
        <xdr:cNvSpPr txBox="1"/>
      </xdr:nvSpPr>
      <xdr:spPr>
        <a:xfrm>
          <a:off x="19310427" y="662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23840</xdr:rowOff>
    </xdr:from>
    <xdr:to>
      <xdr:col>27</xdr:col>
      <xdr:colOff>161925</xdr:colOff>
      <xdr:row>38</xdr:row>
      <xdr:rowOff>125440</xdr:rowOff>
    </xdr:to>
    <xdr:sp macro="" textlink="">
      <xdr:nvSpPr>
        <xdr:cNvPr id="720" name="フローチャート : 判断 719"/>
        <xdr:cNvSpPr/>
      </xdr:nvSpPr>
      <xdr:spPr>
        <a:xfrm>
          <a:off x="18605500" y="653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116567</xdr:rowOff>
    </xdr:from>
    <xdr:ext cx="469744" cy="259045"/>
    <xdr:sp macro="" textlink="">
      <xdr:nvSpPr>
        <xdr:cNvPr id="721" name="テキスト ボックス 720"/>
        <xdr:cNvSpPr txBox="1"/>
      </xdr:nvSpPr>
      <xdr:spPr>
        <a:xfrm>
          <a:off x="18421427" y="663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43729</xdr:rowOff>
    </xdr:from>
    <xdr:to>
      <xdr:col>32</xdr:col>
      <xdr:colOff>238125</xdr:colOff>
      <xdr:row>37</xdr:row>
      <xdr:rowOff>145329</xdr:rowOff>
    </xdr:to>
    <xdr:sp macro="" textlink="">
      <xdr:nvSpPr>
        <xdr:cNvPr id="727" name="円/楕円 726"/>
        <xdr:cNvSpPr/>
      </xdr:nvSpPr>
      <xdr:spPr>
        <a:xfrm>
          <a:off x="22110700" y="63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66606</xdr:rowOff>
    </xdr:from>
    <xdr:ext cx="469744" cy="259045"/>
    <xdr:sp macro="" textlink="">
      <xdr:nvSpPr>
        <xdr:cNvPr id="728" name="投資及び出資金該当値テキスト"/>
        <xdr:cNvSpPr txBox="1"/>
      </xdr:nvSpPr>
      <xdr:spPr>
        <a:xfrm>
          <a:off x="22212300" y="623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168133</xdr:rowOff>
    </xdr:from>
    <xdr:to>
      <xdr:col>31</xdr:col>
      <xdr:colOff>85725</xdr:colOff>
      <xdr:row>37</xdr:row>
      <xdr:rowOff>98283</xdr:rowOff>
    </xdr:to>
    <xdr:sp macro="" textlink="">
      <xdr:nvSpPr>
        <xdr:cNvPr id="729" name="円/楕円 728"/>
        <xdr:cNvSpPr/>
      </xdr:nvSpPr>
      <xdr:spPr>
        <a:xfrm>
          <a:off x="21272500" y="634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114810</xdr:rowOff>
    </xdr:from>
    <xdr:ext cx="469744" cy="259045"/>
    <xdr:sp macro="" textlink="">
      <xdr:nvSpPr>
        <xdr:cNvPr id="730" name="テキスト ボックス 729"/>
        <xdr:cNvSpPr txBox="1"/>
      </xdr:nvSpPr>
      <xdr:spPr>
        <a:xfrm>
          <a:off x="21088427" y="611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117429</xdr:rowOff>
    </xdr:from>
    <xdr:to>
      <xdr:col>29</xdr:col>
      <xdr:colOff>568325</xdr:colOff>
      <xdr:row>37</xdr:row>
      <xdr:rowOff>47579</xdr:rowOff>
    </xdr:to>
    <xdr:sp macro="" textlink="">
      <xdr:nvSpPr>
        <xdr:cNvPr id="731" name="円/楕円 730"/>
        <xdr:cNvSpPr/>
      </xdr:nvSpPr>
      <xdr:spPr>
        <a:xfrm>
          <a:off x="20383500" y="62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64106</xdr:rowOff>
    </xdr:from>
    <xdr:ext cx="469744" cy="259045"/>
    <xdr:sp macro="" textlink="">
      <xdr:nvSpPr>
        <xdr:cNvPr id="732" name="テキスト ボックス 731"/>
        <xdr:cNvSpPr txBox="1"/>
      </xdr:nvSpPr>
      <xdr:spPr>
        <a:xfrm>
          <a:off x="20199427" y="60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40482</xdr:rowOff>
    </xdr:from>
    <xdr:to>
      <xdr:col>28</xdr:col>
      <xdr:colOff>365125</xdr:colOff>
      <xdr:row>37</xdr:row>
      <xdr:rowOff>142082</xdr:rowOff>
    </xdr:to>
    <xdr:sp macro="" textlink="">
      <xdr:nvSpPr>
        <xdr:cNvPr id="733" name="円/楕円 732"/>
        <xdr:cNvSpPr/>
      </xdr:nvSpPr>
      <xdr:spPr>
        <a:xfrm>
          <a:off x="19494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158609</xdr:rowOff>
    </xdr:from>
    <xdr:ext cx="469744" cy="259045"/>
    <xdr:sp macro="" textlink="">
      <xdr:nvSpPr>
        <xdr:cNvPr id="734" name="テキスト ボックス 733"/>
        <xdr:cNvSpPr txBox="1"/>
      </xdr:nvSpPr>
      <xdr:spPr>
        <a:xfrm>
          <a:off x="19310427" y="61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57627</xdr:rowOff>
    </xdr:from>
    <xdr:to>
      <xdr:col>27</xdr:col>
      <xdr:colOff>161925</xdr:colOff>
      <xdr:row>33</xdr:row>
      <xdr:rowOff>159227</xdr:rowOff>
    </xdr:to>
    <xdr:sp macro="" textlink="">
      <xdr:nvSpPr>
        <xdr:cNvPr id="735" name="円/楕円 734"/>
        <xdr:cNvSpPr/>
      </xdr:nvSpPr>
      <xdr:spPr>
        <a:xfrm>
          <a:off x="18605500" y="57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32</xdr:row>
      <xdr:rowOff>4304</xdr:rowOff>
    </xdr:from>
    <xdr:ext cx="534377" cy="259045"/>
    <xdr:sp macro="" textlink="">
      <xdr:nvSpPr>
        <xdr:cNvPr id="736" name="テキスト ボックス 735"/>
        <xdr:cNvSpPr txBox="1"/>
      </xdr:nvSpPr>
      <xdr:spPr>
        <a:xfrm>
          <a:off x="18389111" y="549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10655</xdr:rowOff>
    </xdr:from>
    <xdr:to>
      <xdr:col>32</xdr:col>
      <xdr:colOff>187325</xdr:colOff>
      <xdr:row>56</xdr:row>
      <xdr:rowOff>21437</xdr:rowOff>
    </xdr:to>
    <xdr:cxnSp macro="">
      <xdr:nvCxnSpPr>
        <xdr:cNvPr id="765" name="直線コネクタ 764"/>
        <xdr:cNvCxnSpPr/>
      </xdr:nvCxnSpPr>
      <xdr:spPr>
        <a:xfrm flipV="1">
          <a:off x="21323300" y="9611855"/>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66"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21437</xdr:rowOff>
    </xdr:from>
    <xdr:to>
      <xdr:col>31</xdr:col>
      <xdr:colOff>34925</xdr:colOff>
      <xdr:row>56</xdr:row>
      <xdr:rowOff>27839</xdr:rowOff>
    </xdr:to>
    <xdr:cxnSp macro="">
      <xdr:nvCxnSpPr>
        <xdr:cNvPr id="768" name="直線コネクタ 767"/>
        <xdr:cNvCxnSpPr/>
      </xdr:nvCxnSpPr>
      <xdr:spPr>
        <a:xfrm flipV="1">
          <a:off x="20434300" y="9622637"/>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9" name="フローチャート : 判断 768"/>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70" name="テキスト ボックス 769"/>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17590</xdr:rowOff>
    </xdr:from>
    <xdr:to>
      <xdr:col>29</xdr:col>
      <xdr:colOff>517525</xdr:colOff>
      <xdr:row>56</xdr:row>
      <xdr:rowOff>27839</xdr:rowOff>
    </xdr:to>
    <xdr:cxnSp macro="">
      <xdr:nvCxnSpPr>
        <xdr:cNvPr id="771" name="直線コネクタ 770"/>
        <xdr:cNvCxnSpPr/>
      </xdr:nvCxnSpPr>
      <xdr:spPr>
        <a:xfrm>
          <a:off x="19545300" y="9618790"/>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72" name="フローチャート : 判断 771"/>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73" name="テキスト ボックス 772"/>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17590</xdr:rowOff>
    </xdr:from>
    <xdr:to>
      <xdr:col>28</xdr:col>
      <xdr:colOff>314325</xdr:colOff>
      <xdr:row>56</xdr:row>
      <xdr:rowOff>55270</xdr:rowOff>
    </xdr:to>
    <xdr:cxnSp macro="">
      <xdr:nvCxnSpPr>
        <xdr:cNvPr id="774" name="直線コネクタ 773"/>
        <xdr:cNvCxnSpPr/>
      </xdr:nvCxnSpPr>
      <xdr:spPr>
        <a:xfrm flipV="1">
          <a:off x="18656300" y="9618790"/>
          <a:ext cx="889000" cy="3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5" name="フローチャート : 判断 774"/>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6" name="テキスト ボックス 775"/>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7" name="フローチャート : 判断 776"/>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8" name="テキスト ボックス 777"/>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131305</xdr:rowOff>
    </xdr:from>
    <xdr:to>
      <xdr:col>32</xdr:col>
      <xdr:colOff>238125</xdr:colOff>
      <xdr:row>56</xdr:row>
      <xdr:rowOff>61455</xdr:rowOff>
    </xdr:to>
    <xdr:sp macro="" textlink="">
      <xdr:nvSpPr>
        <xdr:cNvPr id="784" name="円/楕円 783"/>
        <xdr:cNvSpPr/>
      </xdr:nvSpPr>
      <xdr:spPr>
        <a:xfrm>
          <a:off x="22110700" y="95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154182</xdr:rowOff>
    </xdr:from>
    <xdr:ext cx="534377" cy="259045"/>
    <xdr:sp macro="" textlink="">
      <xdr:nvSpPr>
        <xdr:cNvPr id="785" name="貸付金該当値テキスト"/>
        <xdr:cNvSpPr txBox="1"/>
      </xdr:nvSpPr>
      <xdr:spPr>
        <a:xfrm>
          <a:off x="22212300" y="94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14,387</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142087</xdr:rowOff>
    </xdr:from>
    <xdr:to>
      <xdr:col>31</xdr:col>
      <xdr:colOff>85725</xdr:colOff>
      <xdr:row>56</xdr:row>
      <xdr:rowOff>72237</xdr:rowOff>
    </xdr:to>
    <xdr:sp macro="" textlink="">
      <xdr:nvSpPr>
        <xdr:cNvPr id="786" name="円/楕円 785"/>
        <xdr:cNvSpPr/>
      </xdr:nvSpPr>
      <xdr:spPr>
        <a:xfrm>
          <a:off x="21272500" y="95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88764</xdr:rowOff>
    </xdr:from>
    <xdr:ext cx="534377" cy="259045"/>
    <xdr:sp macro="" textlink="">
      <xdr:nvSpPr>
        <xdr:cNvPr id="787" name="テキスト ボックス 786"/>
        <xdr:cNvSpPr txBox="1"/>
      </xdr:nvSpPr>
      <xdr:spPr>
        <a:xfrm>
          <a:off x="21056111" y="93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148489</xdr:rowOff>
    </xdr:from>
    <xdr:to>
      <xdr:col>29</xdr:col>
      <xdr:colOff>568325</xdr:colOff>
      <xdr:row>56</xdr:row>
      <xdr:rowOff>78639</xdr:rowOff>
    </xdr:to>
    <xdr:sp macro="" textlink="">
      <xdr:nvSpPr>
        <xdr:cNvPr id="788" name="円/楕円 787"/>
        <xdr:cNvSpPr/>
      </xdr:nvSpPr>
      <xdr:spPr>
        <a:xfrm>
          <a:off x="20383500" y="95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95166</xdr:rowOff>
    </xdr:from>
    <xdr:ext cx="534377" cy="259045"/>
    <xdr:sp macro="" textlink="">
      <xdr:nvSpPr>
        <xdr:cNvPr id="789" name="テキスト ボックス 788"/>
        <xdr:cNvSpPr txBox="1"/>
      </xdr:nvSpPr>
      <xdr:spPr>
        <a:xfrm>
          <a:off x="20167111" y="935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13,936</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138240</xdr:rowOff>
    </xdr:from>
    <xdr:to>
      <xdr:col>28</xdr:col>
      <xdr:colOff>365125</xdr:colOff>
      <xdr:row>56</xdr:row>
      <xdr:rowOff>68390</xdr:rowOff>
    </xdr:to>
    <xdr:sp macro="" textlink="">
      <xdr:nvSpPr>
        <xdr:cNvPr id="790" name="円/楕円 789"/>
        <xdr:cNvSpPr/>
      </xdr:nvSpPr>
      <xdr:spPr>
        <a:xfrm>
          <a:off x="19494500" y="95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84917</xdr:rowOff>
    </xdr:from>
    <xdr:ext cx="534377" cy="259045"/>
    <xdr:sp macro="" textlink="">
      <xdr:nvSpPr>
        <xdr:cNvPr id="791" name="テキスト ボックス 790"/>
        <xdr:cNvSpPr txBox="1"/>
      </xdr:nvSpPr>
      <xdr:spPr>
        <a:xfrm>
          <a:off x="19278111" y="934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4470</xdr:rowOff>
    </xdr:from>
    <xdr:to>
      <xdr:col>27</xdr:col>
      <xdr:colOff>161925</xdr:colOff>
      <xdr:row>56</xdr:row>
      <xdr:rowOff>106070</xdr:rowOff>
    </xdr:to>
    <xdr:sp macro="" textlink="">
      <xdr:nvSpPr>
        <xdr:cNvPr id="792" name="円/楕円 791"/>
        <xdr:cNvSpPr/>
      </xdr:nvSpPr>
      <xdr:spPr>
        <a:xfrm>
          <a:off x="18605500" y="96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122597</xdr:rowOff>
    </xdr:from>
    <xdr:ext cx="534377" cy="259045"/>
    <xdr:sp macro="" textlink="">
      <xdr:nvSpPr>
        <xdr:cNvPr id="793" name="テキスト ボックス 792"/>
        <xdr:cNvSpPr txBox="1"/>
      </xdr:nvSpPr>
      <xdr:spPr>
        <a:xfrm>
          <a:off x="18389111" y="93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12457</xdr:rowOff>
    </xdr:from>
    <xdr:to>
      <xdr:col>32</xdr:col>
      <xdr:colOff>187325</xdr:colOff>
      <xdr:row>76</xdr:row>
      <xdr:rowOff>46148</xdr:rowOff>
    </xdr:to>
    <xdr:cxnSp macro="">
      <xdr:nvCxnSpPr>
        <xdr:cNvPr id="824" name="直線コネクタ 823"/>
        <xdr:cNvCxnSpPr/>
      </xdr:nvCxnSpPr>
      <xdr:spPr>
        <a:xfrm flipV="1">
          <a:off x="21323300" y="13042657"/>
          <a:ext cx="838200" cy="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46148</xdr:rowOff>
    </xdr:from>
    <xdr:to>
      <xdr:col>31</xdr:col>
      <xdr:colOff>34925</xdr:colOff>
      <xdr:row>76</xdr:row>
      <xdr:rowOff>76487</xdr:rowOff>
    </xdr:to>
    <xdr:cxnSp macro="">
      <xdr:nvCxnSpPr>
        <xdr:cNvPr id="827" name="直線コネクタ 826"/>
        <xdr:cNvCxnSpPr/>
      </xdr:nvCxnSpPr>
      <xdr:spPr>
        <a:xfrm flipV="1">
          <a:off x="20434300" y="13076348"/>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97337</xdr:rowOff>
    </xdr:from>
    <xdr:to>
      <xdr:col>31</xdr:col>
      <xdr:colOff>85725</xdr:colOff>
      <xdr:row>77</xdr:row>
      <xdr:rowOff>27487</xdr:rowOff>
    </xdr:to>
    <xdr:sp macro="" textlink="">
      <xdr:nvSpPr>
        <xdr:cNvPr id="828" name="フローチャート : 判断 827"/>
        <xdr:cNvSpPr/>
      </xdr:nvSpPr>
      <xdr:spPr>
        <a:xfrm>
          <a:off x="21272500" y="1312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18614</xdr:rowOff>
    </xdr:from>
    <xdr:ext cx="534377" cy="259045"/>
    <xdr:sp macro="" textlink="">
      <xdr:nvSpPr>
        <xdr:cNvPr id="829" name="テキスト ボックス 828"/>
        <xdr:cNvSpPr txBox="1"/>
      </xdr:nvSpPr>
      <xdr:spPr>
        <a:xfrm>
          <a:off x="21056111" y="132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71044</xdr:rowOff>
    </xdr:from>
    <xdr:to>
      <xdr:col>29</xdr:col>
      <xdr:colOff>517525</xdr:colOff>
      <xdr:row>76</xdr:row>
      <xdr:rowOff>76487</xdr:rowOff>
    </xdr:to>
    <xdr:cxnSp macro="">
      <xdr:nvCxnSpPr>
        <xdr:cNvPr id="830" name="直線コネクタ 829"/>
        <xdr:cNvCxnSpPr/>
      </xdr:nvCxnSpPr>
      <xdr:spPr>
        <a:xfrm>
          <a:off x="19545300" y="1310124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112446</xdr:rowOff>
    </xdr:from>
    <xdr:to>
      <xdr:col>29</xdr:col>
      <xdr:colOff>568325</xdr:colOff>
      <xdr:row>77</xdr:row>
      <xdr:rowOff>42596</xdr:rowOff>
    </xdr:to>
    <xdr:sp macro="" textlink="">
      <xdr:nvSpPr>
        <xdr:cNvPr id="831" name="フローチャート : 判断 830"/>
        <xdr:cNvSpPr/>
      </xdr:nvSpPr>
      <xdr:spPr>
        <a:xfrm>
          <a:off x="20383500" y="1314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33723</xdr:rowOff>
    </xdr:from>
    <xdr:ext cx="534377" cy="259045"/>
    <xdr:sp macro="" textlink="">
      <xdr:nvSpPr>
        <xdr:cNvPr id="832" name="テキスト ボックス 831"/>
        <xdr:cNvSpPr txBox="1"/>
      </xdr:nvSpPr>
      <xdr:spPr>
        <a:xfrm>
          <a:off x="20167111" y="132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48456</xdr:rowOff>
    </xdr:from>
    <xdr:to>
      <xdr:col>28</xdr:col>
      <xdr:colOff>314325</xdr:colOff>
      <xdr:row>76</xdr:row>
      <xdr:rowOff>71044</xdr:rowOff>
    </xdr:to>
    <xdr:cxnSp macro="">
      <xdr:nvCxnSpPr>
        <xdr:cNvPr id="833" name="直線コネクタ 832"/>
        <xdr:cNvCxnSpPr/>
      </xdr:nvCxnSpPr>
      <xdr:spPr>
        <a:xfrm>
          <a:off x="18656300" y="13078656"/>
          <a:ext cx="88900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116898</xdr:rowOff>
    </xdr:from>
    <xdr:to>
      <xdr:col>28</xdr:col>
      <xdr:colOff>365125</xdr:colOff>
      <xdr:row>77</xdr:row>
      <xdr:rowOff>47048</xdr:rowOff>
    </xdr:to>
    <xdr:sp macro="" textlink="">
      <xdr:nvSpPr>
        <xdr:cNvPr id="834" name="フローチャート : 判断 833"/>
        <xdr:cNvSpPr/>
      </xdr:nvSpPr>
      <xdr:spPr>
        <a:xfrm>
          <a:off x="19494500" y="1314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38175</xdr:rowOff>
    </xdr:from>
    <xdr:ext cx="534377" cy="259045"/>
    <xdr:sp macro="" textlink="">
      <xdr:nvSpPr>
        <xdr:cNvPr id="835" name="テキスト ボックス 834"/>
        <xdr:cNvSpPr txBox="1"/>
      </xdr:nvSpPr>
      <xdr:spPr>
        <a:xfrm>
          <a:off x="19278111" y="1323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118476</xdr:rowOff>
    </xdr:from>
    <xdr:to>
      <xdr:col>27</xdr:col>
      <xdr:colOff>161925</xdr:colOff>
      <xdr:row>77</xdr:row>
      <xdr:rowOff>48626</xdr:rowOff>
    </xdr:to>
    <xdr:sp macro="" textlink="">
      <xdr:nvSpPr>
        <xdr:cNvPr id="836" name="フローチャート : 判断 835"/>
        <xdr:cNvSpPr/>
      </xdr:nvSpPr>
      <xdr:spPr>
        <a:xfrm>
          <a:off x="18605500" y="1314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39753</xdr:rowOff>
    </xdr:from>
    <xdr:ext cx="534377" cy="259045"/>
    <xdr:sp macro="" textlink="">
      <xdr:nvSpPr>
        <xdr:cNvPr id="837" name="テキスト ボックス 836"/>
        <xdr:cNvSpPr txBox="1"/>
      </xdr:nvSpPr>
      <xdr:spPr>
        <a:xfrm>
          <a:off x="18389111" y="132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133107</xdr:rowOff>
    </xdr:from>
    <xdr:to>
      <xdr:col>32</xdr:col>
      <xdr:colOff>238125</xdr:colOff>
      <xdr:row>76</xdr:row>
      <xdr:rowOff>63257</xdr:rowOff>
    </xdr:to>
    <xdr:sp macro="" textlink="">
      <xdr:nvSpPr>
        <xdr:cNvPr id="843" name="円/楕円 842"/>
        <xdr:cNvSpPr/>
      </xdr:nvSpPr>
      <xdr:spPr>
        <a:xfrm>
          <a:off x="22110700" y="1299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155984</xdr:rowOff>
    </xdr:from>
    <xdr:ext cx="534377" cy="259045"/>
    <xdr:sp macro="" textlink="">
      <xdr:nvSpPr>
        <xdr:cNvPr id="844" name="繰出金該当値テキスト"/>
        <xdr:cNvSpPr txBox="1"/>
      </xdr:nvSpPr>
      <xdr:spPr>
        <a:xfrm>
          <a:off x="22212300" y="128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55,189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166798</xdr:rowOff>
    </xdr:from>
    <xdr:to>
      <xdr:col>31</xdr:col>
      <xdr:colOff>85725</xdr:colOff>
      <xdr:row>76</xdr:row>
      <xdr:rowOff>96948</xdr:rowOff>
    </xdr:to>
    <xdr:sp macro="" textlink="">
      <xdr:nvSpPr>
        <xdr:cNvPr id="845" name="円/楕円 844"/>
        <xdr:cNvSpPr/>
      </xdr:nvSpPr>
      <xdr:spPr>
        <a:xfrm>
          <a:off x="21272500" y="130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113475</xdr:rowOff>
    </xdr:from>
    <xdr:ext cx="534377" cy="259045"/>
    <xdr:sp macro="" textlink="">
      <xdr:nvSpPr>
        <xdr:cNvPr id="846" name="テキスト ボックス 845"/>
        <xdr:cNvSpPr txBox="1"/>
      </xdr:nvSpPr>
      <xdr:spPr>
        <a:xfrm>
          <a:off x="21056111" y="128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25687</xdr:rowOff>
    </xdr:from>
    <xdr:to>
      <xdr:col>29</xdr:col>
      <xdr:colOff>568325</xdr:colOff>
      <xdr:row>76</xdr:row>
      <xdr:rowOff>127287</xdr:rowOff>
    </xdr:to>
    <xdr:sp macro="" textlink="">
      <xdr:nvSpPr>
        <xdr:cNvPr id="847" name="円/楕円 846"/>
        <xdr:cNvSpPr/>
      </xdr:nvSpPr>
      <xdr:spPr>
        <a:xfrm>
          <a:off x="20383500" y="130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143814</xdr:rowOff>
    </xdr:from>
    <xdr:ext cx="534377" cy="259045"/>
    <xdr:sp macro="" textlink="">
      <xdr:nvSpPr>
        <xdr:cNvPr id="848" name="テキスト ボックス 847"/>
        <xdr:cNvSpPr txBox="1"/>
      </xdr:nvSpPr>
      <xdr:spPr>
        <a:xfrm>
          <a:off x="20167111" y="1283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20244</xdr:rowOff>
    </xdr:from>
    <xdr:to>
      <xdr:col>28</xdr:col>
      <xdr:colOff>365125</xdr:colOff>
      <xdr:row>76</xdr:row>
      <xdr:rowOff>121844</xdr:rowOff>
    </xdr:to>
    <xdr:sp macro="" textlink="">
      <xdr:nvSpPr>
        <xdr:cNvPr id="849" name="円/楕円 848"/>
        <xdr:cNvSpPr/>
      </xdr:nvSpPr>
      <xdr:spPr>
        <a:xfrm>
          <a:off x="19494500" y="130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138371</xdr:rowOff>
    </xdr:from>
    <xdr:ext cx="534377" cy="259045"/>
    <xdr:sp macro="" textlink="">
      <xdr:nvSpPr>
        <xdr:cNvPr id="850" name="テキスト ボックス 849"/>
        <xdr:cNvSpPr txBox="1"/>
      </xdr:nvSpPr>
      <xdr:spPr>
        <a:xfrm>
          <a:off x="19278111" y="1282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169106</xdr:rowOff>
    </xdr:from>
    <xdr:to>
      <xdr:col>27</xdr:col>
      <xdr:colOff>161925</xdr:colOff>
      <xdr:row>76</xdr:row>
      <xdr:rowOff>99256</xdr:rowOff>
    </xdr:to>
    <xdr:sp macro="" textlink="">
      <xdr:nvSpPr>
        <xdr:cNvPr id="851" name="円/楕円 850"/>
        <xdr:cNvSpPr/>
      </xdr:nvSpPr>
      <xdr:spPr>
        <a:xfrm>
          <a:off x="18605500" y="130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115783</xdr:rowOff>
    </xdr:from>
    <xdr:ext cx="534377" cy="259045"/>
    <xdr:sp macro="" textlink="">
      <xdr:nvSpPr>
        <xdr:cNvPr id="852" name="テキスト ボックス 851"/>
        <xdr:cNvSpPr txBox="1"/>
      </xdr:nvSpPr>
      <xdr:spPr>
        <a:xfrm>
          <a:off x="18389111" y="128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3" name="直線コネクタ 862"/>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4" name="テキスト ボックス 863"/>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5" name="直線コネクタ 864"/>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6" name="テキスト ボックス 865"/>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7" name="直線コネクタ 866"/>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8" name="テキスト ボックス 867"/>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9" name="直線コネクタ 868"/>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0" name="テキスト ボックス 869"/>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1" name="直線コネクタ 870"/>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2" name="テキスト ボックス 871"/>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3" name="直線コネクタ 872"/>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4" name="テキスト ボックス 873"/>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8" name="直線コネクタ 877"/>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9"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0" name="直線コネクタ 879"/>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1"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2" name="直線コネクタ 88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3" name="直線コネクタ 882"/>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4"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5" name="フローチャート : 判断 884"/>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6" name="直線コネクタ 885"/>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7" name="フローチャート : 判断 886"/>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8" name="テキスト ボックス 887"/>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9" name="直線コネクタ 888"/>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0" name="フローチャート : 判断 889"/>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1" name="テキスト ボックス 890"/>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2" name="直線コネクタ 891"/>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3" name="フローチャート : 判断 892"/>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4" name="テキスト ボックス 893"/>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5" name="フローチャート : 判断 894"/>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6" name="テキスト ボックス 895"/>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2" name="円/楕円 901"/>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3"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4" name="円/楕円 903"/>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5" name="テキスト ボックス 904"/>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6" name="円/楕円 905"/>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7" name="テキスト ボックス 906"/>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8" name="円/楕円 907"/>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9" name="テキスト ボックス 908"/>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0" name="円/楕円 909"/>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1" name="テキスト ボックス 910"/>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443,540</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68,826</a:t>
          </a:r>
          <a:r>
            <a:rPr kumimoji="1" lang="ja-JP" altLang="ja-JP" sz="1100">
              <a:solidFill>
                <a:schemeClr val="dk1"/>
              </a:solidFill>
              <a:effectLst/>
              <a:latin typeface="+mn-lt"/>
              <a:ea typeface="+mn-ea"/>
              <a:cs typeface="+mn-cs"/>
            </a:rPr>
            <a:t>円となっており、平成２３年度の</a:t>
          </a:r>
          <a:r>
            <a:rPr kumimoji="1" lang="en-US" altLang="ja-JP" sz="1100">
              <a:solidFill>
                <a:schemeClr val="dk1"/>
              </a:solidFill>
              <a:effectLst/>
              <a:latin typeface="+mn-lt"/>
              <a:ea typeface="+mn-ea"/>
              <a:cs typeface="+mn-cs"/>
            </a:rPr>
            <a:t>75,178</a:t>
          </a:r>
          <a:r>
            <a:rPr kumimoji="1" lang="ja-JP" altLang="ja-JP" sz="1100">
              <a:solidFill>
                <a:schemeClr val="dk1"/>
              </a:solidFill>
              <a:effectLst/>
              <a:latin typeface="+mn-lt"/>
              <a:ea typeface="+mn-ea"/>
              <a:cs typeface="+mn-cs"/>
            </a:rPr>
            <a:t>円から、８％も減少しており、減少傾向にある。主な要因は、氷見市集中改革プラン</a:t>
          </a:r>
          <a:r>
            <a:rPr kumimoji="1" lang="en-US" altLang="ja-JP" sz="1100">
              <a:solidFill>
                <a:schemeClr val="dk1"/>
              </a:solidFill>
              <a:effectLst/>
              <a:latin typeface="+mn-lt"/>
              <a:ea typeface="+mn-ea"/>
              <a:cs typeface="+mn-cs"/>
            </a:rPr>
            <a:t>Ⅱ</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に基づく、職員数の適正化によるものである。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57,965</a:t>
          </a:r>
          <a:r>
            <a:rPr kumimoji="1" lang="ja-JP" altLang="ja-JP" sz="1100">
              <a:solidFill>
                <a:schemeClr val="dk1"/>
              </a:solidFill>
              <a:effectLst/>
              <a:latin typeface="+mn-lt"/>
              <a:ea typeface="+mn-ea"/>
              <a:cs typeface="+mn-cs"/>
            </a:rPr>
            <a:t>円となっており、類似団体と比較して一人当たりコストが低い状況となっている。ここ近年では、平成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年度に市庁舎移転整備事業などがありピークなり、その後は、減少傾向にある。前年度決算と比較すると、マイナス</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また、公債費においては、市債の償還がピークを終え、減少傾向が続いている。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49,830
49,415
230.56
22,897,406
22,101,613
676,336
12,961,939
24,181,887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61976</xdr:rowOff>
    </xdr:from>
    <xdr:to>
      <xdr:col>6</xdr:col>
      <xdr:colOff>511175</xdr:colOff>
      <xdr:row>36</xdr:row>
      <xdr:rowOff>97572</xdr:rowOff>
    </xdr:to>
    <xdr:cxnSp macro="">
      <xdr:nvCxnSpPr>
        <xdr:cNvPr id="63" name="直線コネクタ 62"/>
        <xdr:cNvCxnSpPr/>
      </xdr:nvCxnSpPr>
      <xdr:spPr>
        <a:xfrm flipV="1">
          <a:off x="3797300" y="6234176"/>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97572</xdr:rowOff>
    </xdr:from>
    <xdr:to>
      <xdr:col>5</xdr:col>
      <xdr:colOff>358775</xdr:colOff>
      <xdr:row>36</xdr:row>
      <xdr:rowOff>163213</xdr:rowOff>
    </xdr:to>
    <xdr:cxnSp macro="">
      <xdr:nvCxnSpPr>
        <xdr:cNvPr id="66" name="直線コネクタ 65"/>
        <xdr:cNvCxnSpPr/>
      </xdr:nvCxnSpPr>
      <xdr:spPr>
        <a:xfrm flipV="1">
          <a:off x="2908300" y="6269772"/>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9543</xdr:rowOff>
    </xdr:from>
    <xdr:to>
      <xdr:col>5</xdr:col>
      <xdr:colOff>409575</xdr:colOff>
      <xdr:row>38</xdr:row>
      <xdr:rowOff>111143</xdr:rowOff>
    </xdr:to>
    <xdr:sp macro="" textlink="">
      <xdr:nvSpPr>
        <xdr:cNvPr id="67" name="フローチャート : 判断 66"/>
        <xdr:cNvSpPr/>
      </xdr:nvSpPr>
      <xdr:spPr>
        <a:xfrm>
          <a:off x="3746500" y="652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102270</xdr:rowOff>
    </xdr:from>
    <xdr:ext cx="469744" cy="259045"/>
    <xdr:sp macro="" textlink="">
      <xdr:nvSpPr>
        <xdr:cNvPr id="68" name="テキスト ボックス 67"/>
        <xdr:cNvSpPr txBox="1"/>
      </xdr:nvSpPr>
      <xdr:spPr>
        <a:xfrm>
          <a:off x="3562427" y="66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138394</xdr:rowOff>
    </xdr:from>
    <xdr:to>
      <xdr:col>4</xdr:col>
      <xdr:colOff>155575</xdr:colOff>
      <xdr:row>36</xdr:row>
      <xdr:rowOff>163213</xdr:rowOff>
    </xdr:to>
    <xdr:cxnSp macro="">
      <xdr:nvCxnSpPr>
        <xdr:cNvPr id="69" name="直線コネクタ 68"/>
        <xdr:cNvCxnSpPr/>
      </xdr:nvCxnSpPr>
      <xdr:spPr>
        <a:xfrm>
          <a:off x="2019300" y="6310594"/>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20647</xdr:rowOff>
    </xdr:from>
    <xdr:to>
      <xdr:col>4</xdr:col>
      <xdr:colOff>206375</xdr:colOff>
      <xdr:row>38</xdr:row>
      <xdr:rowOff>122247</xdr:rowOff>
    </xdr:to>
    <xdr:sp macro="" textlink="">
      <xdr:nvSpPr>
        <xdr:cNvPr id="70" name="フローチャート : 判断 69"/>
        <xdr:cNvSpPr/>
      </xdr:nvSpPr>
      <xdr:spPr>
        <a:xfrm>
          <a:off x="2857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113374</xdr:rowOff>
    </xdr:from>
    <xdr:ext cx="469744" cy="259045"/>
    <xdr:sp macro="" textlink="">
      <xdr:nvSpPr>
        <xdr:cNvPr id="71" name="テキスト ボックス 70"/>
        <xdr:cNvSpPr txBox="1"/>
      </xdr:nvSpPr>
      <xdr:spPr>
        <a:xfrm>
          <a:off x="2673427" y="662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129250</xdr:rowOff>
    </xdr:from>
    <xdr:to>
      <xdr:col>2</xdr:col>
      <xdr:colOff>638175</xdr:colOff>
      <xdr:row>36</xdr:row>
      <xdr:rowOff>138394</xdr:rowOff>
    </xdr:to>
    <xdr:cxnSp macro="">
      <xdr:nvCxnSpPr>
        <xdr:cNvPr id="72" name="直線コネクタ 71"/>
        <xdr:cNvCxnSpPr/>
      </xdr:nvCxnSpPr>
      <xdr:spPr>
        <a:xfrm>
          <a:off x="1130300" y="6130000"/>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144090</xdr:rowOff>
    </xdr:from>
    <xdr:to>
      <xdr:col>3</xdr:col>
      <xdr:colOff>3175</xdr:colOff>
      <xdr:row>38</xdr:row>
      <xdr:rowOff>74240</xdr:rowOff>
    </xdr:to>
    <xdr:sp macro="" textlink="">
      <xdr:nvSpPr>
        <xdr:cNvPr id="73" name="フローチャート : 判断 72"/>
        <xdr:cNvSpPr/>
      </xdr:nvSpPr>
      <xdr:spPr>
        <a:xfrm>
          <a:off x="1968500" y="648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65367</xdr:rowOff>
    </xdr:from>
    <xdr:ext cx="469744" cy="259045"/>
    <xdr:sp macro="" textlink="">
      <xdr:nvSpPr>
        <xdr:cNvPr id="74" name="テキスト ボックス 73"/>
        <xdr:cNvSpPr txBox="1"/>
      </xdr:nvSpPr>
      <xdr:spPr>
        <a:xfrm>
          <a:off x="1784427" y="658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142458</xdr:rowOff>
    </xdr:from>
    <xdr:to>
      <xdr:col>1</xdr:col>
      <xdr:colOff>485775</xdr:colOff>
      <xdr:row>37</xdr:row>
      <xdr:rowOff>72608</xdr:rowOff>
    </xdr:to>
    <xdr:sp macro="" textlink="">
      <xdr:nvSpPr>
        <xdr:cNvPr id="75" name="フローチャート : 判断 74"/>
        <xdr:cNvSpPr/>
      </xdr:nvSpPr>
      <xdr:spPr>
        <a:xfrm>
          <a:off x="1079500" y="631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63735</xdr:rowOff>
    </xdr:from>
    <xdr:ext cx="469744" cy="259045"/>
    <xdr:sp macro="" textlink="">
      <xdr:nvSpPr>
        <xdr:cNvPr id="76" name="テキスト ボックス 75"/>
        <xdr:cNvSpPr txBox="1"/>
      </xdr:nvSpPr>
      <xdr:spPr>
        <a:xfrm>
          <a:off x="895427" y="640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11176</xdr:rowOff>
    </xdr:from>
    <xdr:to>
      <xdr:col>6</xdr:col>
      <xdr:colOff>561975</xdr:colOff>
      <xdr:row>36</xdr:row>
      <xdr:rowOff>112776</xdr:rowOff>
    </xdr:to>
    <xdr:sp macro="" textlink="">
      <xdr:nvSpPr>
        <xdr:cNvPr id="82" name="円/楕円 81"/>
        <xdr:cNvSpPr/>
      </xdr:nvSpPr>
      <xdr:spPr>
        <a:xfrm>
          <a:off x="45847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161053</xdr:rowOff>
    </xdr:from>
    <xdr:ext cx="469744" cy="259045"/>
    <xdr:sp macro="" textlink="">
      <xdr:nvSpPr>
        <xdr:cNvPr id="83" name="議会費該当値テキスト"/>
        <xdr:cNvSpPr txBox="1"/>
      </xdr:nvSpPr>
      <xdr:spPr>
        <a:xfrm>
          <a:off x="4686300"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46772</xdr:rowOff>
    </xdr:from>
    <xdr:to>
      <xdr:col>5</xdr:col>
      <xdr:colOff>409575</xdr:colOff>
      <xdr:row>36</xdr:row>
      <xdr:rowOff>148372</xdr:rowOff>
    </xdr:to>
    <xdr:sp macro="" textlink="">
      <xdr:nvSpPr>
        <xdr:cNvPr id="84" name="円/楕円 83"/>
        <xdr:cNvSpPr/>
      </xdr:nvSpPr>
      <xdr:spPr>
        <a:xfrm>
          <a:off x="3746500" y="62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164899</xdr:rowOff>
    </xdr:from>
    <xdr:ext cx="469744" cy="259045"/>
    <xdr:sp macro="" textlink="">
      <xdr:nvSpPr>
        <xdr:cNvPr id="85" name="テキスト ボックス 84"/>
        <xdr:cNvSpPr txBox="1"/>
      </xdr:nvSpPr>
      <xdr:spPr>
        <a:xfrm>
          <a:off x="3562427" y="59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112413</xdr:rowOff>
    </xdr:from>
    <xdr:to>
      <xdr:col>4</xdr:col>
      <xdr:colOff>206375</xdr:colOff>
      <xdr:row>37</xdr:row>
      <xdr:rowOff>42563</xdr:rowOff>
    </xdr:to>
    <xdr:sp macro="" textlink="">
      <xdr:nvSpPr>
        <xdr:cNvPr id="86" name="円/楕円 85"/>
        <xdr:cNvSpPr/>
      </xdr:nvSpPr>
      <xdr:spPr>
        <a:xfrm>
          <a:off x="2857500" y="62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59090</xdr:rowOff>
    </xdr:from>
    <xdr:ext cx="469744" cy="259045"/>
    <xdr:sp macro="" textlink="">
      <xdr:nvSpPr>
        <xdr:cNvPr id="87" name="テキスト ボックス 86"/>
        <xdr:cNvSpPr txBox="1"/>
      </xdr:nvSpPr>
      <xdr:spPr>
        <a:xfrm>
          <a:off x="2673427" y="605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87594</xdr:rowOff>
    </xdr:from>
    <xdr:to>
      <xdr:col>3</xdr:col>
      <xdr:colOff>3175</xdr:colOff>
      <xdr:row>37</xdr:row>
      <xdr:rowOff>17744</xdr:rowOff>
    </xdr:to>
    <xdr:sp macro="" textlink="">
      <xdr:nvSpPr>
        <xdr:cNvPr id="88" name="円/楕円 87"/>
        <xdr:cNvSpPr/>
      </xdr:nvSpPr>
      <xdr:spPr>
        <a:xfrm>
          <a:off x="1968500" y="6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34271</xdr:rowOff>
    </xdr:from>
    <xdr:ext cx="469744" cy="259045"/>
    <xdr:sp macro="" textlink="">
      <xdr:nvSpPr>
        <xdr:cNvPr id="89" name="テキスト ボックス 88"/>
        <xdr:cNvSpPr txBox="1"/>
      </xdr:nvSpPr>
      <xdr:spPr>
        <a:xfrm>
          <a:off x="1784427" y="603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78450</xdr:rowOff>
    </xdr:from>
    <xdr:to>
      <xdr:col>1</xdr:col>
      <xdr:colOff>485775</xdr:colOff>
      <xdr:row>36</xdr:row>
      <xdr:rowOff>8600</xdr:rowOff>
    </xdr:to>
    <xdr:sp macro="" textlink="">
      <xdr:nvSpPr>
        <xdr:cNvPr id="90" name="円/楕円 89"/>
        <xdr:cNvSpPr/>
      </xdr:nvSpPr>
      <xdr:spPr>
        <a:xfrm>
          <a:off x="1079500" y="60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25127</xdr:rowOff>
    </xdr:from>
    <xdr:ext cx="469744" cy="259045"/>
    <xdr:sp macro="" textlink="">
      <xdr:nvSpPr>
        <xdr:cNvPr id="91" name="テキスト ボックス 90"/>
        <xdr:cNvSpPr txBox="1"/>
      </xdr:nvSpPr>
      <xdr:spPr>
        <a:xfrm>
          <a:off x="895427" y="585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158221</xdr:rowOff>
    </xdr:from>
    <xdr:to>
      <xdr:col>6</xdr:col>
      <xdr:colOff>511175</xdr:colOff>
      <xdr:row>58</xdr:row>
      <xdr:rowOff>4430</xdr:rowOff>
    </xdr:to>
    <xdr:cxnSp macro="">
      <xdr:nvCxnSpPr>
        <xdr:cNvPr id="120" name="直線コネクタ 119"/>
        <xdr:cNvCxnSpPr/>
      </xdr:nvCxnSpPr>
      <xdr:spPr>
        <a:xfrm flipV="1">
          <a:off x="3797300" y="9930871"/>
          <a:ext cx="8382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167780</xdr:rowOff>
    </xdr:from>
    <xdr:to>
      <xdr:col>5</xdr:col>
      <xdr:colOff>358775</xdr:colOff>
      <xdr:row>58</xdr:row>
      <xdr:rowOff>4430</xdr:rowOff>
    </xdr:to>
    <xdr:cxnSp macro="">
      <xdr:nvCxnSpPr>
        <xdr:cNvPr id="123" name="直線コネクタ 122"/>
        <xdr:cNvCxnSpPr/>
      </xdr:nvCxnSpPr>
      <xdr:spPr>
        <a:xfrm>
          <a:off x="2908300" y="9768980"/>
          <a:ext cx="889000" cy="17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109062</xdr:rowOff>
    </xdr:from>
    <xdr:to>
      <xdr:col>5</xdr:col>
      <xdr:colOff>409575</xdr:colOff>
      <xdr:row>58</xdr:row>
      <xdr:rowOff>39212</xdr:rowOff>
    </xdr:to>
    <xdr:sp macro="" textlink="">
      <xdr:nvSpPr>
        <xdr:cNvPr id="124" name="フローチャート : 判断 123"/>
        <xdr:cNvSpPr/>
      </xdr:nvSpPr>
      <xdr:spPr>
        <a:xfrm>
          <a:off x="3746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55739</xdr:rowOff>
    </xdr:from>
    <xdr:ext cx="534377" cy="259045"/>
    <xdr:sp macro="" textlink="">
      <xdr:nvSpPr>
        <xdr:cNvPr id="125" name="テキスト ボックス 124"/>
        <xdr:cNvSpPr txBox="1"/>
      </xdr:nvSpPr>
      <xdr:spPr>
        <a:xfrm>
          <a:off x="3530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167780</xdr:rowOff>
    </xdr:from>
    <xdr:to>
      <xdr:col>4</xdr:col>
      <xdr:colOff>155575</xdr:colOff>
      <xdr:row>57</xdr:row>
      <xdr:rowOff>120059</xdr:rowOff>
    </xdr:to>
    <xdr:cxnSp macro="">
      <xdr:nvCxnSpPr>
        <xdr:cNvPr id="126" name="直線コネクタ 125"/>
        <xdr:cNvCxnSpPr/>
      </xdr:nvCxnSpPr>
      <xdr:spPr>
        <a:xfrm flipV="1">
          <a:off x="2019300" y="9768980"/>
          <a:ext cx="889000" cy="1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93933</xdr:rowOff>
    </xdr:from>
    <xdr:to>
      <xdr:col>4</xdr:col>
      <xdr:colOff>206375</xdr:colOff>
      <xdr:row>58</xdr:row>
      <xdr:rowOff>24083</xdr:rowOff>
    </xdr:to>
    <xdr:sp macro="" textlink="">
      <xdr:nvSpPr>
        <xdr:cNvPr id="127" name="フローチャート : 判断 126"/>
        <xdr:cNvSpPr/>
      </xdr:nvSpPr>
      <xdr:spPr>
        <a:xfrm>
          <a:off x="2857500" y="986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15210</xdr:rowOff>
    </xdr:from>
    <xdr:ext cx="534377" cy="259045"/>
    <xdr:sp macro="" textlink="">
      <xdr:nvSpPr>
        <xdr:cNvPr id="128" name="テキスト ボックス 127"/>
        <xdr:cNvSpPr txBox="1"/>
      </xdr:nvSpPr>
      <xdr:spPr>
        <a:xfrm>
          <a:off x="2641111" y="995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120059</xdr:rowOff>
    </xdr:from>
    <xdr:to>
      <xdr:col>2</xdr:col>
      <xdr:colOff>638175</xdr:colOff>
      <xdr:row>58</xdr:row>
      <xdr:rowOff>37420</xdr:rowOff>
    </xdr:to>
    <xdr:cxnSp macro="">
      <xdr:nvCxnSpPr>
        <xdr:cNvPr id="129" name="直線コネクタ 128"/>
        <xdr:cNvCxnSpPr/>
      </xdr:nvCxnSpPr>
      <xdr:spPr>
        <a:xfrm flipV="1">
          <a:off x="1130300" y="9892709"/>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75531</xdr:rowOff>
    </xdr:from>
    <xdr:to>
      <xdr:col>3</xdr:col>
      <xdr:colOff>3175</xdr:colOff>
      <xdr:row>58</xdr:row>
      <xdr:rowOff>5681</xdr:rowOff>
    </xdr:to>
    <xdr:sp macro="" textlink="">
      <xdr:nvSpPr>
        <xdr:cNvPr id="130" name="フローチャート : 判断 129"/>
        <xdr:cNvSpPr/>
      </xdr:nvSpPr>
      <xdr:spPr>
        <a:xfrm>
          <a:off x="1968500" y="984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168258</xdr:rowOff>
    </xdr:from>
    <xdr:ext cx="534377" cy="259045"/>
    <xdr:sp macro="" textlink="">
      <xdr:nvSpPr>
        <xdr:cNvPr id="131" name="テキスト ボックス 130"/>
        <xdr:cNvSpPr txBox="1"/>
      </xdr:nvSpPr>
      <xdr:spPr>
        <a:xfrm>
          <a:off x="1752111" y="994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125895</xdr:rowOff>
    </xdr:from>
    <xdr:to>
      <xdr:col>1</xdr:col>
      <xdr:colOff>485775</xdr:colOff>
      <xdr:row>58</xdr:row>
      <xdr:rowOff>56045</xdr:rowOff>
    </xdr:to>
    <xdr:sp macro="" textlink="">
      <xdr:nvSpPr>
        <xdr:cNvPr id="132" name="フローチャート : 判断 131"/>
        <xdr:cNvSpPr/>
      </xdr:nvSpPr>
      <xdr:spPr>
        <a:xfrm>
          <a:off x="1079500" y="98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72572</xdr:rowOff>
    </xdr:from>
    <xdr:ext cx="534377" cy="259045"/>
    <xdr:sp macro="" textlink="">
      <xdr:nvSpPr>
        <xdr:cNvPr id="133" name="テキスト ボックス 132"/>
        <xdr:cNvSpPr txBox="1"/>
      </xdr:nvSpPr>
      <xdr:spPr>
        <a:xfrm>
          <a:off x="863111" y="96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107421</xdr:rowOff>
    </xdr:from>
    <xdr:to>
      <xdr:col>6</xdr:col>
      <xdr:colOff>561975</xdr:colOff>
      <xdr:row>58</xdr:row>
      <xdr:rowOff>37571</xdr:rowOff>
    </xdr:to>
    <xdr:sp macro="" textlink="">
      <xdr:nvSpPr>
        <xdr:cNvPr id="139" name="円/楕円 138"/>
        <xdr:cNvSpPr/>
      </xdr:nvSpPr>
      <xdr:spPr>
        <a:xfrm>
          <a:off x="4584700" y="988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60161</xdr:rowOff>
    </xdr:from>
    <xdr:ext cx="534377" cy="259045"/>
    <xdr:sp macro="" textlink="">
      <xdr:nvSpPr>
        <xdr:cNvPr id="140" name="総務費該当値テキスト"/>
        <xdr:cNvSpPr txBox="1"/>
      </xdr:nvSpPr>
      <xdr:spPr>
        <a:xfrm>
          <a:off x="4686300" y="98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125080</xdr:rowOff>
    </xdr:from>
    <xdr:to>
      <xdr:col>5</xdr:col>
      <xdr:colOff>409575</xdr:colOff>
      <xdr:row>58</xdr:row>
      <xdr:rowOff>55230</xdr:rowOff>
    </xdr:to>
    <xdr:sp macro="" textlink="">
      <xdr:nvSpPr>
        <xdr:cNvPr id="141" name="円/楕円 140"/>
        <xdr:cNvSpPr/>
      </xdr:nvSpPr>
      <xdr:spPr>
        <a:xfrm>
          <a:off x="3746500" y="98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46357</xdr:rowOff>
    </xdr:from>
    <xdr:ext cx="534377" cy="259045"/>
    <xdr:sp macro="" textlink="">
      <xdr:nvSpPr>
        <xdr:cNvPr id="142" name="テキスト ボックス 141"/>
        <xdr:cNvSpPr txBox="1"/>
      </xdr:nvSpPr>
      <xdr:spPr>
        <a:xfrm>
          <a:off x="3530111" y="99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116980</xdr:rowOff>
    </xdr:from>
    <xdr:to>
      <xdr:col>4</xdr:col>
      <xdr:colOff>206375</xdr:colOff>
      <xdr:row>57</xdr:row>
      <xdr:rowOff>47130</xdr:rowOff>
    </xdr:to>
    <xdr:sp macro="" textlink="">
      <xdr:nvSpPr>
        <xdr:cNvPr id="143" name="円/楕円 142"/>
        <xdr:cNvSpPr/>
      </xdr:nvSpPr>
      <xdr:spPr>
        <a:xfrm>
          <a:off x="2857500" y="971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63657</xdr:rowOff>
    </xdr:from>
    <xdr:ext cx="599010" cy="259045"/>
    <xdr:sp macro="" textlink="">
      <xdr:nvSpPr>
        <xdr:cNvPr id="144" name="テキスト ボックス 143"/>
        <xdr:cNvSpPr txBox="1"/>
      </xdr:nvSpPr>
      <xdr:spPr>
        <a:xfrm>
          <a:off x="2608794" y="949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69259</xdr:rowOff>
    </xdr:from>
    <xdr:to>
      <xdr:col>3</xdr:col>
      <xdr:colOff>3175</xdr:colOff>
      <xdr:row>57</xdr:row>
      <xdr:rowOff>170859</xdr:rowOff>
    </xdr:to>
    <xdr:sp macro="" textlink="">
      <xdr:nvSpPr>
        <xdr:cNvPr id="145" name="円/楕円 144"/>
        <xdr:cNvSpPr/>
      </xdr:nvSpPr>
      <xdr:spPr>
        <a:xfrm>
          <a:off x="1968500" y="98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15936</xdr:rowOff>
    </xdr:from>
    <xdr:ext cx="534377" cy="259045"/>
    <xdr:sp macro="" textlink="">
      <xdr:nvSpPr>
        <xdr:cNvPr id="146" name="テキスト ボックス 145"/>
        <xdr:cNvSpPr txBox="1"/>
      </xdr:nvSpPr>
      <xdr:spPr>
        <a:xfrm>
          <a:off x="1752111" y="9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158070</xdr:rowOff>
    </xdr:from>
    <xdr:to>
      <xdr:col>1</xdr:col>
      <xdr:colOff>485775</xdr:colOff>
      <xdr:row>58</xdr:row>
      <xdr:rowOff>88220</xdr:rowOff>
    </xdr:to>
    <xdr:sp macro="" textlink="">
      <xdr:nvSpPr>
        <xdr:cNvPr id="147" name="円/楕円 146"/>
        <xdr:cNvSpPr/>
      </xdr:nvSpPr>
      <xdr:spPr>
        <a:xfrm>
          <a:off x="1079500" y="99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79347</xdr:rowOff>
    </xdr:from>
    <xdr:ext cx="534377" cy="259045"/>
    <xdr:sp macro="" textlink="">
      <xdr:nvSpPr>
        <xdr:cNvPr id="148" name="テキスト ボックス 147"/>
        <xdr:cNvSpPr txBox="1"/>
      </xdr:nvSpPr>
      <xdr:spPr>
        <a:xfrm>
          <a:off x="863111" y="1002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129,278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108192</xdr:rowOff>
    </xdr:from>
    <xdr:to>
      <xdr:col>6</xdr:col>
      <xdr:colOff>511175</xdr:colOff>
      <xdr:row>78</xdr:row>
      <xdr:rowOff>123267</xdr:rowOff>
    </xdr:to>
    <xdr:cxnSp macro="">
      <xdr:nvCxnSpPr>
        <xdr:cNvPr id="178" name="直線コネクタ 177"/>
        <xdr:cNvCxnSpPr/>
      </xdr:nvCxnSpPr>
      <xdr:spPr>
        <a:xfrm flipV="1">
          <a:off x="3797300" y="13481292"/>
          <a:ext cx="8382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123267</xdr:rowOff>
    </xdr:from>
    <xdr:to>
      <xdr:col>5</xdr:col>
      <xdr:colOff>358775</xdr:colOff>
      <xdr:row>79</xdr:row>
      <xdr:rowOff>4094</xdr:rowOff>
    </xdr:to>
    <xdr:cxnSp macro="">
      <xdr:nvCxnSpPr>
        <xdr:cNvPr id="181" name="直線コネクタ 180"/>
        <xdr:cNvCxnSpPr/>
      </xdr:nvCxnSpPr>
      <xdr:spPr>
        <a:xfrm flipV="1">
          <a:off x="2908300" y="13496367"/>
          <a:ext cx="889000" cy="5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168064</xdr:rowOff>
    </xdr:from>
    <xdr:to>
      <xdr:col>5</xdr:col>
      <xdr:colOff>409575</xdr:colOff>
      <xdr:row>78</xdr:row>
      <xdr:rowOff>98214</xdr:rowOff>
    </xdr:to>
    <xdr:sp macro="" textlink="">
      <xdr:nvSpPr>
        <xdr:cNvPr id="182" name="フローチャート : 判断 181"/>
        <xdr:cNvSpPr/>
      </xdr:nvSpPr>
      <xdr:spPr>
        <a:xfrm>
          <a:off x="3746500" y="1336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114741</xdr:rowOff>
    </xdr:from>
    <xdr:ext cx="599010" cy="259045"/>
    <xdr:sp macro="" textlink="">
      <xdr:nvSpPr>
        <xdr:cNvPr id="183" name="テキスト ボックス 182"/>
        <xdr:cNvSpPr txBox="1"/>
      </xdr:nvSpPr>
      <xdr:spPr>
        <a:xfrm>
          <a:off x="3497794" y="1314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4094</xdr:rowOff>
    </xdr:from>
    <xdr:to>
      <xdr:col>4</xdr:col>
      <xdr:colOff>155575</xdr:colOff>
      <xdr:row>79</xdr:row>
      <xdr:rowOff>10381</xdr:rowOff>
    </xdr:to>
    <xdr:cxnSp macro="">
      <xdr:nvCxnSpPr>
        <xdr:cNvPr id="184" name="直線コネクタ 183"/>
        <xdr:cNvCxnSpPr/>
      </xdr:nvCxnSpPr>
      <xdr:spPr>
        <a:xfrm flipV="1">
          <a:off x="2019300" y="1354864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21749</xdr:rowOff>
    </xdr:from>
    <xdr:to>
      <xdr:col>4</xdr:col>
      <xdr:colOff>206375</xdr:colOff>
      <xdr:row>78</xdr:row>
      <xdr:rowOff>123349</xdr:rowOff>
    </xdr:to>
    <xdr:sp macro="" textlink="">
      <xdr:nvSpPr>
        <xdr:cNvPr id="185" name="フローチャート : 判断 184"/>
        <xdr:cNvSpPr/>
      </xdr:nvSpPr>
      <xdr:spPr>
        <a:xfrm>
          <a:off x="2857500" y="133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139876</xdr:rowOff>
    </xdr:from>
    <xdr:ext cx="599010" cy="259045"/>
    <xdr:sp macro="" textlink="">
      <xdr:nvSpPr>
        <xdr:cNvPr id="186" name="テキスト ボックス 185"/>
        <xdr:cNvSpPr txBox="1"/>
      </xdr:nvSpPr>
      <xdr:spPr>
        <a:xfrm>
          <a:off x="2608794" y="1317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10381</xdr:rowOff>
    </xdr:from>
    <xdr:to>
      <xdr:col>2</xdr:col>
      <xdr:colOff>638175</xdr:colOff>
      <xdr:row>79</xdr:row>
      <xdr:rowOff>11410</xdr:rowOff>
    </xdr:to>
    <xdr:cxnSp macro="">
      <xdr:nvCxnSpPr>
        <xdr:cNvPr id="187" name="直線コネクタ 186"/>
        <xdr:cNvCxnSpPr/>
      </xdr:nvCxnSpPr>
      <xdr:spPr>
        <a:xfrm flipV="1">
          <a:off x="1130300" y="1355493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42921</xdr:rowOff>
    </xdr:from>
    <xdr:to>
      <xdr:col>3</xdr:col>
      <xdr:colOff>3175</xdr:colOff>
      <xdr:row>78</xdr:row>
      <xdr:rowOff>144521</xdr:rowOff>
    </xdr:to>
    <xdr:sp macro="" textlink="">
      <xdr:nvSpPr>
        <xdr:cNvPr id="188" name="フローチャート : 判断 187"/>
        <xdr:cNvSpPr/>
      </xdr:nvSpPr>
      <xdr:spPr>
        <a:xfrm>
          <a:off x="1968500" y="134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161048</xdr:rowOff>
    </xdr:from>
    <xdr:ext cx="599010" cy="259045"/>
    <xdr:sp macro="" textlink="">
      <xdr:nvSpPr>
        <xdr:cNvPr id="189" name="テキスト ボックス 188"/>
        <xdr:cNvSpPr txBox="1"/>
      </xdr:nvSpPr>
      <xdr:spPr>
        <a:xfrm>
          <a:off x="1719794" y="1319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47642</xdr:rowOff>
    </xdr:from>
    <xdr:to>
      <xdr:col>1</xdr:col>
      <xdr:colOff>485775</xdr:colOff>
      <xdr:row>78</xdr:row>
      <xdr:rowOff>149242</xdr:rowOff>
    </xdr:to>
    <xdr:sp macro="" textlink="">
      <xdr:nvSpPr>
        <xdr:cNvPr id="190" name="フローチャート : 判断 189"/>
        <xdr:cNvSpPr/>
      </xdr:nvSpPr>
      <xdr:spPr>
        <a:xfrm>
          <a:off x="1079500" y="1342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165769</xdr:rowOff>
    </xdr:from>
    <xdr:ext cx="599010" cy="259045"/>
    <xdr:sp macro="" textlink="">
      <xdr:nvSpPr>
        <xdr:cNvPr id="191" name="テキスト ボックス 190"/>
        <xdr:cNvSpPr txBox="1"/>
      </xdr:nvSpPr>
      <xdr:spPr>
        <a:xfrm>
          <a:off x="830794" y="1319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57392</xdr:rowOff>
    </xdr:from>
    <xdr:to>
      <xdr:col>6</xdr:col>
      <xdr:colOff>561975</xdr:colOff>
      <xdr:row>78</xdr:row>
      <xdr:rowOff>158992</xdr:rowOff>
    </xdr:to>
    <xdr:sp macro="" textlink="">
      <xdr:nvSpPr>
        <xdr:cNvPr id="197" name="円/楕円 196"/>
        <xdr:cNvSpPr/>
      </xdr:nvSpPr>
      <xdr:spPr>
        <a:xfrm>
          <a:off x="4584700" y="134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143943</xdr:rowOff>
    </xdr:from>
    <xdr:ext cx="599010" cy="259045"/>
    <xdr:sp macro="" textlink="">
      <xdr:nvSpPr>
        <xdr:cNvPr id="198" name="民生費該当値テキスト"/>
        <xdr:cNvSpPr txBox="1"/>
      </xdr:nvSpPr>
      <xdr:spPr>
        <a:xfrm>
          <a:off x="4686300" y="133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72467</xdr:rowOff>
    </xdr:from>
    <xdr:to>
      <xdr:col>5</xdr:col>
      <xdr:colOff>409575</xdr:colOff>
      <xdr:row>79</xdr:row>
      <xdr:rowOff>2617</xdr:rowOff>
    </xdr:to>
    <xdr:sp macro="" textlink="">
      <xdr:nvSpPr>
        <xdr:cNvPr id="199" name="円/楕円 198"/>
        <xdr:cNvSpPr/>
      </xdr:nvSpPr>
      <xdr:spPr>
        <a:xfrm>
          <a:off x="3746500" y="134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165194</xdr:rowOff>
    </xdr:from>
    <xdr:ext cx="599010" cy="259045"/>
    <xdr:sp macro="" textlink="">
      <xdr:nvSpPr>
        <xdr:cNvPr id="200" name="テキスト ボックス 199"/>
        <xdr:cNvSpPr txBox="1"/>
      </xdr:nvSpPr>
      <xdr:spPr>
        <a:xfrm>
          <a:off x="3497794" y="135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124744</xdr:rowOff>
    </xdr:from>
    <xdr:to>
      <xdr:col>4</xdr:col>
      <xdr:colOff>206375</xdr:colOff>
      <xdr:row>79</xdr:row>
      <xdr:rowOff>54894</xdr:rowOff>
    </xdr:to>
    <xdr:sp macro="" textlink="">
      <xdr:nvSpPr>
        <xdr:cNvPr id="201" name="円/楕円 200"/>
        <xdr:cNvSpPr/>
      </xdr:nvSpPr>
      <xdr:spPr>
        <a:xfrm>
          <a:off x="2857500" y="134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46021</xdr:rowOff>
    </xdr:from>
    <xdr:ext cx="599010" cy="259045"/>
    <xdr:sp macro="" textlink="">
      <xdr:nvSpPr>
        <xdr:cNvPr id="202" name="テキスト ボックス 201"/>
        <xdr:cNvSpPr txBox="1"/>
      </xdr:nvSpPr>
      <xdr:spPr>
        <a:xfrm>
          <a:off x="2608794" y="1359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131031</xdr:rowOff>
    </xdr:from>
    <xdr:to>
      <xdr:col>3</xdr:col>
      <xdr:colOff>3175</xdr:colOff>
      <xdr:row>79</xdr:row>
      <xdr:rowOff>61181</xdr:rowOff>
    </xdr:to>
    <xdr:sp macro="" textlink="">
      <xdr:nvSpPr>
        <xdr:cNvPr id="203" name="円/楕円 202"/>
        <xdr:cNvSpPr/>
      </xdr:nvSpPr>
      <xdr:spPr>
        <a:xfrm>
          <a:off x="1968500" y="135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52308</xdr:rowOff>
    </xdr:from>
    <xdr:ext cx="599010" cy="259045"/>
    <xdr:sp macro="" textlink="">
      <xdr:nvSpPr>
        <xdr:cNvPr id="204" name="テキスト ボックス 203"/>
        <xdr:cNvSpPr txBox="1"/>
      </xdr:nvSpPr>
      <xdr:spPr>
        <a:xfrm>
          <a:off x="1719794" y="1359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132060</xdr:rowOff>
    </xdr:from>
    <xdr:to>
      <xdr:col>1</xdr:col>
      <xdr:colOff>485775</xdr:colOff>
      <xdr:row>79</xdr:row>
      <xdr:rowOff>62210</xdr:rowOff>
    </xdr:to>
    <xdr:sp macro="" textlink="">
      <xdr:nvSpPr>
        <xdr:cNvPr id="205" name="円/楕円 204"/>
        <xdr:cNvSpPr/>
      </xdr:nvSpPr>
      <xdr:spPr>
        <a:xfrm>
          <a:off x="1079500" y="135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53337</xdr:rowOff>
    </xdr:from>
    <xdr:ext cx="599010" cy="259045"/>
    <xdr:sp macro="" textlink="">
      <xdr:nvSpPr>
        <xdr:cNvPr id="206" name="テキスト ボックス 205"/>
        <xdr:cNvSpPr txBox="1"/>
      </xdr:nvSpPr>
      <xdr:spPr>
        <a:xfrm>
          <a:off x="830794" y="1359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7128</xdr:rowOff>
    </xdr:from>
    <xdr:to>
      <xdr:col>6</xdr:col>
      <xdr:colOff>511175</xdr:colOff>
      <xdr:row>98</xdr:row>
      <xdr:rowOff>35361</xdr:rowOff>
    </xdr:to>
    <xdr:cxnSp macro="">
      <xdr:nvCxnSpPr>
        <xdr:cNvPr id="238" name="直線コネクタ 237"/>
        <xdr:cNvCxnSpPr/>
      </xdr:nvCxnSpPr>
      <xdr:spPr>
        <a:xfrm>
          <a:off x="3797300" y="16809228"/>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92086</xdr:rowOff>
    </xdr:from>
    <xdr:to>
      <xdr:col>5</xdr:col>
      <xdr:colOff>358775</xdr:colOff>
      <xdr:row>98</xdr:row>
      <xdr:rowOff>7128</xdr:rowOff>
    </xdr:to>
    <xdr:cxnSp macro="">
      <xdr:nvCxnSpPr>
        <xdr:cNvPr id="241" name="直線コネクタ 240"/>
        <xdr:cNvCxnSpPr/>
      </xdr:nvCxnSpPr>
      <xdr:spPr>
        <a:xfrm>
          <a:off x="2908300" y="16722736"/>
          <a:ext cx="889000" cy="8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117425</xdr:rowOff>
    </xdr:from>
    <xdr:to>
      <xdr:col>5</xdr:col>
      <xdr:colOff>409575</xdr:colOff>
      <xdr:row>98</xdr:row>
      <xdr:rowOff>47575</xdr:rowOff>
    </xdr:to>
    <xdr:sp macro="" textlink="">
      <xdr:nvSpPr>
        <xdr:cNvPr id="242" name="フローチャート : 判断 241"/>
        <xdr:cNvSpPr/>
      </xdr:nvSpPr>
      <xdr:spPr>
        <a:xfrm>
          <a:off x="3746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64102</xdr:rowOff>
    </xdr:from>
    <xdr:ext cx="534377" cy="259045"/>
    <xdr:sp macro="" textlink="">
      <xdr:nvSpPr>
        <xdr:cNvPr id="243" name="テキスト ボックス 242"/>
        <xdr:cNvSpPr txBox="1"/>
      </xdr:nvSpPr>
      <xdr:spPr>
        <a:xfrm>
          <a:off x="3530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92086</xdr:rowOff>
    </xdr:from>
    <xdr:to>
      <xdr:col>4</xdr:col>
      <xdr:colOff>155575</xdr:colOff>
      <xdr:row>97</xdr:row>
      <xdr:rowOff>167083</xdr:rowOff>
    </xdr:to>
    <xdr:cxnSp macro="">
      <xdr:nvCxnSpPr>
        <xdr:cNvPr id="244" name="直線コネクタ 243"/>
        <xdr:cNvCxnSpPr/>
      </xdr:nvCxnSpPr>
      <xdr:spPr>
        <a:xfrm flipV="1">
          <a:off x="2019300" y="16722736"/>
          <a:ext cx="889000" cy="7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101815</xdr:rowOff>
    </xdr:from>
    <xdr:to>
      <xdr:col>4</xdr:col>
      <xdr:colOff>206375</xdr:colOff>
      <xdr:row>98</xdr:row>
      <xdr:rowOff>31965</xdr:rowOff>
    </xdr:to>
    <xdr:sp macro="" textlink="">
      <xdr:nvSpPr>
        <xdr:cNvPr id="245" name="フローチャート : 判断 244"/>
        <xdr:cNvSpPr/>
      </xdr:nvSpPr>
      <xdr:spPr>
        <a:xfrm>
          <a:off x="2857500" y="1673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23092</xdr:rowOff>
    </xdr:from>
    <xdr:ext cx="534377" cy="259045"/>
    <xdr:sp macro="" textlink="">
      <xdr:nvSpPr>
        <xdr:cNvPr id="246" name="テキスト ボックス 245"/>
        <xdr:cNvSpPr txBox="1"/>
      </xdr:nvSpPr>
      <xdr:spPr>
        <a:xfrm>
          <a:off x="2641111" y="168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118506</xdr:rowOff>
    </xdr:from>
    <xdr:to>
      <xdr:col>2</xdr:col>
      <xdr:colOff>638175</xdr:colOff>
      <xdr:row>97</xdr:row>
      <xdr:rowOff>167083</xdr:rowOff>
    </xdr:to>
    <xdr:cxnSp macro="">
      <xdr:nvCxnSpPr>
        <xdr:cNvPr id="247" name="直線コネクタ 246"/>
        <xdr:cNvCxnSpPr/>
      </xdr:nvCxnSpPr>
      <xdr:spPr>
        <a:xfrm>
          <a:off x="1130300" y="16577706"/>
          <a:ext cx="889000" cy="2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132758</xdr:rowOff>
    </xdr:from>
    <xdr:to>
      <xdr:col>3</xdr:col>
      <xdr:colOff>3175</xdr:colOff>
      <xdr:row>98</xdr:row>
      <xdr:rowOff>62908</xdr:rowOff>
    </xdr:to>
    <xdr:sp macro="" textlink="">
      <xdr:nvSpPr>
        <xdr:cNvPr id="248" name="フローチャート : 判断 247"/>
        <xdr:cNvSpPr/>
      </xdr:nvSpPr>
      <xdr:spPr>
        <a:xfrm>
          <a:off x="1968500" y="1676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54035</xdr:rowOff>
    </xdr:from>
    <xdr:ext cx="534377" cy="259045"/>
    <xdr:sp macro="" textlink="">
      <xdr:nvSpPr>
        <xdr:cNvPr id="249" name="テキスト ボックス 248"/>
        <xdr:cNvSpPr txBox="1"/>
      </xdr:nvSpPr>
      <xdr:spPr>
        <a:xfrm>
          <a:off x="1752111" y="168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119549</xdr:rowOff>
    </xdr:from>
    <xdr:to>
      <xdr:col>1</xdr:col>
      <xdr:colOff>485775</xdr:colOff>
      <xdr:row>98</xdr:row>
      <xdr:rowOff>49699</xdr:rowOff>
    </xdr:to>
    <xdr:sp macro="" textlink="">
      <xdr:nvSpPr>
        <xdr:cNvPr id="250" name="フローチャート : 判断 249"/>
        <xdr:cNvSpPr/>
      </xdr:nvSpPr>
      <xdr:spPr>
        <a:xfrm>
          <a:off x="1079500" y="1675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40826</xdr:rowOff>
    </xdr:from>
    <xdr:ext cx="534377" cy="259045"/>
    <xdr:sp macro="" textlink="">
      <xdr:nvSpPr>
        <xdr:cNvPr id="251" name="テキスト ボックス 250"/>
        <xdr:cNvSpPr txBox="1"/>
      </xdr:nvSpPr>
      <xdr:spPr>
        <a:xfrm>
          <a:off x="863111" y="1684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156011</xdr:rowOff>
    </xdr:from>
    <xdr:to>
      <xdr:col>6</xdr:col>
      <xdr:colOff>561975</xdr:colOff>
      <xdr:row>98</xdr:row>
      <xdr:rowOff>86161</xdr:rowOff>
    </xdr:to>
    <xdr:sp macro="" textlink="">
      <xdr:nvSpPr>
        <xdr:cNvPr id="257" name="円/楕円 256"/>
        <xdr:cNvSpPr/>
      </xdr:nvSpPr>
      <xdr:spPr>
        <a:xfrm>
          <a:off x="4584700" y="167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134438</xdr:rowOff>
    </xdr:from>
    <xdr:ext cx="534377" cy="259045"/>
    <xdr:sp macro="" textlink="">
      <xdr:nvSpPr>
        <xdr:cNvPr id="258" name="衛生費該当値テキスト"/>
        <xdr:cNvSpPr txBox="1"/>
      </xdr:nvSpPr>
      <xdr:spPr>
        <a:xfrm>
          <a:off x="4686300" y="1676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127778</xdr:rowOff>
    </xdr:from>
    <xdr:to>
      <xdr:col>5</xdr:col>
      <xdr:colOff>409575</xdr:colOff>
      <xdr:row>98</xdr:row>
      <xdr:rowOff>57928</xdr:rowOff>
    </xdr:to>
    <xdr:sp macro="" textlink="">
      <xdr:nvSpPr>
        <xdr:cNvPr id="259" name="円/楕円 258"/>
        <xdr:cNvSpPr/>
      </xdr:nvSpPr>
      <xdr:spPr>
        <a:xfrm>
          <a:off x="3746500" y="167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49055</xdr:rowOff>
    </xdr:from>
    <xdr:ext cx="534377" cy="259045"/>
    <xdr:sp macro="" textlink="">
      <xdr:nvSpPr>
        <xdr:cNvPr id="260" name="テキスト ボックス 259"/>
        <xdr:cNvSpPr txBox="1"/>
      </xdr:nvSpPr>
      <xdr:spPr>
        <a:xfrm>
          <a:off x="3530111" y="1685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41286</xdr:rowOff>
    </xdr:from>
    <xdr:to>
      <xdr:col>4</xdr:col>
      <xdr:colOff>206375</xdr:colOff>
      <xdr:row>97</xdr:row>
      <xdr:rowOff>142886</xdr:rowOff>
    </xdr:to>
    <xdr:sp macro="" textlink="">
      <xdr:nvSpPr>
        <xdr:cNvPr id="261" name="円/楕円 260"/>
        <xdr:cNvSpPr/>
      </xdr:nvSpPr>
      <xdr:spPr>
        <a:xfrm>
          <a:off x="2857500" y="166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159413</xdr:rowOff>
    </xdr:from>
    <xdr:ext cx="534377" cy="259045"/>
    <xdr:sp macro="" textlink="">
      <xdr:nvSpPr>
        <xdr:cNvPr id="262" name="テキスト ボックス 261"/>
        <xdr:cNvSpPr txBox="1"/>
      </xdr:nvSpPr>
      <xdr:spPr>
        <a:xfrm>
          <a:off x="2641111" y="1644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116283</xdr:rowOff>
    </xdr:from>
    <xdr:to>
      <xdr:col>3</xdr:col>
      <xdr:colOff>3175</xdr:colOff>
      <xdr:row>98</xdr:row>
      <xdr:rowOff>46433</xdr:rowOff>
    </xdr:to>
    <xdr:sp macro="" textlink="">
      <xdr:nvSpPr>
        <xdr:cNvPr id="263" name="円/楕円 262"/>
        <xdr:cNvSpPr/>
      </xdr:nvSpPr>
      <xdr:spPr>
        <a:xfrm>
          <a:off x="1968500" y="167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62960</xdr:rowOff>
    </xdr:from>
    <xdr:ext cx="534377" cy="259045"/>
    <xdr:sp macro="" textlink="">
      <xdr:nvSpPr>
        <xdr:cNvPr id="264" name="テキスト ボックス 263"/>
        <xdr:cNvSpPr txBox="1"/>
      </xdr:nvSpPr>
      <xdr:spPr>
        <a:xfrm>
          <a:off x="1752111" y="1652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67706</xdr:rowOff>
    </xdr:from>
    <xdr:to>
      <xdr:col>1</xdr:col>
      <xdr:colOff>485775</xdr:colOff>
      <xdr:row>96</xdr:row>
      <xdr:rowOff>169306</xdr:rowOff>
    </xdr:to>
    <xdr:sp macro="" textlink="">
      <xdr:nvSpPr>
        <xdr:cNvPr id="265" name="円/楕円 264"/>
        <xdr:cNvSpPr/>
      </xdr:nvSpPr>
      <xdr:spPr>
        <a:xfrm>
          <a:off x="1079500" y="165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14383</xdr:rowOff>
    </xdr:from>
    <xdr:ext cx="534377" cy="259045"/>
    <xdr:sp macro="" textlink="">
      <xdr:nvSpPr>
        <xdr:cNvPr id="266" name="テキスト ボックス 265"/>
        <xdr:cNvSpPr txBox="1"/>
      </xdr:nvSpPr>
      <xdr:spPr>
        <a:xfrm>
          <a:off x="863111" y="1630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40259</xdr:rowOff>
    </xdr:from>
    <xdr:to>
      <xdr:col>15</xdr:col>
      <xdr:colOff>180975</xdr:colOff>
      <xdr:row>37</xdr:row>
      <xdr:rowOff>97409</xdr:rowOff>
    </xdr:to>
    <xdr:cxnSp macro="">
      <xdr:nvCxnSpPr>
        <xdr:cNvPr id="295" name="直線コネクタ 294"/>
        <xdr:cNvCxnSpPr/>
      </xdr:nvCxnSpPr>
      <xdr:spPr>
        <a:xfrm>
          <a:off x="9639300" y="638390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50182</xdr:rowOff>
    </xdr:from>
    <xdr:ext cx="469744" cy="259045"/>
    <xdr:sp macro="" textlink="">
      <xdr:nvSpPr>
        <xdr:cNvPr id="296" name="労働費平均値テキスト"/>
        <xdr:cNvSpPr txBox="1"/>
      </xdr:nvSpPr>
      <xdr:spPr>
        <a:xfrm>
          <a:off x="10528300" y="6393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127698</xdr:rowOff>
    </xdr:from>
    <xdr:to>
      <xdr:col>14</xdr:col>
      <xdr:colOff>28575</xdr:colOff>
      <xdr:row>37</xdr:row>
      <xdr:rowOff>40259</xdr:rowOff>
    </xdr:to>
    <xdr:cxnSp macro="">
      <xdr:nvCxnSpPr>
        <xdr:cNvPr id="298" name="直線コネクタ 297"/>
        <xdr:cNvCxnSpPr/>
      </xdr:nvCxnSpPr>
      <xdr:spPr>
        <a:xfrm>
          <a:off x="8750300" y="6299898"/>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100711</xdr:rowOff>
    </xdr:from>
    <xdr:to>
      <xdr:col>14</xdr:col>
      <xdr:colOff>79375</xdr:colOff>
      <xdr:row>38</xdr:row>
      <xdr:rowOff>30861</xdr:rowOff>
    </xdr:to>
    <xdr:sp macro="" textlink="">
      <xdr:nvSpPr>
        <xdr:cNvPr id="299" name="フローチャート : 判断 298"/>
        <xdr:cNvSpPr/>
      </xdr:nvSpPr>
      <xdr:spPr>
        <a:xfrm>
          <a:off x="9588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21988</xdr:rowOff>
    </xdr:from>
    <xdr:ext cx="469744" cy="259045"/>
    <xdr:sp macro="" textlink="">
      <xdr:nvSpPr>
        <xdr:cNvPr id="300" name="テキスト ボックス 299"/>
        <xdr:cNvSpPr txBox="1"/>
      </xdr:nvSpPr>
      <xdr:spPr>
        <a:xfrm>
          <a:off x="9404427"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18161</xdr:rowOff>
    </xdr:from>
    <xdr:to>
      <xdr:col>12</xdr:col>
      <xdr:colOff>511175</xdr:colOff>
      <xdr:row>36</xdr:row>
      <xdr:rowOff>127698</xdr:rowOff>
    </xdr:to>
    <xdr:cxnSp macro="">
      <xdr:nvCxnSpPr>
        <xdr:cNvPr id="301" name="直線コネクタ 300"/>
        <xdr:cNvCxnSpPr/>
      </xdr:nvCxnSpPr>
      <xdr:spPr>
        <a:xfrm>
          <a:off x="7861300" y="6190361"/>
          <a:ext cx="889000" cy="10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40703</xdr:rowOff>
    </xdr:from>
    <xdr:to>
      <xdr:col>12</xdr:col>
      <xdr:colOff>561975</xdr:colOff>
      <xdr:row>37</xdr:row>
      <xdr:rowOff>142303</xdr:rowOff>
    </xdr:to>
    <xdr:sp macro="" textlink="">
      <xdr:nvSpPr>
        <xdr:cNvPr id="302" name="フローチャート : 判断 301"/>
        <xdr:cNvSpPr/>
      </xdr:nvSpPr>
      <xdr:spPr>
        <a:xfrm>
          <a:off x="8699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133431</xdr:rowOff>
    </xdr:from>
    <xdr:ext cx="469744" cy="259045"/>
    <xdr:sp macro="" textlink="">
      <xdr:nvSpPr>
        <xdr:cNvPr id="303" name="テキスト ボックス 302"/>
        <xdr:cNvSpPr txBox="1"/>
      </xdr:nvSpPr>
      <xdr:spPr>
        <a:xfrm>
          <a:off x="8515427"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75121</xdr:rowOff>
    </xdr:from>
    <xdr:to>
      <xdr:col>11</xdr:col>
      <xdr:colOff>307975</xdr:colOff>
      <xdr:row>36</xdr:row>
      <xdr:rowOff>18161</xdr:rowOff>
    </xdr:to>
    <xdr:cxnSp macro="">
      <xdr:nvCxnSpPr>
        <xdr:cNvPr id="304" name="直線コネクタ 303"/>
        <xdr:cNvCxnSpPr/>
      </xdr:nvCxnSpPr>
      <xdr:spPr>
        <a:xfrm>
          <a:off x="6972300" y="6075871"/>
          <a:ext cx="889000" cy="1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148146</xdr:rowOff>
    </xdr:from>
    <xdr:to>
      <xdr:col>11</xdr:col>
      <xdr:colOff>358775</xdr:colOff>
      <xdr:row>37</xdr:row>
      <xdr:rowOff>78296</xdr:rowOff>
    </xdr:to>
    <xdr:sp macro="" textlink="">
      <xdr:nvSpPr>
        <xdr:cNvPr id="305" name="フローチャート : 判断 304"/>
        <xdr:cNvSpPr/>
      </xdr:nvSpPr>
      <xdr:spPr>
        <a:xfrm>
          <a:off x="7810500" y="632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69423</xdr:rowOff>
    </xdr:from>
    <xdr:ext cx="469744" cy="259045"/>
    <xdr:sp macro="" textlink="">
      <xdr:nvSpPr>
        <xdr:cNvPr id="306" name="テキスト ボックス 305"/>
        <xdr:cNvSpPr txBox="1"/>
      </xdr:nvSpPr>
      <xdr:spPr>
        <a:xfrm>
          <a:off x="7626427" y="641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133477</xdr:rowOff>
    </xdr:from>
    <xdr:to>
      <xdr:col>10</xdr:col>
      <xdr:colOff>155575</xdr:colOff>
      <xdr:row>36</xdr:row>
      <xdr:rowOff>63627</xdr:rowOff>
    </xdr:to>
    <xdr:sp macro="" textlink="">
      <xdr:nvSpPr>
        <xdr:cNvPr id="307" name="フローチャート : 判断 306"/>
        <xdr:cNvSpPr/>
      </xdr:nvSpPr>
      <xdr:spPr>
        <a:xfrm>
          <a:off x="6921500" y="613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54754</xdr:rowOff>
    </xdr:from>
    <xdr:ext cx="469744" cy="259045"/>
    <xdr:sp macro="" textlink="">
      <xdr:nvSpPr>
        <xdr:cNvPr id="308" name="テキスト ボックス 307"/>
        <xdr:cNvSpPr txBox="1"/>
      </xdr:nvSpPr>
      <xdr:spPr>
        <a:xfrm>
          <a:off x="6737427" y="62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46609</xdr:rowOff>
    </xdr:from>
    <xdr:to>
      <xdr:col>15</xdr:col>
      <xdr:colOff>231775</xdr:colOff>
      <xdr:row>37</xdr:row>
      <xdr:rowOff>148209</xdr:rowOff>
    </xdr:to>
    <xdr:sp macro="" textlink="">
      <xdr:nvSpPr>
        <xdr:cNvPr id="314" name="円/楕円 313"/>
        <xdr:cNvSpPr/>
      </xdr:nvSpPr>
      <xdr:spPr>
        <a:xfrm>
          <a:off x="104267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69486</xdr:rowOff>
    </xdr:from>
    <xdr:ext cx="469744" cy="259045"/>
    <xdr:sp macro="" textlink="">
      <xdr:nvSpPr>
        <xdr:cNvPr id="315" name="労働費該当値テキスト"/>
        <xdr:cNvSpPr txBox="1"/>
      </xdr:nvSpPr>
      <xdr:spPr>
        <a:xfrm>
          <a:off x="10528300" y="624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160909</xdr:rowOff>
    </xdr:from>
    <xdr:to>
      <xdr:col>14</xdr:col>
      <xdr:colOff>79375</xdr:colOff>
      <xdr:row>37</xdr:row>
      <xdr:rowOff>91059</xdr:rowOff>
    </xdr:to>
    <xdr:sp macro="" textlink="">
      <xdr:nvSpPr>
        <xdr:cNvPr id="316" name="円/楕円 315"/>
        <xdr:cNvSpPr/>
      </xdr:nvSpPr>
      <xdr:spPr>
        <a:xfrm>
          <a:off x="9588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107586</xdr:rowOff>
    </xdr:from>
    <xdr:ext cx="469744" cy="259045"/>
    <xdr:sp macro="" textlink="">
      <xdr:nvSpPr>
        <xdr:cNvPr id="317" name="テキスト ボックス 316"/>
        <xdr:cNvSpPr txBox="1"/>
      </xdr:nvSpPr>
      <xdr:spPr>
        <a:xfrm>
          <a:off x="9404427"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76898</xdr:rowOff>
    </xdr:from>
    <xdr:to>
      <xdr:col>12</xdr:col>
      <xdr:colOff>561975</xdr:colOff>
      <xdr:row>37</xdr:row>
      <xdr:rowOff>7048</xdr:rowOff>
    </xdr:to>
    <xdr:sp macro="" textlink="">
      <xdr:nvSpPr>
        <xdr:cNvPr id="318" name="円/楕円 317"/>
        <xdr:cNvSpPr/>
      </xdr:nvSpPr>
      <xdr:spPr>
        <a:xfrm>
          <a:off x="86995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23575</xdr:rowOff>
    </xdr:from>
    <xdr:ext cx="469744" cy="259045"/>
    <xdr:sp macro="" textlink="">
      <xdr:nvSpPr>
        <xdr:cNvPr id="319" name="テキスト ボックス 318"/>
        <xdr:cNvSpPr txBox="1"/>
      </xdr:nvSpPr>
      <xdr:spPr>
        <a:xfrm>
          <a:off x="8515427" y="60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138811</xdr:rowOff>
    </xdr:from>
    <xdr:to>
      <xdr:col>11</xdr:col>
      <xdr:colOff>358775</xdr:colOff>
      <xdr:row>36</xdr:row>
      <xdr:rowOff>68961</xdr:rowOff>
    </xdr:to>
    <xdr:sp macro="" textlink="">
      <xdr:nvSpPr>
        <xdr:cNvPr id="320" name="円/楕円 319"/>
        <xdr:cNvSpPr/>
      </xdr:nvSpPr>
      <xdr:spPr>
        <a:xfrm>
          <a:off x="7810500" y="61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85488</xdr:rowOff>
    </xdr:from>
    <xdr:ext cx="469744" cy="259045"/>
    <xdr:sp macro="" textlink="">
      <xdr:nvSpPr>
        <xdr:cNvPr id="321" name="テキスト ボックス 320"/>
        <xdr:cNvSpPr txBox="1"/>
      </xdr:nvSpPr>
      <xdr:spPr>
        <a:xfrm>
          <a:off x="7626427"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24321</xdr:rowOff>
    </xdr:from>
    <xdr:to>
      <xdr:col>10</xdr:col>
      <xdr:colOff>155575</xdr:colOff>
      <xdr:row>35</xdr:row>
      <xdr:rowOff>125921</xdr:rowOff>
    </xdr:to>
    <xdr:sp macro="" textlink="">
      <xdr:nvSpPr>
        <xdr:cNvPr id="322" name="円/楕円 321"/>
        <xdr:cNvSpPr/>
      </xdr:nvSpPr>
      <xdr:spPr>
        <a:xfrm>
          <a:off x="6921500" y="60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142448</xdr:rowOff>
    </xdr:from>
    <xdr:ext cx="469744" cy="259045"/>
    <xdr:sp macro="" textlink="">
      <xdr:nvSpPr>
        <xdr:cNvPr id="323" name="テキスト ボックス 322"/>
        <xdr:cNvSpPr txBox="1"/>
      </xdr:nvSpPr>
      <xdr:spPr>
        <a:xfrm>
          <a:off x="6737427" y="580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169276</xdr:rowOff>
    </xdr:from>
    <xdr:to>
      <xdr:col>15</xdr:col>
      <xdr:colOff>180975</xdr:colOff>
      <xdr:row>58</xdr:row>
      <xdr:rowOff>22620</xdr:rowOff>
    </xdr:to>
    <xdr:cxnSp macro="">
      <xdr:nvCxnSpPr>
        <xdr:cNvPr id="350" name="直線コネクタ 349"/>
        <xdr:cNvCxnSpPr/>
      </xdr:nvCxnSpPr>
      <xdr:spPr>
        <a:xfrm>
          <a:off x="9639300" y="9941926"/>
          <a:ext cx="8382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169276</xdr:rowOff>
    </xdr:from>
    <xdr:to>
      <xdr:col>14</xdr:col>
      <xdr:colOff>28575</xdr:colOff>
      <xdr:row>57</xdr:row>
      <xdr:rowOff>169894</xdr:rowOff>
    </xdr:to>
    <xdr:cxnSp macro="">
      <xdr:nvCxnSpPr>
        <xdr:cNvPr id="353" name="直線コネクタ 352"/>
        <xdr:cNvCxnSpPr/>
      </xdr:nvCxnSpPr>
      <xdr:spPr>
        <a:xfrm flipV="1">
          <a:off x="8750300" y="9941926"/>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23465</xdr:rowOff>
    </xdr:from>
    <xdr:to>
      <xdr:col>14</xdr:col>
      <xdr:colOff>79375</xdr:colOff>
      <xdr:row>58</xdr:row>
      <xdr:rowOff>125065</xdr:rowOff>
    </xdr:to>
    <xdr:sp macro="" textlink="">
      <xdr:nvSpPr>
        <xdr:cNvPr id="354" name="フローチャート : 判断 353"/>
        <xdr:cNvSpPr/>
      </xdr:nvSpPr>
      <xdr:spPr>
        <a:xfrm>
          <a:off x="9588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116192</xdr:rowOff>
    </xdr:from>
    <xdr:ext cx="534377" cy="259045"/>
    <xdr:sp macro="" textlink="">
      <xdr:nvSpPr>
        <xdr:cNvPr id="355" name="テキスト ボックス 354"/>
        <xdr:cNvSpPr txBox="1"/>
      </xdr:nvSpPr>
      <xdr:spPr>
        <a:xfrm>
          <a:off x="9372111" y="100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169894</xdr:rowOff>
    </xdr:from>
    <xdr:to>
      <xdr:col>12</xdr:col>
      <xdr:colOff>511175</xdr:colOff>
      <xdr:row>58</xdr:row>
      <xdr:rowOff>21455</xdr:rowOff>
    </xdr:to>
    <xdr:cxnSp macro="">
      <xdr:nvCxnSpPr>
        <xdr:cNvPr id="356" name="直線コネクタ 355"/>
        <xdr:cNvCxnSpPr/>
      </xdr:nvCxnSpPr>
      <xdr:spPr>
        <a:xfrm flipV="1">
          <a:off x="7861300" y="9942544"/>
          <a:ext cx="889000" cy="2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25363</xdr:rowOff>
    </xdr:from>
    <xdr:to>
      <xdr:col>12</xdr:col>
      <xdr:colOff>561975</xdr:colOff>
      <xdr:row>58</xdr:row>
      <xdr:rowOff>126963</xdr:rowOff>
    </xdr:to>
    <xdr:sp macro="" textlink="">
      <xdr:nvSpPr>
        <xdr:cNvPr id="357" name="フローチャート : 判断 356"/>
        <xdr:cNvSpPr/>
      </xdr:nvSpPr>
      <xdr:spPr>
        <a:xfrm>
          <a:off x="8699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118090</xdr:rowOff>
    </xdr:from>
    <xdr:ext cx="534377" cy="259045"/>
    <xdr:sp macro="" textlink="">
      <xdr:nvSpPr>
        <xdr:cNvPr id="358" name="テキスト ボックス 357"/>
        <xdr:cNvSpPr txBox="1"/>
      </xdr:nvSpPr>
      <xdr:spPr>
        <a:xfrm>
          <a:off x="8483111" y="100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168887</xdr:rowOff>
    </xdr:from>
    <xdr:to>
      <xdr:col>11</xdr:col>
      <xdr:colOff>307975</xdr:colOff>
      <xdr:row>58</xdr:row>
      <xdr:rowOff>21455</xdr:rowOff>
    </xdr:to>
    <xdr:cxnSp macro="">
      <xdr:nvCxnSpPr>
        <xdr:cNvPr id="359" name="直線コネクタ 358"/>
        <xdr:cNvCxnSpPr/>
      </xdr:nvCxnSpPr>
      <xdr:spPr>
        <a:xfrm>
          <a:off x="6972300" y="9941537"/>
          <a:ext cx="889000" cy="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31777</xdr:rowOff>
    </xdr:from>
    <xdr:to>
      <xdr:col>11</xdr:col>
      <xdr:colOff>358775</xdr:colOff>
      <xdr:row>58</xdr:row>
      <xdr:rowOff>133377</xdr:rowOff>
    </xdr:to>
    <xdr:sp macro="" textlink="">
      <xdr:nvSpPr>
        <xdr:cNvPr id="360" name="フローチャート : 判断 359"/>
        <xdr:cNvSpPr/>
      </xdr:nvSpPr>
      <xdr:spPr>
        <a:xfrm>
          <a:off x="7810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124504</xdr:rowOff>
    </xdr:from>
    <xdr:ext cx="534377" cy="259045"/>
    <xdr:sp macro="" textlink="">
      <xdr:nvSpPr>
        <xdr:cNvPr id="361" name="テキスト ボックス 360"/>
        <xdr:cNvSpPr txBox="1"/>
      </xdr:nvSpPr>
      <xdr:spPr>
        <a:xfrm>
          <a:off x="7594111" y="100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32207</xdr:rowOff>
    </xdr:from>
    <xdr:to>
      <xdr:col>10</xdr:col>
      <xdr:colOff>155575</xdr:colOff>
      <xdr:row>58</xdr:row>
      <xdr:rowOff>133807</xdr:rowOff>
    </xdr:to>
    <xdr:sp macro="" textlink="">
      <xdr:nvSpPr>
        <xdr:cNvPr id="362" name="フローチャート : 判断 361"/>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124934</xdr:rowOff>
    </xdr:from>
    <xdr:ext cx="534377" cy="259045"/>
    <xdr:sp macro="" textlink="">
      <xdr:nvSpPr>
        <xdr:cNvPr id="363" name="テキスト ボックス 362"/>
        <xdr:cNvSpPr txBox="1"/>
      </xdr:nvSpPr>
      <xdr:spPr>
        <a:xfrm>
          <a:off x="6705111" y="100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143270</xdr:rowOff>
    </xdr:from>
    <xdr:to>
      <xdr:col>15</xdr:col>
      <xdr:colOff>231775</xdr:colOff>
      <xdr:row>58</xdr:row>
      <xdr:rowOff>73420</xdr:rowOff>
    </xdr:to>
    <xdr:sp macro="" textlink="">
      <xdr:nvSpPr>
        <xdr:cNvPr id="369" name="円/楕円 368"/>
        <xdr:cNvSpPr/>
      </xdr:nvSpPr>
      <xdr:spPr>
        <a:xfrm>
          <a:off x="10426700" y="99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102647</xdr:rowOff>
    </xdr:from>
    <xdr:ext cx="534377" cy="259045"/>
    <xdr:sp macro="" textlink="">
      <xdr:nvSpPr>
        <xdr:cNvPr id="370" name="農林水産業費該当値テキスト"/>
        <xdr:cNvSpPr txBox="1"/>
      </xdr:nvSpPr>
      <xdr:spPr>
        <a:xfrm>
          <a:off x="10528300" y="970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118476</xdr:rowOff>
    </xdr:from>
    <xdr:to>
      <xdr:col>14</xdr:col>
      <xdr:colOff>79375</xdr:colOff>
      <xdr:row>58</xdr:row>
      <xdr:rowOff>48626</xdr:rowOff>
    </xdr:to>
    <xdr:sp macro="" textlink="">
      <xdr:nvSpPr>
        <xdr:cNvPr id="371" name="円/楕円 370"/>
        <xdr:cNvSpPr/>
      </xdr:nvSpPr>
      <xdr:spPr>
        <a:xfrm>
          <a:off x="9588500" y="989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65153</xdr:rowOff>
    </xdr:from>
    <xdr:ext cx="534377" cy="259045"/>
    <xdr:sp macro="" textlink="">
      <xdr:nvSpPr>
        <xdr:cNvPr id="372" name="テキスト ボックス 371"/>
        <xdr:cNvSpPr txBox="1"/>
      </xdr:nvSpPr>
      <xdr:spPr>
        <a:xfrm>
          <a:off x="9372111" y="966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119094</xdr:rowOff>
    </xdr:from>
    <xdr:to>
      <xdr:col>12</xdr:col>
      <xdr:colOff>561975</xdr:colOff>
      <xdr:row>58</xdr:row>
      <xdr:rowOff>49244</xdr:rowOff>
    </xdr:to>
    <xdr:sp macro="" textlink="">
      <xdr:nvSpPr>
        <xdr:cNvPr id="373" name="円/楕円 372"/>
        <xdr:cNvSpPr/>
      </xdr:nvSpPr>
      <xdr:spPr>
        <a:xfrm>
          <a:off x="8699500" y="98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65771</xdr:rowOff>
    </xdr:from>
    <xdr:ext cx="534377" cy="259045"/>
    <xdr:sp macro="" textlink="">
      <xdr:nvSpPr>
        <xdr:cNvPr id="374" name="テキスト ボックス 373"/>
        <xdr:cNvSpPr txBox="1"/>
      </xdr:nvSpPr>
      <xdr:spPr>
        <a:xfrm>
          <a:off x="8483111" y="96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142105</xdr:rowOff>
    </xdr:from>
    <xdr:to>
      <xdr:col>11</xdr:col>
      <xdr:colOff>358775</xdr:colOff>
      <xdr:row>58</xdr:row>
      <xdr:rowOff>72255</xdr:rowOff>
    </xdr:to>
    <xdr:sp macro="" textlink="">
      <xdr:nvSpPr>
        <xdr:cNvPr id="375" name="円/楕円 374"/>
        <xdr:cNvSpPr/>
      </xdr:nvSpPr>
      <xdr:spPr>
        <a:xfrm>
          <a:off x="7810500" y="9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88782</xdr:rowOff>
    </xdr:from>
    <xdr:ext cx="534377" cy="259045"/>
    <xdr:sp macro="" textlink="">
      <xdr:nvSpPr>
        <xdr:cNvPr id="376" name="テキスト ボックス 375"/>
        <xdr:cNvSpPr txBox="1"/>
      </xdr:nvSpPr>
      <xdr:spPr>
        <a:xfrm>
          <a:off x="7594111" y="968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118087</xdr:rowOff>
    </xdr:from>
    <xdr:to>
      <xdr:col>10</xdr:col>
      <xdr:colOff>155575</xdr:colOff>
      <xdr:row>58</xdr:row>
      <xdr:rowOff>48237</xdr:rowOff>
    </xdr:to>
    <xdr:sp macro="" textlink="">
      <xdr:nvSpPr>
        <xdr:cNvPr id="377" name="円/楕円 376"/>
        <xdr:cNvSpPr/>
      </xdr:nvSpPr>
      <xdr:spPr>
        <a:xfrm>
          <a:off x="6921500" y="98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64764</xdr:rowOff>
    </xdr:from>
    <xdr:ext cx="534377" cy="259045"/>
    <xdr:sp macro="" textlink="">
      <xdr:nvSpPr>
        <xdr:cNvPr id="378" name="テキスト ボックス 377"/>
        <xdr:cNvSpPr txBox="1"/>
      </xdr:nvSpPr>
      <xdr:spPr>
        <a:xfrm>
          <a:off x="6705111" y="966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104463</xdr:rowOff>
    </xdr:from>
    <xdr:to>
      <xdr:col>15</xdr:col>
      <xdr:colOff>180975</xdr:colOff>
      <xdr:row>75</xdr:row>
      <xdr:rowOff>70924</xdr:rowOff>
    </xdr:to>
    <xdr:cxnSp macro="">
      <xdr:nvCxnSpPr>
        <xdr:cNvPr id="409" name="直線コネクタ 408"/>
        <xdr:cNvCxnSpPr/>
      </xdr:nvCxnSpPr>
      <xdr:spPr>
        <a:xfrm flipV="1">
          <a:off x="9639300" y="12791763"/>
          <a:ext cx="838200" cy="13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70924</xdr:rowOff>
    </xdr:from>
    <xdr:to>
      <xdr:col>14</xdr:col>
      <xdr:colOff>28575</xdr:colOff>
      <xdr:row>75</xdr:row>
      <xdr:rowOff>126996</xdr:rowOff>
    </xdr:to>
    <xdr:cxnSp macro="">
      <xdr:nvCxnSpPr>
        <xdr:cNvPr id="412" name="直線コネクタ 411"/>
        <xdr:cNvCxnSpPr/>
      </xdr:nvCxnSpPr>
      <xdr:spPr>
        <a:xfrm flipV="1">
          <a:off x="8750300" y="12929674"/>
          <a:ext cx="889000" cy="5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3" name="フローチャート : 判断 412"/>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4" name="テキスト ボックス 413"/>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128564</xdr:rowOff>
    </xdr:from>
    <xdr:to>
      <xdr:col>12</xdr:col>
      <xdr:colOff>511175</xdr:colOff>
      <xdr:row>75</xdr:row>
      <xdr:rowOff>126996</xdr:rowOff>
    </xdr:to>
    <xdr:cxnSp macro="">
      <xdr:nvCxnSpPr>
        <xdr:cNvPr id="415" name="直線コネクタ 414"/>
        <xdr:cNvCxnSpPr/>
      </xdr:nvCxnSpPr>
      <xdr:spPr>
        <a:xfrm>
          <a:off x="7861300" y="12815864"/>
          <a:ext cx="889000" cy="16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6" name="フローチャート : 判断 415"/>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7" name="テキスト ボックス 416"/>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128564</xdr:rowOff>
    </xdr:from>
    <xdr:to>
      <xdr:col>11</xdr:col>
      <xdr:colOff>307975</xdr:colOff>
      <xdr:row>74</xdr:row>
      <xdr:rowOff>148420</xdr:rowOff>
    </xdr:to>
    <xdr:cxnSp macro="">
      <xdr:nvCxnSpPr>
        <xdr:cNvPr id="418" name="直線コネクタ 417"/>
        <xdr:cNvCxnSpPr/>
      </xdr:nvCxnSpPr>
      <xdr:spPr>
        <a:xfrm flipV="1">
          <a:off x="6972300" y="12815864"/>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19" name="フローチャート : 判断 418"/>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0" name="テキスト ボックス 419"/>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1" name="フローチャート : 判断 420"/>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2" name="テキスト ボックス 421"/>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53663</xdr:rowOff>
    </xdr:from>
    <xdr:to>
      <xdr:col>15</xdr:col>
      <xdr:colOff>231775</xdr:colOff>
      <xdr:row>74</xdr:row>
      <xdr:rowOff>155263</xdr:rowOff>
    </xdr:to>
    <xdr:sp macro="" textlink="">
      <xdr:nvSpPr>
        <xdr:cNvPr id="428" name="円/楕円 427"/>
        <xdr:cNvSpPr/>
      </xdr:nvSpPr>
      <xdr:spPr>
        <a:xfrm>
          <a:off x="10426700" y="127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76540</xdr:rowOff>
    </xdr:from>
    <xdr:ext cx="534377" cy="259045"/>
    <xdr:sp macro="" textlink="">
      <xdr:nvSpPr>
        <xdr:cNvPr id="429" name="商工費該当値テキスト"/>
        <xdr:cNvSpPr txBox="1"/>
      </xdr:nvSpPr>
      <xdr:spPr>
        <a:xfrm>
          <a:off x="10528300" y="125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26,079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20124</xdr:rowOff>
    </xdr:from>
    <xdr:to>
      <xdr:col>14</xdr:col>
      <xdr:colOff>79375</xdr:colOff>
      <xdr:row>75</xdr:row>
      <xdr:rowOff>121724</xdr:rowOff>
    </xdr:to>
    <xdr:sp macro="" textlink="">
      <xdr:nvSpPr>
        <xdr:cNvPr id="430" name="円/楕円 429"/>
        <xdr:cNvSpPr/>
      </xdr:nvSpPr>
      <xdr:spPr>
        <a:xfrm>
          <a:off x="9588500" y="128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138251</xdr:rowOff>
    </xdr:from>
    <xdr:ext cx="534377" cy="259045"/>
    <xdr:sp macro="" textlink="">
      <xdr:nvSpPr>
        <xdr:cNvPr id="431" name="テキスト ボックス 430"/>
        <xdr:cNvSpPr txBox="1"/>
      </xdr:nvSpPr>
      <xdr:spPr>
        <a:xfrm>
          <a:off x="9372111" y="126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76196</xdr:rowOff>
    </xdr:from>
    <xdr:to>
      <xdr:col>12</xdr:col>
      <xdr:colOff>561975</xdr:colOff>
      <xdr:row>76</xdr:row>
      <xdr:rowOff>6347</xdr:rowOff>
    </xdr:to>
    <xdr:sp macro="" textlink="">
      <xdr:nvSpPr>
        <xdr:cNvPr id="432" name="円/楕円 431"/>
        <xdr:cNvSpPr/>
      </xdr:nvSpPr>
      <xdr:spPr>
        <a:xfrm>
          <a:off x="8699500" y="129349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22873</xdr:rowOff>
    </xdr:from>
    <xdr:ext cx="534377" cy="259045"/>
    <xdr:sp macro="" textlink="">
      <xdr:nvSpPr>
        <xdr:cNvPr id="433" name="テキスト ボックス 432"/>
        <xdr:cNvSpPr txBox="1"/>
      </xdr:nvSpPr>
      <xdr:spPr>
        <a:xfrm>
          <a:off x="8483111" y="127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77764</xdr:rowOff>
    </xdr:from>
    <xdr:to>
      <xdr:col>11</xdr:col>
      <xdr:colOff>358775</xdr:colOff>
      <xdr:row>75</xdr:row>
      <xdr:rowOff>7914</xdr:rowOff>
    </xdr:to>
    <xdr:sp macro="" textlink="">
      <xdr:nvSpPr>
        <xdr:cNvPr id="434" name="円/楕円 433"/>
        <xdr:cNvSpPr/>
      </xdr:nvSpPr>
      <xdr:spPr>
        <a:xfrm>
          <a:off x="7810500" y="127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24441</xdr:rowOff>
    </xdr:from>
    <xdr:ext cx="534377" cy="259045"/>
    <xdr:sp macro="" textlink="">
      <xdr:nvSpPr>
        <xdr:cNvPr id="435" name="テキスト ボックス 434"/>
        <xdr:cNvSpPr txBox="1"/>
      </xdr:nvSpPr>
      <xdr:spPr>
        <a:xfrm>
          <a:off x="7594111" y="125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25,341</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97620</xdr:rowOff>
    </xdr:from>
    <xdr:to>
      <xdr:col>10</xdr:col>
      <xdr:colOff>155575</xdr:colOff>
      <xdr:row>75</xdr:row>
      <xdr:rowOff>27770</xdr:rowOff>
    </xdr:to>
    <xdr:sp macro="" textlink="">
      <xdr:nvSpPr>
        <xdr:cNvPr id="436" name="円/楕円 435"/>
        <xdr:cNvSpPr/>
      </xdr:nvSpPr>
      <xdr:spPr>
        <a:xfrm>
          <a:off x="6921500" y="127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44297</xdr:rowOff>
    </xdr:from>
    <xdr:ext cx="534377" cy="259045"/>
    <xdr:sp macro="" textlink="">
      <xdr:nvSpPr>
        <xdr:cNvPr id="437" name="テキスト ボックス 436"/>
        <xdr:cNvSpPr txBox="1"/>
      </xdr:nvSpPr>
      <xdr:spPr>
        <a:xfrm>
          <a:off x="6705111" y="1256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7482</xdr:rowOff>
    </xdr:from>
    <xdr:to>
      <xdr:col>15</xdr:col>
      <xdr:colOff>180975</xdr:colOff>
      <xdr:row>98</xdr:row>
      <xdr:rowOff>36196</xdr:rowOff>
    </xdr:to>
    <xdr:cxnSp macro="">
      <xdr:nvCxnSpPr>
        <xdr:cNvPr id="464" name="直線コネクタ 463"/>
        <xdr:cNvCxnSpPr/>
      </xdr:nvCxnSpPr>
      <xdr:spPr>
        <a:xfrm flipV="1">
          <a:off x="9639300" y="16809582"/>
          <a:ext cx="8382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35652</xdr:rowOff>
    </xdr:from>
    <xdr:to>
      <xdr:col>14</xdr:col>
      <xdr:colOff>28575</xdr:colOff>
      <xdr:row>98</xdr:row>
      <xdr:rowOff>36196</xdr:rowOff>
    </xdr:to>
    <xdr:cxnSp macro="">
      <xdr:nvCxnSpPr>
        <xdr:cNvPr id="467" name="直線コネクタ 466"/>
        <xdr:cNvCxnSpPr/>
      </xdr:nvCxnSpPr>
      <xdr:spPr>
        <a:xfrm>
          <a:off x="8750300" y="16837752"/>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152944</xdr:rowOff>
    </xdr:from>
    <xdr:to>
      <xdr:col>14</xdr:col>
      <xdr:colOff>79375</xdr:colOff>
      <xdr:row>98</xdr:row>
      <xdr:rowOff>83094</xdr:rowOff>
    </xdr:to>
    <xdr:sp macro="" textlink="">
      <xdr:nvSpPr>
        <xdr:cNvPr id="468" name="フローチャート : 判断 467"/>
        <xdr:cNvSpPr/>
      </xdr:nvSpPr>
      <xdr:spPr>
        <a:xfrm>
          <a:off x="9588500" y="1678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99621</xdr:rowOff>
    </xdr:from>
    <xdr:ext cx="534377" cy="259045"/>
    <xdr:sp macro="" textlink="">
      <xdr:nvSpPr>
        <xdr:cNvPr id="469" name="テキスト ボックス 468"/>
        <xdr:cNvSpPr txBox="1"/>
      </xdr:nvSpPr>
      <xdr:spPr>
        <a:xfrm>
          <a:off x="9372111" y="1655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35652</xdr:rowOff>
    </xdr:from>
    <xdr:to>
      <xdr:col>12</xdr:col>
      <xdr:colOff>511175</xdr:colOff>
      <xdr:row>98</xdr:row>
      <xdr:rowOff>42673</xdr:rowOff>
    </xdr:to>
    <xdr:cxnSp macro="">
      <xdr:nvCxnSpPr>
        <xdr:cNvPr id="470" name="直線コネクタ 469"/>
        <xdr:cNvCxnSpPr/>
      </xdr:nvCxnSpPr>
      <xdr:spPr>
        <a:xfrm flipV="1">
          <a:off x="7861300" y="16837752"/>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149403</xdr:rowOff>
    </xdr:from>
    <xdr:to>
      <xdr:col>12</xdr:col>
      <xdr:colOff>561975</xdr:colOff>
      <xdr:row>98</xdr:row>
      <xdr:rowOff>79553</xdr:rowOff>
    </xdr:to>
    <xdr:sp macro="" textlink="">
      <xdr:nvSpPr>
        <xdr:cNvPr id="471" name="フローチャート : 判断 470"/>
        <xdr:cNvSpPr/>
      </xdr:nvSpPr>
      <xdr:spPr>
        <a:xfrm>
          <a:off x="8699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96080</xdr:rowOff>
    </xdr:from>
    <xdr:ext cx="534377" cy="259045"/>
    <xdr:sp macro="" textlink="">
      <xdr:nvSpPr>
        <xdr:cNvPr id="472" name="テキスト ボックス 471"/>
        <xdr:cNvSpPr txBox="1"/>
      </xdr:nvSpPr>
      <xdr:spPr>
        <a:xfrm>
          <a:off x="8483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42673</xdr:rowOff>
    </xdr:from>
    <xdr:to>
      <xdr:col>11</xdr:col>
      <xdr:colOff>307975</xdr:colOff>
      <xdr:row>98</xdr:row>
      <xdr:rowOff>43238</xdr:rowOff>
    </xdr:to>
    <xdr:cxnSp macro="">
      <xdr:nvCxnSpPr>
        <xdr:cNvPr id="473" name="直線コネクタ 472"/>
        <xdr:cNvCxnSpPr/>
      </xdr:nvCxnSpPr>
      <xdr:spPr>
        <a:xfrm flipV="1">
          <a:off x="6972300" y="16844773"/>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164852</xdr:rowOff>
    </xdr:from>
    <xdr:to>
      <xdr:col>11</xdr:col>
      <xdr:colOff>358775</xdr:colOff>
      <xdr:row>98</xdr:row>
      <xdr:rowOff>95002</xdr:rowOff>
    </xdr:to>
    <xdr:sp macro="" textlink="">
      <xdr:nvSpPr>
        <xdr:cNvPr id="474" name="フローチャート : 判断 473"/>
        <xdr:cNvSpPr/>
      </xdr:nvSpPr>
      <xdr:spPr>
        <a:xfrm>
          <a:off x="7810500" y="1679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86129</xdr:rowOff>
    </xdr:from>
    <xdr:ext cx="534377" cy="259045"/>
    <xdr:sp macro="" textlink="">
      <xdr:nvSpPr>
        <xdr:cNvPr id="475" name="テキスト ボックス 474"/>
        <xdr:cNvSpPr txBox="1"/>
      </xdr:nvSpPr>
      <xdr:spPr>
        <a:xfrm>
          <a:off x="7594111" y="1688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162254</xdr:rowOff>
    </xdr:from>
    <xdr:to>
      <xdr:col>10</xdr:col>
      <xdr:colOff>155575</xdr:colOff>
      <xdr:row>98</xdr:row>
      <xdr:rowOff>92404</xdr:rowOff>
    </xdr:to>
    <xdr:sp macro="" textlink="">
      <xdr:nvSpPr>
        <xdr:cNvPr id="476" name="フローチャート : 判断 475"/>
        <xdr:cNvSpPr/>
      </xdr:nvSpPr>
      <xdr:spPr>
        <a:xfrm>
          <a:off x="6921500" y="1679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108931</xdr:rowOff>
    </xdr:from>
    <xdr:ext cx="534377" cy="259045"/>
    <xdr:sp macro="" textlink="">
      <xdr:nvSpPr>
        <xdr:cNvPr id="477" name="テキスト ボックス 476"/>
        <xdr:cNvSpPr txBox="1"/>
      </xdr:nvSpPr>
      <xdr:spPr>
        <a:xfrm>
          <a:off x="6705111" y="165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128132</xdr:rowOff>
    </xdr:from>
    <xdr:to>
      <xdr:col>15</xdr:col>
      <xdr:colOff>231775</xdr:colOff>
      <xdr:row>98</xdr:row>
      <xdr:rowOff>58282</xdr:rowOff>
    </xdr:to>
    <xdr:sp macro="" textlink="">
      <xdr:nvSpPr>
        <xdr:cNvPr id="483" name="円/楕円 482"/>
        <xdr:cNvSpPr/>
      </xdr:nvSpPr>
      <xdr:spPr>
        <a:xfrm>
          <a:off x="10426700" y="167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4"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156846</xdr:rowOff>
    </xdr:from>
    <xdr:to>
      <xdr:col>14</xdr:col>
      <xdr:colOff>79375</xdr:colOff>
      <xdr:row>98</xdr:row>
      <xdr:rowOff>86996</xdr:rowOff>
    </xdr:to>
    <xdr:sp macro="" textlink="">
      <xdr:nvSpPr>
        <xdr:cNvPr id="485" name="円/楕円 484"/>
        <xdr:cNvSpPr/>
      </xdr:nvSpPr>
      <xdr:spPr>
        <a:xfrm>
          <a:off x="9588500" y="167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78123</xdr:rowOff>
    </xdr:from>
    <xdr:ext cx="534377" cy="259045"/>
    <xdr:sp macro="" textlink="">
      <xdr:nvSpPr>
        <xdr:cNvPr id="486" name="テキスト ボックス 485"/>
        <xdr:cNvSpPr txBox="1"/>
      </xdr:nvSpPr>
      <xdr:spPr>
        <a:xfrm>
          <a:off x="9372111" y="1688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156302</xdr:rowOff>
    </xdr:from>
    <xdr:to>
      <xdr:col>12</xdr:col>
      <xdr:colOff>561975</xdr:colOff>
      <xdr:row>98</xdr:row>
      <xdr:rowOff>86452</xdr:rowOff>
    </xdr:to>
    <xdr:sp macro="" textlink="">
      <xdr:nvSpPr>
        <xdr:cNvPr id="487" name="円/楕円 486"/>
        <xdr:cNvSpPr/>
      </xdr:nvSpPr>
      <xdr:spPr>
        <a:xfrm>
          <a:off x="8699500" y="1678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77579</xdr:rowOff>
    </xdr:from>
    <xdr:ext cx="534377" cy="259045"/>
    <xdr:sp macro="" textlink="">
      <xdr:nvSpPr>
        <xdr:cNvPr id="488" name="テキスト ボックス 487"/>
        <xdr:cNvSpPr txBox="1"/>
      </xdr:nvSpPr>
      <xdr:spPr>
        <a:xfrm>
          <a:off x="8483111" y="1687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163323</xdr:rowOff>
    </xdr:from>
    <xdr:to>
      <xdr:col>11</xdr:col>
      <xdr:colOff>358775</xdr:colOff>
      <xdr:row>98</xdr:row>
      <xdr:rowOff>93473</xdr:rowOff>
    </xdr:to>
    <xdr:sp macro="" textlink="">
      <xdr:nvSpPr>
        <xdr:cNvPr id="489" name="円/楕円 488"/>
        <xdr:cNvSpPr/>
      </xdr:nvSpPr>
      <xdr:spPr>
        <a:xfrm>
          <a:off x="7810500" y="167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110000</xdr:rowOff>
    </xdr:from>
    <xdr:ext cx="534377" cy="259045"/>
    <xdr:sp macro="" textlink="">
      <xdr:nvSpPr>
        <xdr:cNvPr id="490" name="テキスト ボックス 489"/>
        <xdr:cNvSpPr txBox="1"/>
      </xdr:nvSpPr>
      <xdr:spPr>
        <a:xfrm>
          <a:off x="7594111" y="165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163888</xdr:rowOff>
    </xdr:from>
    <xdr:to>
      <xdr:col>10</xdr:col>
      <xdr:colOff>155575</xdr:colOff>
      <xdr:row>98</xdr:row>
      <xdr:rowOff>94038</xdr:rowOff>
    </xdr:to>
    <xdr:sp macro="" textlink="">
      <xdr:nvSpPr>
        <xdr:cNvPr id="491" name="円/楕円 490"/>
        <xdr:cNvSpPr/>
      </xdr:nvSpPr>
      <xdr:spPr>
        <a:xfrm>
          <a:off x="6921500" y="167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85165</xdr:rowOff>
    </xdr:from>
    <xdr:ext cx="534377" cy="259045"/>
    <xdr:sp macro="" textlink="">
      <xdr:nvSpPr>
        <xdr:cNvPr id="492" name="テキスト ボックス 491"/>
        <xdr:cNvSpPr txBox="1"/>
      </xdr:nvSpPr>
      <xdr:spPr>
        <a:xfrm>
          <a:off x="6705111" y="168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52260</xdr:rowOff>
    </xdr:from>
    <xdr:to>
      <xdr:col>23</xdr:col>
      <xdr:colOff>517525</xdr:colOff>
      <xdr:row>38</xdr:row>
      <xdr:rowOff>143929</xdr:rowOff>
    </xdr:to>
    <xdr:cxnSp macro="">
      <xdr:nvCxnSpPr>
        <xdr:cNvPr id="522" name="直線コネクタ 521"/>
        <xdr:cNvCxnSpPr/>
      </xdr:nvCxnSpPr>
      <xdr:spPr>
        <a:xfrm>
          <a:off x="15481300" y="6567360"/>
          <a:ext cx="8382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52260</xdr:rowOff>
    </xdr:from>
    <xdr:to>
      <xdr:col>22</xdr:col>
      <xdr:colOff>365125</xdr:colOff>
      <xdr:row>38</xdr:row>
      <xdr:rowOff>121565</xdr:rowOff>
    </xdr:to>
    <xdr:cxnSp macro="">
      <xdr:nvCxnSpPr>
        <xdr:cNvPr id="525" name="直線コネクタ 524"/>
        <xdr:cNvCxnSpPr/>
      </xdr:nvCxnSpPr>
      <xdr:spPr>
        <a:xfrm flipV="1">
          <a:off x="14592300" y="6567360"/>
          <a:ext cx="889000" cy="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6" name="フローチャート : 判断 525"/>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7" name="テキスト ボックス 526"/>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121565</xdr:rowOff>
    </xdr:from>
    <xdr:to>
      <xdr:col>21</xdr:col>
      <xdr:colOff>161925</xdr:colOff>
      <xdr:row>39</xdr:row>
      <xdr:rowOff>41897</xdr:rowOff>
    </xdr:to>
    <xdr:cxnSp macro="">
      <xdr:nvCxnSpPr>
        <xdr:cNvPr id="528" name="直線コネクタ 527"/>
        <xdr:cNvCxnSpPr/>
      </xdr:nvCxnSpPr>
      <xdr:spPr>
        <a:xfrm flipV="1">
          <a:off x="13703300" y="6636665"/>
          <a:ext cx="889000" cy="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9" name="フローチャート : 判断 528"/>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30" name="テキスト ボックス 529"/>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41897</xdr:rowOff>
    </xdr:from>
    <xdr:to>
      <xdr:col>19</xdr:col>
      <xdr:colOff>644525</xdr:colOff>
      <xdr:row>39</xdr:row>
      <xdr:rowOff>53480</xdr:rowOff>
    </xdr:to>
    <xdr:cxnSp macro="">
      <xdr:nvCxnSpPr>
        <xdr:cNvPr id="531" name="直線コネクタ 530"/>
        <xdr:cNvCxnSpPr/>
      </xdr:nvCxnSpPr>
      <xdr:spPr>
        <a:xfrm flipV="1">
          <a:off x="12814300" y="6728447"/>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2" name="フローチャート : 判断 531"/>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3" name="テキスト ボックス 532"/>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4" name="フローチャート : 判断 533"/>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5" name="テキスト ボックス 534"/>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93129</xdr:rowOff>
    </xdr:from>
    <xdr:to>
      <xdr:col>23</xdr:col>
      <xdr:colOff>568325</xdr:colOff>
      <xdr:row>39</xdr:row>
      <xdr:rowOff>23279</xdr:rowOff>
    </xdr:to>
    <xdr:sp macro="" textlink="">
      <xdr:nvSpPr>
        <xdr:cNvPr id="541" name="円/楕円 540"/>
        <xdr:cNvSpPr/>
      </xdr:nvSpPr>
      <xdr:spPr>
        <a:xfrm>
          <a:off x="16268700" y="66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8056</xdr:rowOff>
    </xdr:from>
    <xdr:ext cx="534377" cy="259045"/>
    <xdr:sp macro="" textlink="">
      <xdr:nvSpPr>
        <xdr:cNvPr id="542" name="消防費該当値テキスト"/>
        <xdr:cNvSpPr txBox="1"/>
      </xdr:nvSpPr>
      <xdr:spPr>
        <a:xfrm>
          <a:off x="16370300" y="652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1460</xdr:rowOff>
    </xdr:from>
    <xdr:to>
      <xdr:col>22</xdr:col>
      <xdr:colOff>415925</xdr:colOff>
      <xdr:row>38</xdr:row>
      <xdr:rowOff>103060</xdr:rowOff>
    </xdr:to>
    <xdr:sp macro="" textlink="">
      <xdr:nvSpPr>
        <xdr:cNvPr id="543" name="円/楕円 542"/>
        <xdr:cNvSpPr/>
      </xdr:nvSpPr>
      <xdr:spPr>
        <a:xfrm>
          <a:off x="15430500" y="65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94187</xdr:rowOff>
    </xdr:from>
    <xdr:ext cx="534377" cy="259045"/>
    <xdr:sp macro="" textlink="">
      <xdr:nvSpPr>
        <xdr:cNvPr id="544" name="テキスト ボックス 543"/>
        <xdr:cNvSpPr txBox="1"/>
      </xdr:nvSpPr>
      <xdr:spPr>
        <a:xfrm>
          <a:off x="15214111" y="66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70765</xdr:rowOff>
    </xdr:from>
    <xdr:to>
      <xdr:col>21</xdr:col>
      <xdr:colOff>212725</xdr:colOff>
      <xdr:row>39</xdr:row>
      <xdr:rowOff>915</xdr:rowOff>
    </xdr:to>
    <xdr:sp macro="" textlink="">
      <xdr:nvSpPr>
        <xdr:cNvPr id="545" name="円/楕円 544"/>
        <xdr:cNvSpPr/>
      </xdr:nvSpPr>
      <xdr:spPr>
        <a:xfrm>
          <a:off x="14541500" y="65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163492</xdr:rowOff>
    </xdr:from>
    <xdr:ext cx="534377" cy="259045"/>
    <xdr:sp macro="" textlink="">
      <xdr:nvSpPr>
        <xdr:cNvPr id="546" name="テキスト ボックス 545"/>
        <xdr:cNvSpPr txBox="1"/>
      </xdr:nvSpPr>
      <xdr:spPr>
        <a:xfrm>
          <a:off x="14325111" y="66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162547</xdr:rowOff>
    </xdr:from>
    <xdr:to>
      <xdr:col>20</xdr:col>
      <xdr:colOff>9525</xdr:colOff>
      <xdr:row>39</xdr:row>
      <xdr:rowOff>92697</xdr:rowOff>
    </xdr:to>
    <xdr:sp macro="" textlink="">
      <xdr:nvSpPr>
        <xdr:cNvPr id="547" name="円/楕円 546"/>
        <xdr:cNvSpPr/>
      </xdr:nvSpPr>
      <xdr:spPr>
        <a:xfrm>
          <a:off x="13652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83824</xdr:rowOff>
    </xdr:from>
    <xdr:ext cx="534377" cy="259045"/>
    <xdr:sp macro="" textlink="">
      <xdr:nvSpPr>
        <xdr:cNvPr id="548" name="テキスト ボックス 547"/>
        <xdr:cNvSpPr txBox="1"/>
      </xdr:nvSpPr>
      <xdr:spPr>
        <a:xfrm>
          <a:off x="13436111" y="67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2680</xdr:rowOff>
    </xdr:from>
    <xdr:to>
      <xdr:col>18</xdr:col>
      <xdr:colOff>492125</xdr:colOff>
      <xdr:row>39</xdr:row>
      <xdr:rowOff>104280</xdr:rowOff>
    </xdr:to>
    <xdr:sp macro="" textlink="">
      <xdr:nvSpPr>
        <xdr:cNvPr id="549" name="円/楕円 548"/>
        <xdr:cNvSpPr/>
      </xdr:nvSpPr>
      <xdr:spPr>
        <a:xfrm>
          <a:off x="12763500" y="66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95407</xdr:rowOff>
    </xdr:from>
    <xdr:ext cx="469744" cy="259045"/>
    <xdr:sp macro="" textlink="">
      <xdr:nvSpPr>
        <xdr:cNvPr id="550" name="テキスト ボックス 549"/>
        <xdr:cNvSpPr txBox="1"/>
      </xdr:nvSpPr>
      <xdr:spPr>
        <a:xfrm>
          <a:off x="12579427" y="678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46,805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70532</xdr:rowOff>
    </xdr:from>
    <xdr:to>
      <xdr:col>23</xdr:col>
      <xdr:colOff>517525</xdr:colOff>
      <xdr:row>58</xdr:row>
      <xdr:rowOff>78256</xdr:rowOff>
    </xdr:to>
    <xdr:cxnSp macro="">
      <xdr:nvCxnSpPr>
        <xdr:cNvPr id="582" name="直線コネクタ 581"/>
        <xdr:cNvCxnSpPr/>
      </xdr:nvCxnSpPr>
      <xdr:spPr>
        <a:xfrm flipV="1">
          <a:off x="15481300" y="10014632"/>
          <a:ext cx="8382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36079</xdr:rowOff>
    </xdr:from>
    <xdr:to>
      <xdr:col>22</xdr:col>
      <xdr:colOff>365125</xdr:colOff>
      <xdr:row>58</xdr:row>
      <xdr:rowOff>78256</xdr:rowOff>
    </xdr:to>
    <xdr:cxnSp macro="">
      <xdr:nvCxnSpPr>
        <xdr:cNvPr id="585" name="直線コネクタ 584"/>
        <xdr:cNvCxnSpPr/>
      </xdr:nvCxnSpPr>
      <xdr:spPr>
        <a:xfrm>
          <a:off x="14592300" y="9980179"/>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130163</xdr:rowOff>
    </xdr:from>
    <xdr:to>
      <xdr:col>22</xdr:col>
      <xdr:colOff>415925</xdr:colOff>
      <xdr:row>57</xdr:row>
      <xdr:rowOff>60313</xdr:rowOff>
    </xdr:to>
    <xdr:sp macro="" textlink="">
      <xdr:nvSpPr>
        <xdr:cNvPr id="586" name="フローチャート : 判断 585"/>
        <xdr:cNvSpPr/>
      </xdr:nvSpPr>
      <xdr:spPr>
        <a:xfrm>
          <a:off x="15430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76840</xdr:rowOff>
    </xdr:from>
    <xdr:ext cx="534377" cy="259045"/>
    <xdr:sp macro="" textlink="">
      <xdr:nvSpPr>
        <xdr:cNvPr id="587" name="テキスト ボックス 586"/>
        <xdr:cNvSpPr txBox="1"/>
      </xdr:nvSpPr>
      <xdr:spPr>
        <a:xfrm>
          <a:off x="15214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37647</xdr:rowOff>
    </xdr:from>
    <xdr:to>
      <xdr:col>21</xdr:col>
      <xdr:colOff>161925</xdr:colOff>
      <xdr:row>58</xdr:row>
      <xdr:rowOff>36079</xdr:rowOff>
    </xdr:to>
    <xdr:cxnSp macro="">
      <xdr:nvCxnSpPr>
        <xdr:cNvPr id="588" name="直線コネクタ 587"/>
        <xdr:cNvCxnSpPr/>
      </xdr:nvCxnSpPr>
      <xdr:spPr>
        <a:xfrm>
          <a:off x="13703300" y="9638847"/>
          <a:ext cx="889000" cy="3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137298</xdr:rowOff>
    </xdr:from>
    <xdr:to>
      <xdr:col>21</xdr:col>
      <xdr:colOff>212725</xdr:colOff>
      <xdr:row>57</xdr:row>
      <xdr:rowOff>67448</xdr:rowOff>
    </xdr:to>
    <xdr:sp macro="" textlink="">
      <xdr:nvSpPr>
        <xdr:cNvPr id="589" name="フローチャート : 判断 588"/>
        <xdr:cNvSpPr/>
      </xdr:nvSpPr>
      <xdr:spPr>
        <a:xfrm>
          <a:off x="14541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83975</xdr:rowOff>
    </xdr:from>
    <xdr:ext cx="534377" cy="259045"/>
    <xdr:sp macro="" textlink="">
      <xdr:nvSpPr>
        <xdr:cNvPr id="590" name="テキスト ボックス 589"/>
        <xdr:cNvSpPr txBox="1"/>
      </xdr:nvSpPr>
      <xdr:spPr>
        <a:xfrm>
          <a:off x="14325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37647</xdr:rowOff>
    </xdr:from>
    <xdr:to>
      <xdr:col>19</xdr:col>
      <xdr:colOff>644525</xdr:colOff>
      <xdr:row>56</xdr:row>
      <xdr:rowOff>117053</xdr:rowOff>
    </xdr:to>
    <xdr:cxnSp macro="">
      <xdr:nvCxnSpPr>
        <xdr:cNvPr id="591" name="直線コネクタ 590"/>
        <xdr:cNvCxnSpPr/>
      </xdr:nvCxnSpPr>
      <xdr:spPr>
        <a:xfrm flipV="1">
          <a:off x="12814300" y="9638847"/>
          <a:ext cx="889000" cy="7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158313</xdr:rowOff>
    </xdr:from>
    <xdr:to>
      <xdr:col>20</xdr:col>
      <xdr:colOff>9525</xdr:colOff>
      <xdr:row>57</xdr:row>
      <xdr:rowOff>88463</xdr:rowOff>
    </xdr:to>
    <xdr:sp macro="" textlink="">
      <xdr:nvSpPr>
        <xdr:cNvPr id="592" name="フローチャート : 判断 591"/>
        <xdr:cNvSpPr/>
      </xdr:nvSpPr>
      <xdr:spPr>
        <a:xfrm>
          <a:off x="13652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79590</xdr:rowOff>
    </xdr:from>
    <xdr:ext cx="534377" cy="259045"/>
    <xdr:sp macro="" textlink="">
      <xdr:nvSpPr>
        <xdr:cNvPr id="593" name="テキスト ボックス 592"/>
        <xdr:cNvSpPr txBox="1"/>
      </xdr:nvSpPr>
      <xdr:spPr>
        <a:xfrm>
          <a:off x="13436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20744</xdr:rowOff>
    </xdr:from>
    <xdr:to>
      <xdr:col>18</xdr:col>
      <xdr:colOff>492125</xdr:colOff>
      <xdr:row>57</xdr:row>
      <xdr:rowOff>122344</xdr:rowOff>
    </xdr:to>
    <xdr:sp macro="" textlink="">
      <xdr:nvSpPr>
        <xdr:cNvPr id="594" name="フローチャート : 判断 593"/>
        <xdr:cNvSpPr/>
      </xdr:nvSpPr>
      <xdr:spPr>
        <a:xfrm>
          <a:off x="12763500" y="979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113471</xdr:rowOff>
    </xdr:from>
    <xdr:ext cx="534377" cy="259045"/>
    <xdr:sp macro="" textlink="">
      <xdr:nvSpPr>
        <xdr:cNvPr id="595" name="テキスト ボックス 594"/>
        <xdr:cNvSpPr txBox="1"/>
      </xdr:nvSpPr>
      <xdr:spPr>
        <a:xfrm>
          <a:off x="12547111" y="988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19732</xdr:rowOff>
    </xdr:from>
    <xdr:to>
      <xdr:col>23</xdr:col>
      <xdr:colOff>568325</xdr:colOff>
      <xdr:row>58</xdr:row>
      <xdr:rowOff>121332</xdr:rowOff>
    </xdr:to>
    <xdr:sp macro="" textlink="">
      <xdr:nvSpPr>
        <xdr:cNvPr id="601" name="円/楕円 600"/>
        <xdr:cNvSpPr/>
      </xdr:nvSpPr>
      <xdr:spPr>
        <a:xfrm>
          <a:off x="16268700" y="99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106109</xdr:rowOff>
    </xdr:from>
    <xdr:ext cx="534377" cy="259045"/>
    <xdr:sp macro="" textlink="">
      <xdr:nvSpPr>
        <xdr:cNvPr id="602" name="教育費該当値テキスト"/>
        <xdr:cNvSpPr txBox="1"/>
      </xdr:nvSpPr>
      <xdr:spPr>
        <a:xfrm>
          <a:off x="16370300" y="987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32,236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27456</xdr:rowOff>
    </xdr:from>
    <xdr:to>
      <xdr:col>22</xdr:col>
      <xdr:colOff>415925</xdr:colOff>
      <xdr:row>58</xdr:row>
      <xdr:rowOff>129056</xdr:rowOff>
    </xdr:to>
    <xdr:sp macro="" textlink="">
      <xdr:nvSpPr>
        <xdr:cNvPr id="603" name="円/楕円 602"/>
        <xdr:cNvSpPr/>
      </xdr:nvSpPr>
      <xdr:spPr>
        <a:xfrm>
          <a:off x="15430500" y="99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120183</xdr:rowOff>
    </xdr:from>
    <xdr:ext cx="534377" cy="259045"/>
    <xdr:sp macro="" textlink="">
      <xdr:nvSpPr>
        <xdr:cNvPr id="604" name="テキスト ボックス 603"/>
        <xdr:cNvSpPr txBox="1"/>
      </xdr:nvSpPr>
      <xdr:spPr>
        <a:xfrm>
          <a:off x="15214111" y="100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156729</xdr:rowOff>
    </xdr:from>
    <xdr:to>
      <xdr:col>21</xdr:col>
      <xdr:colOff>212725</xdr:colOff>
      <xdr:row>58</xdr:row>
      <xdr:rowOff>86879</xdr:rowOff>
    </xdr:to>
    <xdr:sp macro="" textlink="">
      <xdr:nvSpPr>
        <xdr:cNvPr id="605" name="円/楕円 604"/>
        <xdr:cNvSpPr/>
      </xdr:nvSpPr>
      <xdr:spPr>
        <a:xfrm>
          <a:off x="14541500" y="99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78006</xdr:rowOff>
    </xdr:from>
    <xdr:ext cx="534377" cy="259045"/>
    <xdr:sp macro="" textlink="">
      <xdr:nvSpPr>
        <xdr:cNvPr id="606" name="テキスト ボックス 605"/>
        <xdr:cNvSpPr txBox="1"/>
      </xdr:nvSpPr>
      <xdr:spPr>
        <a:xfrm>
          <a:off x="14325111" y="1002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158297</xdr:rowOff>
    </xdr:from>
    <xdr:to>
      <xdr:col>20</xdr:col>
      <xdr:colOff>9525</xdr:colOff>
      <xdr:row>56</xdr:row>
      <xdr:rowOff>88447</xdr:rowOff>
    </xdr:to>
    <xdr:sp macro="" textlink="">
      <xdr:nvSpPr>
        <xdr:cNvPr id="607" name="円/楕円 606"/>
        <xdr:cNvSpPr/>
      </xdr:nvSpPr>
      <xdr:spPr>
        <a:xfrm>
          <a:off x="13652500" y="95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104974</xdr:rowOff>
    </xdr:from>
    <xdr:ext cx="534377" cy="259045"/>
    <xdr:sp macro="" textlink="">
      <xdr:nvSpPr>
        <xdr:cNvPr id="608" name="テキスト ボックス 607"/>
        <xdr:cNvSpPr txBox="1"/>
      </xdr:nvSpPr>
      <xdr:spPr>
        <a:xfrm>
          <a:off x="13436111" y="93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66253</xdr:rowOff>
    </xdr:from>
    <xdr:to>
      <xdr:col>18</xdr:col>
      <xdr:colOff>492125</xdr:colOff>
      <xdr:row>56</xdr:row>
      <xdr:rowOff>167853</xdr:rowOff>
    </xdr:to>
    <xdr:sp macro="" textlink="">
      <xdr:nvSpPr>
        <xdr:cNvPr id="609" name="円/楕円 608"/>
        <xdr:cNvSpPr/>
      </xdr:nvSpPr>
      <xdr:spPr>
        <a:xfrm>
          <a:off x="12763500" y="96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12930</xdr:rowOff>
    </xdr:from>
    <xdr:ext cx="534377" cy="259045"/>
    <xdr:sp macro="" textlink="">
      <xdr:nvSpPr>
        <xdr:cNvPr id="610" name="テキスト ボックス 609"/>
        <xdr:cNvSpPr txBox="1"/>
      </xdr:nvSpPr>
      <xdr:spPr>
        <a:xfrm>
          <a:off x="12547111" y="944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163812</xdr:rowOff>
    </xdr:from>
    <xdr:to>
      <xdr:col>23</xdr:col>
      <xdr:colOff>517525</xdr:colOff>
      <xdr:row>78</xdr:row>
      <xdr:rowOff>8209</xdr:rowOff>
    </xdr:to>
    <xdr:cxnSp macro="">
      <xdr:nvCxnSpPr>
        <xdr:cNvPr id="635" name="直線コネクタ 634"/>
        <xdr:cNvCxnSpPr/>
      </xdr:nvCxnSpPr>
      <xdr:spPr>
        <a:xfrm>
          <a:off x="15481300" y="13365462"/>
          <a:ext cx="838200" cy="1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107794</xdr:rowOff>
    </xdr:from>
    <xdr:ext cx="469744" cy="259045"/>
    <xdr:sp macro="" textlink="">
      <xdr:nvSpPr>
        <xdr:cNvPr id="636" name="災害復旧費平均値テキスト"/>
        <xdr:cNvSpPr txBox="1"/>
      </xdr:nvSpPr>
      <xdr:spPr>
        <a:xfrm>
          <a:off x="16370300" y="13309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163812</xdr:rowOff>
    </xdr:from>
    <xdr:to>
      <xdr:col>22</xdr:col>
      <xdr:colOff>365125</xdr:colOff>
      <xdr:row>78</xdr:row>
      <xdr:rowOff>11506</xdr:rowOff>
    </xdr:to>
    <xdr:cxnSp macro="">
      <xdr:nvCxnSpPr>
        <xdr:cNvPr id="638" name="直線コネクタ 637"/>
        <xdr:cNvCxnSpPr/>
      </xdr:nvCxnSpPr>
      <xdr:spPr>
        <a:xfrm flipV="1">
          <a:off x="14592300" y="13365462"/>
          <a:ext cx="889000" cy="1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123789</xdr:rowOff>
    </xdr:from>
    <xdr:to>
      <xdr:col>22</xdr:col>
      <xdr:colOff>415925</xdr:colOff>
      <xdr:row>78</xdr:row>
      <xdr:rowOff>53939</xdr:rowOff>
    </xdr:to>
    <xdr:sp macro="" textlink="">
      <xdr:nvSpPr>
        <xdr:cNvPr id="639" name="フローチャート : 判断 638"/>
        <xdr:cNvSpPr/>
      </xdr:nvSpPr>
      <xdr:spPr>
        <a:xfrm>
          <a:off x="15430500" y="133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45066</xdr:rowOff>
    </xdr:from>
    <xdr:ext cx="469744" cy="259045"/>
    <xdr:sp macro="" textlink="">
      <xdr:nvSpPr>
        <xdr:cNvPr id="640" name="テキスト ボックス 639"/>
        <xdr:cNvSpPr txBox="1"/>
      </xdr:nvSpPr>
      <xdr:spPr>
        <a:xfrm>
          <a:off x="15246427" y="134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9415</xdr:rowOff>
    </xdr:from>
    <xdr:to>
      <xdr:col>21</xdr:col>
      <xdr:colOff>161925</xdr:colOff>
      <xdr:row>78</xdr:row>
      <xdr:rowOff>11506</xdr:rowOff>
    </xdr:to>
    <xdr:cxnSp macro="">
      <xdr:nvCxnSpPr>
        <xdr:cNvPr id="641" name="直線コネクタ 640"/>
        <xdr:cNvCxnSpPr/>
      </xdr:nvCxnSpPr>
      <xdr:spPr>
        <a:xfrm>
          <a:off x="13703300" y="13382515"/>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122149</xdr:rowOff>
    </xdr:from>
    <xdr:to>
      <xdr:col>21</xdr:col>
      <xdr:colOff>212725</xdr:colOff>
      <xdr:row>78</xdr:row>
      <xdr:rowOff>52299</xdr:rowOff>
    </xdr:to>
    <xdr:sp macro="" textlink="">
      <xdr:nvSpPr>
        <xdr:cNvPr id="642" name="フローチャート : 判断 641"/>
        <xdr:cNvSpPr/>
      </xdr:nvSpPr>
      <xdr:spPr>
        <a:xfrm>
          <a:off x="14541500" y="1332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68826</xdr:rowOff>
    </xdr:from>
    <xdr:ext cx="469744" cy="259045"/>
    <xdr:sp macro="" textlink="">
      <xdr:nvSpPr>
        <xdr:cNvPr id="643" name="テキスト ボックス 642"/>
        <xdr:cNvSpPr txBox="1"/>
      </xdr:nvSpPr>
      <xdr:spPr>
        <a:xfrm>
          <a:off x="14357427" y="1309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9415</xdr:rowOff>
    </xdr:from>
    <xdr:to>
      <xdr:col>19</xdr:col>
      <xdr:colOff>644525</xdr:colOff>
      <xdr:row>78</xdr:row>
      <xdr:rowOff>12753</xdr:rowOff>
    </xdr:to>
    <xdr:cxnSp macro="">
      <xdr:nvCxnSpPr>
        <xdr:cNvPr id="644" name="直線コネクタ 643"/>
        <xdr:cNvCxnSpPr/>
      </xdr:nvCxnSpPr>
      <xdr:spPr>
        <a:xfrm flipV="1">
          <a:off x="12814300" y="13382515"/>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118539</xdr:rowOff>
    </xdr:from>
    <xdr:to>
      <xdr:col>20</xdr:col>
      <xdr:colOff>9525</xdr:colOff>
      <xdr:row>78</xdr:row>
      <xdr:rowOff>48689</xdr:rowOff>
    </xdr:to>
    <xdr:sp macro="" textlink="">
      <xdr:nvSpPr>
        <xdr:cNvPr id="645" name="フローチャート : 判断 644"/>
        <xdr:cNvSpPr/>
      </xdr:nvSpPr>
      <xdr:spPr>
        <a:xfrm>
          <a:off x="13652500" y="1332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65216</xdr:rowOff>
    </xdr:from>
    <xdr:ext cx="469744" cy="259045"/>
    <xdr:sp macro="" textlink="">
      <xdr:nvSpPr>
        <xdr:cNvPr id="646" name="テキスト ボックス 645"/>
        <xdr:cNvSpPr txBox="1"/>
      </xdr:nvSpPr>
      <xdr:spPr>
        <a:xfrm>
          <a:off x="13468427" y="1309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124836</xdr:rowOff>
    </xdr:from>
    <xdr:to>
      <xdr:col>18</xdr:col>
      <xdr:colOff>492125</xdr:colOff>
      <xdr:row>78</xdr:row>
      <xdr:rowOff>54986</xdr:rowOff>
    </xdr:to>
    <xdr:sp macro="" textlink="">
      <xdr:nvSpPr>
        <xdr:cNvPr id="647" name="フローチャート : 判断 646"/>
        <xdr:cNvSpPr/>
      </xdr:nvSpPr>
      <xdr:spPr>
        <a:xfrm>
          <a:off x="12763500" y="1332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71513</xdr:rowOff>
    </xdr:from>
    <xdr:ext cx="469744" cy="259045"/>
    <xdr:sp macro="" textlink="">
      <xdr:nvSpPr>
        <xdr:cNvPr id="648" name="テキスト ボックス 647"/>
        <xdr:cNvSpPr txBox="1"/>
      </xdr:nvSpPr>
      <xdr:spPr>
        <a:xfrm>
          <a:off x="12579427" y="1310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128859</xdr:rowOff>
    </xdr:from>
    <xdr:to>
      <xdr:col>23</xdr:col>
      <xdr:colOff>568325</xdr:colOff>
      <xdr:row>78</xdr:row>
      <xdr:rowOff>59009</xdr:rowOff>
    </xdr:to>
    <xdr:sp macro="" textlink="">
      <xdr:nvSpPr>
        <xdr:cNvPr id="654" name="円/楕円 653"/>
        <xdr:cNvSpPr/>
      </xdr:nvSpPr>
      <xdr:spPr>
        <a:xfrm>
          <a:off x="16268700" y="133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88236</xdr:rowOff>
    </xdr:from>
    <xdr:ext cx="469744" cy="259045"/>
    <xdr:sp macro="" textlink="">
      <xdr:nvSpPr>
        <xdr:cNvPr id="655" name="災害復旧費該当値テキスト"/>
        <xdr:cNvSpPr txBox="1"/>
      </xdr:nvSpPr>
      <xdr:spPr>
        <a:xfrm>
          <a:off x="16370300" y="1311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113012</xdr:rowOff>
    </xdr:from>
    <xdr:to>
      <xdr:col>22</xdr:col>
      <xdr:colOff>415925</xdr:colOff>
      <xdr:row>78</xdr:row>
      <xdr:rowOff>43162</xdr:rowOff>
    </xdr:to>
    <xdr:sp macro="" textlink="">
      <xdr:nvSpPr>
        <xdr:cNvPr id="656" name="円/楕円 655"/>
        <xdr:cNvSpPr/>
      </xdr:nvSpPr>
      <xdr:spPr>
        <a:xfrm>
          <a:off x="15430500" y="133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59689</xdr:rowOff>
    </xdr:from>
    <xdr:ext cx="469744" cy="259045"/>
    <xdr:sp macro="" textlink="">
      <xdr:nvSpPr>
        <xdr:cNvPr id="657" name="テキスト ボックス 656"/>
        <xdr:cNvSpPr txBox="1"/>
      </xdr:nvSpPr>
      <xdr:spPr>
        <a:xfrm>
          <a:off x="15246427" y="1308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132156</xdr:rowOff>
    </xdr:from>
    <xdr:to>
      <xdr:col>21</xdr:col>
      <xdr:colOff>212725</xdr:colOff>
      <xdr:row>78</xdr:row>
      <xdr:rowOff>62306</xdr:rowOff>
    </xdr:to>
    <xdr:sp macro="" textlink="">
      <xdr:nvSpPr>
        <xdr:cNvPr id="658" name="円/楕円 657"/>
        <xdr:cNvSpPr/>
      </xdr:nvSpPr>
      <xdr:spPr>
        <a:xfrm>
          <a:off x="14541500" y="133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53433</xdr:rowOff>
    </xdr:from>
    <xdr:ext cx="469744" cy="259045"/>
    <xdr:sp macro="" textlink="">
      <xdr:nvSpPr>
        <xdr:cNvPr id="659" name="テキスト ボックス 658"/>
        <xdr:cNvSpPr txBox="1"/>
      </xdr:nvSpPr>
      <xdr:spPr>
        <a:xfrm>
          <a:off x="14357427" y="1342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130065</xdr:rowOff>
    </xdr:from>
    <xdr:to>
      <xdr:col>20</xdr:col>
      <xdr:colOff>9525</xdr:colOff>
      <xdr:row>78</xdr:row>
      <xdr:rowOff>60215</xdr:rowOff>
    </xdr:to>
    <xdr:sp macro="" textlink="">
      <xdr:nvSpPr>
        <xdr:cNvPr id="660" name="円/楕円 659"/>
        <xdr:cNvSpPr/>
      </xdr:nvSpPr>
      <xdr:spPr>
        <a:xfrm>
          <a:off x="13652500" y="133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51342</xdr:rowOff>
    </xdr:from>
    <xdr:ext cx="469744" cy="259045"/>
    <xdr:sp macro="" textlink="">
      <xdr:nvSpPr>
        <xdr:cNvPr id="661" name="テキスト ボックス 660"/>
        <xdr:cNvSpPr txBox="1"/>
      </xdr:nvSpPr>
      <xdr:spPr>
        <a:xfrm>
          <a:off x="13468427" y="134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133403</xdr:rowOff>
    </xdr:from>
    <xdr:to>
      <xdr:col>18</xdr:col>
      <xdr:colOff>492125</xdr:colOff>
      <xdr:row>78</xdr:row>
      <xdr:rowOff>63553</xdr:rowOff>
    </xdr:to>
    <xdr:sp macro="" textlink="">
      <xdr:nvSpPr>
        <xdr:cNvPr id="662" name="円/楕円 661"/>
        <xdr:cNvSpPr/>
      </xdr:nvSpPr>
      <xdr:spPr>
        <a:xfrm>
          <a:off x="12763500" y="133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54680</xdr:rowOff>
    </xdr:from>
    <xdr:ext cx="469744" cy="259045"/>
    <xdr:sp macro="" textlink="">
      <xdr:nvSpPr>
        <xdr:cNvPr id="663" name="テキスト ボックス 662"/>
        <xdr:cNvSpPr txBox="1"/>
      </xdr:nvSpPr>
      <xdr:spPr>
        <a:xfrm>
          <a:off x="12579427" y="1342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117816</xdr:rowOff>
    </xdr:from>
    <xdr:to>
      <xdr:col>23</xdr:col>
      <xdr:colOff>517525</xdr:colOff>
      <xdr:row>96</xdr:row>
      <xdr:rowOff>129626</xdr:rowOff>
    </xdr:to>
    <xdr:cxnSp macro="">
      <xdr:nvCxnSpPr>
        <xdr:cNvPr id="692" name="直線コネクタ 691"/>
        <xdr:cNvCxnSpPr/>
      </xdr:nvCxnSpPr>
      <xdr:spPr>
        <a:xfrm flipV="1">
          <a:off x="15481300" y="16577016"/>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114821</xdr:rowOff>
    </xdr:from>
    <xdr:to>
      <xdr:col>22</xdr:col>
      <xdr:colOff>365125</xdr:colOff>
      <xdr:row>96</xdr:row>
      <xdr:rowOff>129626</xdr:rowOff>
    </xdr:to>
    <xdr:cxnSp macro="">
      <xdr:nvCxnSpPr>
        <xdr:cNvPr id="695" name="直線コネクタ 694"/>
        <xdr:cNvCxnSpPr/>
      </xdr:nvCxnSpPr>
      <xdr:spPr>
        <a:xfrm>
          <a:off x="14592300" y="16574021"/>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165016</xdr:rowOff>
    </xdr:from>
    <xdr:to>
      <xdr:col>22</xdr:col>
      <xdr:colOff>415925</xdr:colOff>
      <xdr:row>97</xdr:row>
      <xdr:rowOff>95166</xdr:rowOff>
    </xdr:to>
    <xdr:sp macro="" textlink="">
      <xdr:nvSpPr>
        <xdr:cNvPr id="696" name="フローチャート : 判断 695"/>
        <xdr:cNvSpPr/>
      </xdr:nvSpPr>
      <xdr:spPr>
        <a:xfrm>
          <a:off x="15430500" y="1662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86293</xdr:rowOff>
    </xdr:from>
    <xdr:ext cx="534377" cy="259045"/>
    <xdr:sp macro="" textlink="">
      <xdr:nvSpPr>
        <xdr:cNvPr id="697" name="テキスト ボックス 696"/>
        <xdr:cNvSpPr txBox="1"/>
      </xdr:nvSpPr>
      <xdr:spPr>
        <a:xfrm>
          <a:off x="15214111" y="167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74595</xdr:rowOff>
    </xdr:from>
    <xdr:to>
      <xdr:col>21</xdr:col>
      <xdr:colOff>161925</xdr:colOff>
      <xdr:row>96</xdr:row>
      <xdr:rowOff>114821</xdr:rowOff>
    </xdr:to>
    <xdr:cxnSp macro="">
      <xdr:nvCxnSpPr>
        <xdr:cNvPr id="698" name="直線コネクタ 697"/>
        <xdr:cNvCxnSpPr/>
      </xdr:nvCxnSpPr>
      <xdr:spPr>
        <a:xfrm>
          <a:off x="13703300" y="16533795"/>
          <a:ext cx="889000" cy="4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166326</xdr:rowOff>
    </xdr:from>
    <xdr:to>
      <xdr:col>21</xdr:col>
      <xdr:colOff>212725</xdr:colOff>
      <xdr:row>97</xdr:row>
      <xdr:rowOff>96476</xdr:rowOff>
    </xdr:to>
    <xdr:sp macro="" textlink="">
      <xdr:nvSpPr>
        <xdr:cNvPr id="699" name="フローチャート : 判断 698"/>
        <xdr:cNvSpPr/>
      </xdr:nvSpPr>
      <xdr:spPr>
        <a:xfrm>
          <a:off x="14541500" y="1662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87603</xdr:rowOff>
    </xdr:from>
    <xdr:ext cx="534377" cy="259045"/>
    <xdr:sp macro="" textlink="">
      <xdr:nvSpPr>
        <xdr:cNvPr id="700" name="テキスト ボックス 699"/>
        <xdr:cNvSpPr txBox="1"/>
      </xdr:nvSpPr>
      <xdr:spPr>
        <a:xfrm>
          <a:off x="14325111" y="167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44945</xdr:rowOff>
    </xdr:from>
    <xdr:to>
      <xdr:col>19</xdr:col>
      <xdr:colOff>644525</xdr:colOff>
      <xdr:row>96</xdr:row>
      <xdr:rowOff>74595</xdr:rowOff>
    </xdr:to>
    <xdr:cxnSp macro="">
      <xdr:nvCxnSpPr>
        <xdr:cNvPr id="701" name="直線コネクタ 700"/>
        <xdr:cNvCxnSpPr/>
      </xdr:nvCxnSpPr>
      <xdr:spPr>
        <a:xfrm>
          <a:off x="12814300" y="16504145"/>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165306</xdr:rowOff>
    </xdr:from>
    <xdr:to>
      <xdr:col>20</xdr:col>
      <xdr:colOff>9525</xdr:colOff>
      <xdr:row>97</xdr:row>
      <xdr:rowOff>95456</xdr:rowOff>
    </xdr:to>
    <xdr:sp macro="" textlink="">
      <xdr:nvSpPr>
        <xdr:cNvPr id="702" name="フローチャート : 判断 701"/>
        <xdr:cNvSpPr/>
      </xdr:nvSpPr>
      <xdr:spPr>
        <a:xfrm>
          <a:off x="13652500" y="1662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86583</xdr:rowOff>
    </xdr:from>
    <xdr:ext cx="534377" cy="259045"/>
    <xdr:sp macro="" textlink="">
      <xdr:nvSpPr>
        <xdr:cNvPr id="703" name="テキスト ボックス 702"/>
        <xdr:cNvSpPr txBox="1"/>
      </xdr:nvSpPr>
      <xdr:spPr>
        <a:xfrm>
          <a:off x="13436111" y="1671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156550</xdr:rowOff>
    </xdr:from>
    <xdr:to>
      <xdr:col>18</xdr:col>
      <xdr:colOff>492125</xdr:colOff>
      <xdr:row>97</xdr:row>
      <xdr:rowOff>86700</xdr:rowOff>
    </xdr:to>
    <xdr:sp macro="" textlink="">
      <xdr:nvSpPr>
        <xdr:cNvPr id="704" name="フローチャート : 判断 703"/>
        <xdr:cNvSpPr/>
      </xdr:nvSpPr>
      <xdr:spPr>
        <a:xfrm>
          <a:off x="12763500" y="166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77827</xdr:rowOff>
    </xdr:from>
    <xdr:ext cx="534377" cy="259045"/>
    <xdr:sp macro="" textlink="">
      <xdr:nvSpPr>
        <xdr:cNvPr id="705" name="テキスト ボックス 704"/>
        <xdr:cNvSpPr txBox="1"/>
      </xdr:nvSpPr>
      <xdr:spPr>
        <a:xfrm>
          <a:off x="12547111" y="167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67016</xdr:rowOff>
    </xdr:from>
    <xdr:to>
      <xdr:col>23</xdr:col>
      <xdr:colOff>568325</xdr:colOff>
      <xdr:row>96</xdr:row>
      <xdr:rowOff>168616</xdr:rowOff>
    </xdr:to>
    <xdr:sp macro="" textlink="">
      <xdr:nvSpPr>
        <xdr:cNvPr id="711" name="円/楕円 710"/>
        <xdr:cNvSpPr/>
      </xdr:nvSpPr>
      <xdr:spPr>
        <a:xfrm>
          <a:off x="16268700" y="165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89893</xdr:rowOff>
    </xdr:from>
    <xdr:ext cx="534377" cy="259045"/>
    <xdr:sp macro="" textlink="">
      <xdr:nvSpPr>
        <xdr:cNvPr id="712" name="公債費該当値テキスト"/>
        <xdr:cNvSpPr txBox="1"/>
      </xdr:nvSpPr>
      <xdr:spPr>
        <a:xfrm>
          <a:off x="16370300" y="163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57,872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78826</xdr:rowOff>
    </xdr:from>
    <xdr:to>
      <xdr:col>22</xdr:col>
      <xdr:colOff>415925</xdr:colOff>
      <xdr:row>97</xdr:row>
      <xdr:rowOff>8976</xdr:rowOff>
    </xdr:to>
    <xdr:sp macro="" textlink="">
      <xdr:nvSpPr>
        <xdr:cNvPr id="713" name="円/楕円 712"/>
        <xdr:cNvSpPr/>
      </xdr:nvSpPr>
      <xdr:spPr>
        <a:xfrm>
          <a:off x="15430500" y="165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25503</xdr:rowOff>
    </xdr:from>
    <xdr:ext cx="534377" cy="259045"/>
    <xdr:sp macro="" textlink="">
      <xdr:nvSpPr>
        <xdr:cNvPr id="714" name="テキスト ボックス 713"/>
        <xdr:cNvSpPr txBox="1"/>
      </xdr:nvSpPr>
      <xdr:spPr>
        <a:xfrm>
          <a:off x="15214111" y="163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64021</xdr:rowOff>
    </xdr:from>
    <xdr:to>
      <xdr:col>21</xdr:col>
      <xdr:colOff>212725</xdr:colOff>
      <xdr:row>96</xdr:row>
      <xdr:rowOff>165621</xdr:rowOff>
    </xdr:to>
    <xdr:sp macro="" textlink="">
      <xdr:nvSpPr>
        <xdr:cNvPr id="715" name="円/楕円 714"/>
        <xdr:cNvSpPr/>
      </xdr:nvSpPr>
      <xdr:spPr>
        <a:xfrm>
          <a:off x="14541500" y="165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10698</xdr:rowOff>
    </xdr:from>
    <xdr:ext cx="534377" cy="259045"/>
    <xdr:sp macro="" textlink="">
      <xdr:nvSpPr>
        <xdr:cNvPr id="716" name="テキスト ボックス 715"/>
        <xdr:cNvSpPr txBox="1"/>
      </xdr:nvSpPr>
      <xdr:spPr>
        <a:xfrm>
          <a:off x="14325111" y="162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23795</xdr:rowOff>
    </xdr:from>
    <xdr:to>
      <xdr:col>20</xdr:col>
      <xdr:colOff>9525</xdr:colOff>
      <xdr:row>96</xdr:row>
      <xdr:rowOff>125395</xdr:rowOff>
    </xdr:to>
    <xdr:sp macro="" textlink="">
      <xdr:nvSpPr>
        <xdr:cNvPr id="717" name="円/楕円 716"/>
        <xdr:cNvSpPr/>
      </xdr:nvSpPr>
      <xdr:spPr>
        <a:xfrm>
          <a:off x="13652500" y="164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141922</xdr:rowOff>
    </xdr:from>
    <xdr:ext cx="534377" cy="259045"/>
    <xdr:sp macro="" textlink="">
      <xdr:nvSpPr>
        <xdr:cNvPr id="718" name="テキスト ボックス 717"/>
        <xdr:cNvSpPr txBox="1"/>
      </xdr:nvSpPr>
      <xdr:spPr>
        <a:xfrm>
          <a:off x="13436111" y="1625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165595</xdr:rowOff>
    </xdr:from>
    <xdr:to>
      <xdr:col>18</xdr:col>
      <xdr:colOff>492125</xdr:colOff>
      <xdr:row>96</xdr:row>
      <xdr:rowOff>95745</xdr:rowOff>
    </xdr:to>
    <xdr:sp macro="" textlink="">
      <xdr:nvSpPr>
        <xdr:cNvPr id="719" name="円/楕円 718"/>
        <xdr:cNvSpPr/>
      </xdr:nvSpPr>
      <xdr:spPr>
        <a:xfrm>
          <a:off x="12763500" y="164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112272</xdr:rowOff>
    </xdr:from>
    <xdr:ext cx="534377" cy="259045"/>
    <xdr:sp macro="" textlink="">
      <xdr:nvSpPr>
        <xdr:cNvPr id="720" name="テキスト ボックス 719"/>
        <xdr:cNvSpPr txBox="1"/>
      </xdr:nvSpPr>
      <xdr:spPr>
        <a:xfrm>
          <a:off x="12547111" y="162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32403</xdr:rowOff>
    </xdr:from>
    <xdr:to>
      <xdr:col>31</xdr:col>
      <xdr:colOff>85725</xdr:colOff>
      <xdr:row>39</xdr:row>
      <xdr:rowOff>134003</xdr:rowOff>
    </xdr:to>
    <xdr:sp macro="" textlink="">
      <xdr:nvSpPr>
        <xdr:cNvPr id="755" name="フローチャート : 判断 754"/>
        <xdr:cNvSpPr/>
      </xdr:nvSpPr>
      <xdr:spPr>
        <a:xfrm>
          <a:off x="21272500" y="67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150530</xdr:rowOff>
    </xdr:from>
    <xdr:ext cx="378565" cy="259045"/>
    <xdr:sp macro="" textlink="">
      <xdr:nvSpPr>
        <xdr:cNvPr id="756" name="テキスト ボックス 755"/>
        <xdr:cNvSpPr txBox="1"/>
      </xdr:nvSpPr>
      <xdr:spPr>
        <a:xfrm>
          <a:off x="21134017" y="6494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33818</xdr:rowOff>
    </xdr:from>
    <xdr:to>
      <xdr:col>29</xdr:col>
      <xdr:colOff>568325</xdr:colOff>
      <xdr:row>39</xdr:row>
      <xdr:rowOff>135418</xdr:rowOff>
    </xdr:to>
    <xdr:sp macro="" textlink="">
      <xdr:nvSpPr>
        <xdr:cNvPr id="758" name="フローチャート : 判断 757"/>
        <xdr:cNvSpPr/>
      </xdr:nvSpPr>
      <xdr:spPr>
        <a:xfrm>
          <a:off x="20383500" y="672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151945</xdr:rowOff>
    </xdr:from>
    <xdr:ext cx="378565" cy="259045"/>
    <xdr:sp macro="" textlink="">
      <xdr:nvSpPr>
        <xdr:cNvPr id="759" name="テキスト ボックス 758"/>
        <xdr:cNvSpPr txBox="1"/>
      </xdr:nvSpPr>
      <xdr:spPr>
        <a:xfrm>
          <a:off x="20245017" y="649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22389</xdr:rowOff>
    </xdr:from>
    <xdr:to>
      <xdr:col>28</xdr:col>
      <xdr:colOff>365125</xdr:colOff>
      <xdr:row>39</xdr:row>
      <xdr:rowOff>123989</xdr:rowOff>
    </xdr:to>
    <xdr:sp macro="" textlink="">
      <xdr:nvSpPr>
        <xdr:cNvPr id="761" name="フローチャート : 判断 760"/>
        <xdr:cNvSpPr/>
      </xdr:nvSpPr>
      <xdr:spPr>
        <a:xfrm>
          <a:off x="19494500" y="670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140516</xdr:rowOff>
    </xdr:from>
    <xdr:ext cx="378565" cy="259045"/>
    <xdr:sp macro="" textlink="">
      <xdr:nvSpPr>
        <xdr:cNvPr id="762" name="テキスト ボックス 761"/>
        <xdr:cNvSpPr txBox="1"/>
      </xdr:nvSpPr>
      <xdr:spPr>
        <a:xfrm>
          <a:off x="19356017" y="6484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18252</xdr:rowOff>
    </xdr:from>
    <xdr:to>
      <xdr:col>27</xdr:col>
      <xdr:colOff>161925</xdr:colOff>
      <xdr:row>39</xdr:row>
      <xdr:rowOff>119852</xdr:rowOff>
    </xdr:to>
    <xdr:sp macro="" textlink="">
      <xdr:nvSpPr>
        <xdr:cNvPr id="763" name="フローチャート : 判断 762"/>
        <xdr:cNvSpPr/>
      </xdr:nvSpPr>
      <xdr:spPr>
        <a:xfrm>
          <a:off x="18605500" y="67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136379</xdr:rowOff>
    </xdr:from>
    <xdr:ext cx="378565" cy="259045"/>
    <xdr:sp macro="" textlink="">
      <xdr:nvSpPr>
        <xdr:cNvPr id="764" name="テキスト ボックス 763"/>
        <xdr:cNvSpPr txBox="1"/>
      </xdr:nvSpPr>
      <xdr:spPr>
        <a:xfrm>
          <a:off x="18467017" y="648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128,270</a:t>
          </a:r>
          <a:r>
            <a:rPr kumimoji="1" lang="ja-JP" altLang="ja-JP" sz="1100">
              <a:solidFill>
                <a:schemeClr val="dk1"/>
              </a:solidFill>
              <a:effectLst/>
              <a:latin typeface="+mn-lt"/>
              <a:ea typeface="+mn-ea"/>
              <a:cs typeface="+mn-cs"/>
            </a:rPr>
            <a:t>円となっている。類似団体と比較して、下回っているが、近年、増加傾向となっている。民生費のうち社会福祉行政に要する経費である社会福祉費が平成２４年度から増加していることが要因となっている。</a:t>
          </a:r>
          <a:endParaRPr lang="ja-JP" altLang="ja-JP" sz="1400">
            <a:effectLst/>
          </a:endParaRPr>
        </a:p>
        <a:p>
          <a:r>
            <a:rPr kumimoji="1" lang="ja-JP" altLang="ja-JP" sz="1100">
              <a:solidFill>
                <a:schemeClr val="dk1"/>
              </a:solidFill>
              <a:effectLst/>
              <a:latin typeface="+mn-lt"/>
              <a:ea typeface="+mn-ea"/>
              <a:cs typeface="+mn-cs"/>
            </a:rPr>
            <a:t>教育費は、平成２３、２４年度に住民一人あたりコストが類似団体と比較して上回っているが、それは、小中学校耐震化事業、朝日丘小学校改築事業、南部中学校改築事業によるものである。平成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年度以降は、類似団体と比較して、下回っているが、耐震化工事が他市に先駆けて終了しているためと考える。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歳入歳出差引から翌年度へ繰り越すべき財源を差し引いた実質収支については、増加傾向にあったが、平成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年度に減となった。要因として普通交付税の減や臨時財政対策債の減などである。財政調整基金については取崩額の抑制、積立額の増により平成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年度を境に増加している。今後も人口減少に伴い税収、普通交付税及び臨時財政対策債等の伸びが見込めないため、歳入歳出の適正化を行う必要がある。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漁業交流施設事業特別会計を除く、各会計収支は黒字であり、今後も健全な財政運営に努める。</a:t>
          </a:r>
          <a:endParaRPr lang="ja-JP" altLang="ja-JP" sz="1400">
            <a:effectLst/>
          </a:endParaRPr>
        </a:p>
        <a:p>
          <a:r>
            <a:rPr lang="ja-JP" altLang="ja-JP" sz="1100" b="0" i="0" baseline="0">
              <a:solidFill>
                <a:schemeClr val="dk1"/>
              </a:solidFill>
              <a:effectLst/>
              <a:latin typeface="+mn-lt"/>
              <a:ea typeface="+mn-ea"/>
              <a:cs typeface="+mn-cs"/>
            </a:rPr>
            <a:t>主な黒字会計については水道事業会計であるが、料金の適正化を行い、収支均衡を図る。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22897406</v>
      </c>
      <c r="BO4" s="409"/>
      <c r="BP4" s="409"/>
      <c r="BQ4" s="409"/>
      <c r="BR4" s="409"/>
      <c r="BS4" s="409"/>
      <c r="BT4" s="409"/>
      <c r="BU4" s="410"/>
      <c r="BV4" s="408">
        <v>22762835</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22101613</v>
      </c>
      <c r="BO5" s="414"/>
      <c r="BP5" s="414"/>
      <c r="BQ5" s="414"/>
      <c r="BR5" s="414"/>
      <c r="BS5" s="414"/>
      <c r="BT5" s="414"/>
      <c r="BU5" s="415"/>
      <c r="BV5" s="413">
        <v>21689807</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80.3</v>
      </c>
      <c r="CU5" s="384"/>
      <c r="CV5" s="384"/>
      <c r="CW5" s="384"/>
      <c r="CX5" s="384"/>
      <c r="CY5" s="384"/>
      <c r="CZ5" s="384"/>
      <c r="DA5" s="385"/>
      <c r="DB5" s="383">
        <v>82.8</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795793</v>
      </c>
      <c r="BO6" s="414"/>
      <c r="BP6" s="414"/>
      <c r="BQ6" s="414"/>
      <c r="BR6" s="414"/>
      <c r="BS6" s="414"/>
      <c r="BT6" s="414"/>
      <c r="BU6" s="415"/>
      <c r="BV6" s="413">
        <v>1073028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85.2</v>
      </c>
      <c r="CU6" s="560"/>
      <c r="CV6" s="560"/>
      <c r="CW6" s="560"/>
      <c r="CX6" s="560"/>
      <c r="CY6" s="560"/>
      <c r="CZ6" s="560"/>
      <c r="DA6" s="561"/>
      <c r="DB6" s="559">
        <v>88.3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119457</v>
      </c>
      <c r="BO7" s="414"/>
      <c r="BP7" s="414"/>
      <c r="BQ7" s="414"/>
      <c r="BR7" s="414"/>
      <c r="BS7" s="414"/>
      <c r="BT7" s="414"/>
      <c r="BU7" s="415"/>
      <c r="BV7" s="413">
        <v>314659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12961939</v>
      </c>
      <c r="CU7" s="414"/>
      <c r="CV7" s="414"/>
      <c r="CW7" s="414"/>
      <c r="CX7" s="414"/>
      <c r="CY7" s="414"/>
      <c r="CZ7" s="414"/>
      <c r="DA7" s="415"/>
      <c r="DB7" s="413">
        <v>12705480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676336</v>
      </c>
      <c r="BO8" s="414"/>
      <c r="BP8" s="414"/>
      <c r="BQ8" s="414"/>
      <c r="BR8" s="414"/>
      <c r="BS8" s="414"/>
      <c r="BT8" s="414"/>
      <c r="BU8" s="415"/>
      <c r="BV8" s="413">
        <v>758369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0.44</v>
      </c>
      <c r="CU8" s="523"/>
      <c r="CV8" s="523"/>
      <c r="CW8" s="523"/>
      <c r="CX8" s="523"/>
      <c r="CY8" s="523"/>
      <c r="CZ8" s="523"/>
      <c r="DA8" s="524"/>
      <c r="DB8" s="522">
        <v>0.43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47992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-82033</v>
      </c>
      <c r="BO9" s="414"/>
      <c r="BP9" s="414"/>
      <c r="BQ9" s="414"/>
      <c r="BR9" s="414"/>
      <c r="BS9" s="414"/>
      <c r="BT9" s="414"/>
      <c r="BU9" s="415"/>
      <c r="BV9" s="413">
        <v>157642</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18.100000000000001</v>
      </c>
      <c r="CU9" s="384"/>
      <c r="CV9" s="384"/>
      <c r="CW9" s="384"/>
      <c r="CX9" s="384"/>
      <c r="CY9" s="384"/>
      <c r="CZ9" s="384"/>
      <c r="DA9" s="385"/>
      <c r="DB9" s="383">
        <v>18.2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51726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390432</v>
      </c>
      <c r="BO10" s="414"/>
      <c r="BP10" s="414"/>
      <c r="BQ10" s="414"/>
      <c r="BR10" s="414"/>
      <c r="BS10" s="414"/>
      <c r="BT10" s="414"/>
      <c r="BU10" s="415"/>
      <c r="BV10" s="413">
        <v>301545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278058</v>
      </c>
      <c r="BO11" s="414"/>
      <c r="BP11" s="414"/>
      <c r="BQ11" s="414"/>
      <c r="BR11" s="414"/>
      <c r="BS11" s="414"/>
      <c r="BT11" s="414"/>
      <c r="BU11" s="415"/>
      <c r="BV11" s="413">
        <v>150212</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49830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98690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49415</v>
      </c>
      <c r="S13" s="515"/>
      <c r="T13" s="515"/>
      <c r="U13" s="515"/>
      <c r="V13" s="516"/>
      <c r="W13" s="502" t="s">
        <v>121</v>
      </c>
      <c r="X13" s="426"/>
      <c r="Y13" s="426"/>
      <c r="Z13" s="426"/>
      <c r="AA13" s="426"/>
      <c r="AB13" s="427"/>
      <c r="AC13" s="389">
        <v>1216</v>
      </c>
      <c r="AD13" s="390"/>
      <c r="AE13" s="390"/>
      <c r="AF13" s="390"/>
      <c r="AG13" s="391"/>
      <c r="AH13" s="389">
        <v>1834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586457</v>
      </c>
      <c r="BO13" s="414"/>
      <c r="BP13" s="414"/>
      <c r="BQ13" s="414"/>
      <c r="BR13" s="414"/>
      <c r="BS13" s="414"/>
      <c r="BT13" s="414"/>
      <c r="BU13" s="415"/>
      <c r="BV13" s="413">
        <v>510709</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12.1</v>
      </c>
      <c r="CU13" s="384"/>
      <c r="CV13" s="384"/>
      <c r="CW13" s="384"/>
      <c r="CX13" s="384"/>
      <c r="CY13" s="384"/>
      <c r="CZ13" s="384"/>
      <c r="DA13" s="385"/>
      <c r="DB13" s="383">
        <v>14.2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50599</v>
      </c>
      <c r="S14" s="515"/>
      <c r="T14" s="515"/>
      <c r="U14" s="515"/>
      <c r="V14" s="516"/>
      <c r="W14" s="517"/>
      <c r="X14" s="429"/>
      <c r="Y14" s="429"/>
      <c r="Z14" s="429"/>
      <c r="AA14" s="429"/>
      <c r="AB14" s="430"/>
      <c r="AC14" s="507">
        <v>4.9000000000000004</v>
      </c>
      <c r="AD14" s="508"/>
      <c r="AE14" s="508"/>
      <c r="AF14" s="508"/>
      <c r="AG14" s="509"/>
      <c r="AH14" s="507">
        <v>6.5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87.4</v>
      </c>
      <c r="CU14" s="486"/>
      <c r="CV14" s="486"/>
      <c r="CW14" s="486"/>
      <c r="CX14" s="486"/>
      <c r="CY14" s="486"/>
      <c r="CZ14" s="486"/>
      <c r="DA14" s="487"/>
      <c r="DB14" s="518">
        <v>106.5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50180</v>
      </c>
      <c r="S15" s="515"/>
      <c r="T15" s="515"/>
      <c r="U15" s="515"/>
      <c r="V15" s="516"/>
      <c r="W15" s="502" t="s">
        <v>128</v>
      </c>
      <c r="X15" s="426"/>
      <c r="Y15" s="426"/>
      <c r="Z15" s="426"/>
      <c r="AA15" s="426"/>
      <c r="AB15" s="427"/>
      <c r="AC15" s="389">
        <v>9166</v>
      </c>
      <c r="AD15" s="390"/>
      <c r="AE15" s="390"/>
      <c r="AF15" s="390"/>
      <c r="AG15" s="391"/>
      <c r="AH15" s="389">
        <v>10659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4860895</v>
      </c>
      <c r="BO15" s="409"/>
      <c r="BP15" s="409"/>
      <c r="BQ15" s="409"/>
      <c r="BR15" s="409"/>
      <c r="BS15" s="409"/>
      <c r="BT15" s="409"/>
      <c r="BU15" s="410"/>
      <c r="BV15" s="408">
        <v>4691892</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37</v>
      </c>
      <c r="AD16" s="508"/>
      <c r="AE16" s="508"/>
      <c r="AF16" s="508"/>
      <c r="AG16" s="509"/>
      <c r="AH16" s="507">
        <v>38</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10951044</v>
      </c>
      <c r="BO16" s="414"/>
      <c r="BP16" s="414"/>
      <c r="BQ16" s="414"/>
      <c r="BR16" s="414"/>
      <c r="BS16" s="414"/>
      <c r="BT16" s="414"/>
      <c r="BU16" s="415"/>
      <c r="BV16" s="413">
        <v>10614797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14417</v>
      </c>
      <c r="AD17" s="390"/>
      <c r="AE17" s="390"/>
      <c r="AF17" s="390"/>
      <c r="AG17" s="391"/>
      <c r="AH17" s="389">
        <v>15499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6075025</v>
      </c>
      <c r="BO17" s="414"/>
      <c r="BP17" s="414"/>
      <c r="BQ17" s="414"/>
      <c r="BR17" s="414"/>
      <c r="BS17" s="414"/>
      <c r="BT17" s="414"/>
      <c r="BU17" s="415"/>
      <c r="BV17" s="413">
        <v>5946845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230.56</v>
      </c>
      <c r="M18" s="478"/>
      <c r="N18" s="478"/>
      <c r="O18" s="478"/>
      <c r="P18" s="478"/>
      <c r="Q18" s="478"/>
      <c r="R18" s="479"/>
      <c r="S18" s="479"/>
      <c r="T18" s="479"/>
      <c r="U18" s="479"/>
      <c r="V18" s="480"/>
      <c r="W18" s="494"/>
      <c r="X18" s="495"/>
      <c r="Y18" s="495"/>
      <c r="Z18" s="495"/>
      <c r="AA18" s="495"/>
      <c r="AB18" s="503"/>
      <c r="AC18" s="377">
        <v>58.1</v>
      </c>
      <c r="AD18" s="378"/>
      <c r="AE18" s="378"/>
      <c r="AF18" s="378"/>
      <c r="AG18" s="481"/>
      <c r="AH18" s="377">
        <v>55.3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10931376</v>
      </c>
      <c r="BO18" s="414"/>
      <c r="BP18" s="414"/>
      <c r="BQ18" s="414"/>
      <c r="BR18" s="414"/>
      <c r="BS18" s="414"/>
      <c r="BT18" s="414"/>
      <c r="BU18" s="415"/>
      <c r="BV18" s="413">
        <v>10882031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208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15736313</v>
      </c>
      <c r="BO19" s="414"/>
      <c r="BP19" s="414"/>
      <c r="BQ19" s="414"/>
      <c r="BR19" s="414"/>
      <c r="BS19" s="414"/>
      <c r="BT19" s="414"/>
      <c r="BU19" s="415"/>
      <c r="BV19" s="413">
        <v>15352206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16096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24181887</v>
      </c>
      <c r="BO23" s="414"/>
      <c r="BP23" s="414"/>
      <c r="BQ23" s="414"/>
      <c r="BR23" s="414"/>
      <c r="BS23" s="414"/>
      <c r="BT23" s="414"/>
      <c r="BU23" s="415"/>
      <c r="BV23" s="413">
        <v>24672373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8100</v>
      </c>
      <c r="R24" s="390"/>
      <c r="S24" s="390"/>
      <c r="T24" s="390"/>
      <c r="U24" s="390"/>
      <c r="V24" s="391"/>
      <c r="W24" s="455"/>
      <c r="X24" s="446"/>
      <c r="Y24" s="447"/>
      <c r="Z24" s="386" t="s">
        <v>151</v>
      </c>
      <c r="AA24" s="387"/>
      <c r="AB24" s="387"/>
      <c r="AC24" s="387"/>
      <c r="AD24" s="387"/>
      <c r="AE24" s="387"/>
      <c r="AF24" s="387"/>
      <c r="AG24" s="388"/>
      <c r="AH24" s="389">
        <v>363</v>
      </c>
      <c r="AI24" s="390"/>
      <c r="AJ24" s="390"/>
      <c r="AK24" s="390"/>
      <c r="AL24" s="391"/>
      <c r="AM24" s="389">
        <v>1196085</v>
      </c>
      <c r="AN24" s="390"/>
      <c r="AO24" s="390"/>
      <c r="AP24" s="390"/>
      <c r="AQ24" s="390"/>
      <c r="AR24" s="391"/>
      <c r="AS24" s="389">
        <v>3295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20693866</v>
      </c>
      <c r="BO24" s="414"/>
      <c r="BP24" s="414"/>
      <c r="BQ24" s="414"/>
      <c r="BR24" s="414"/>
      <c r="BS24" s="414"/>
      <c r="BT24" s="414"/>
      <c r="BU24" s="415"/>
      <c r="BV24" s="413">
        <v>20439288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6700</v>
      </c>
      <c r="R25" s="390"/>
      <c r="S25" s="390"/>
      <c r="T25" s="390"/>
      <c r="U25" s="390"/>
      <c r="V25" s="391"/>
      <c r="W25" s="455"/>
      <c r="X25" s="446"/>
      <c r="Y25" s="447"/>
      <c r="Z25" s="386" t="s">
        <v>154</v>
      </c>
      <c r="AA25" s="387"/>
      <c r="AB25" s="387"/>
      <c r="AC25" s="387"/>
      <c r="AD25" s="387"/>
      <c r="AE25" s="387"/>
      <c r="AF25" s="387"/>
      <c r="AG25" s="388"/>
      <c r="AH25" s="389">
        <v>55</v>
      </c>
      <c r="AI25" s="390"/>
      <c r="AJ25" s="390"/>
      <c r="AK25" s="390"/>
      <c r="AL25" s="391"/>
      <c r="AM25" s="389">
        <v>167365</v>
      </c>
      <c r="AN25" s="390"/>
      <c r="AO25" s="390"/>
      <c r="AP25" s="390"/>
      <c r="AQ25" s="390"/>
      <c r="AR25" s="391"/>
      <c r="AS25" s="389">
        <v>3043</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1173094</v>
      </c>
      <c r="BO25" s="409"/>
      <c r="BP25" s="409"/>
      <c r="BQ25" s="409"/>
      <c r="BR25" s="409"/>
      <c r="BS25" s="409"/>
      <c r="BT25" s="409"/>
      <c r="BU25" s="410"/>
      <c r="BV25" s="408">
        <v>1636072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5800</v>
      </c>
      <c r="R26" s="390"/>
      <c r="S26" s="390"/>
      <c r="T26" s="390"/>
      <c r="U26" s="390"/>
      <c r="V26" s="391"/>
      <c r="W26" s="455"/>
      <c r="X26" s="446"/>
      <c r="Y26" s="447"/>
      <c r="Z26" s="386" t="s">
        <v>157</v>
      </c>
      <c r="AA26" s="468"/>
      <c r="AB26" s="468"/>
      <c r="AC26" s="468"/>
      <c r="AD26" s="468"/>
      <c r="AE26" s="468"/>
      <c r="AF26" s="468"/>
      <c r="AG26" s="469"/>
      <c r="AH26" s="389">
        <v>46</v>
      </c>
      <c r="AI26" s="390"/>
      <c r="AJ26" s="390"/>
      <c r="AK26" s="390"/>
      <c r="AL26" s="391"/>
      <c r="AM26" s="389">
        <v>146464</v>
      </c>
      <c r="AN26" s="390"/>
      <c r="AO26" s="390"/>
      <c r="AP26" s="390"/>
      <c r="AQ26" s="390"/>
      <c r="AR26" s="391"/>
      <c r="AS26" s="389">
        <v>3184</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4950</v>
      </c>
      <c r="R27" s="390"/>
      <c r="S27" s="390"/>
      <c r="T27" s="390"/>
      <c r="U27" s="390"/>
      <c r="V27" s="391"/>
      <c r="W27" s="455"/>
      <c r="X27" s="446"/>
      <c r="Y27" s="447"/>
      <c r="Z27" s="386" t="s">
        <v>160</v>
      </c>
      <c r="AA27" s="387"/>
      <c r="AB27" s="387"/>
      <c r="AC27" s="387"/>
      <c r="AD27" s="387"/>
      <c r="AE27" s="387"/>
      <c r="AF27" s="387"/>
      <c r="AG27" s="388"/>
      <c r="AH27" s="389">
        <v>1</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4400</v>
      </c>
      <c r="R28" s="390"/>
      <c r="S28" s="390"/>
      <c r="T28" s="390"/>
      <c r="U28" s="390"/>
      <c r="V28" s="391"/>
      <c r="W28" s="455"/>
      <c r="X28" s="446"/>
      <c r="Y28" s="447"/>
      <c r="Z28" s="386" t="s">
        <v>164</v>
      </c>
      <c r="AA28" s="387"/>
      <c r="AB28" s="387"/>
      <c r="AC28" s="387"/>
      <c r="AD28" s="387"/>
      <c r="AE28" s="387"/>
      <c r="AF28" s="387"/>
      <c r="AG28" s="388"/>
      <c r="AH28" s="389">
        <v>1</v>
      </c>
      <c r="AI28" s="390"/>
      <c r="AJ28" s="390"/>
      <c r="AK28" s="390"/>
      <c r="AL28" s="391"/>
      <c r="AM28" s="389" t="s">
        <v>161</v>
      </c>
      <c r="AN28" s="390"/>
      <c r="AO28" s="390"/>
      <c r="AP28" s="390"/>
      <c r="AQ28" s="390"/>
      <c r="AR28" s="391"/>
      <c r="AS28" s="389" t="s">
        <v>161</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2683233</v>
      </c>
      <c r="BO28" s="409"/>
      <c r="BP28" s="409"/>
      <c r="BQ28" s="409"/>
      <c r="BR28" s="409"/>
      <c r="BS28" s="409"/>
      <c r="BT28" s="409"/>
      <c r="BU28" s="410"/>
      <c r="BV28" s="408">
        <v>2292801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15</v>
      </c>
      <c r="M29" s="390"/>
      <c r="N29" s="390"/>
      <c r="O29" s="390"/>
      <c r="P29" s="391"/>
      <c r="Q29" s="389">
        <v>4200</v>
      </c>
      <c r="R29" s="390"/>
      <c r="S29" s="390"/>
      <c r="T29" s="390"/>
      <c r="U29" s="390"/>
      <c r="V29" s="391"/>
      <c r="W29" s="456"/>
      <c r="X29" s="457"/>
      <c r="Y29" s="458"/>
      <c r="Z29" s="386" t="s">
        <v>168</v>
      </c>
      <c r="AA29" s="387"/>
      <c r="AB29" s="387"/>
      <c r="AC29" s="387"/>
      <c r="AD29" s="387"/>
      <c r="AE29" s="387"/>
      <c r="AF29" s="387"/>
      <c r="AG29" s="388"/>
      <c r="AH29" s="389">
        <v>365</v>
      </c>
      <c r="AI29" s="390"/>
      <c r="AJ29" s="390"/>
      <c r="AK29" s="390"/>
      <c r="AL29" s="391"/>
      <c r="AM29" s="389">
        <v>1203601</v>
      </c>
      <c r="AN29" s="390"/>
      <c r="AO29" s="390"/>
      <c r="AP29" s="390"/>
      <c r="AQ29" s="390"/>
      <c r="AR29" s="391"/>
      <c r="AS29" s="389">
        <v>3298</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1408061</v>
      </c>
      <c r="BO29" s="414"/>
      <c r="BP29" s="414"/>
      <c r="BQ29" s="414"/>
      <c r="BR29" s="414"/>
      <c r="BS29" s="414"/>
      <c r="BT29" s="414"/>
      <c r="BU29" s="415"/>
      <c r="BV29" s="413">
        <v>1007364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1305465</v>
      </c>
      <c r="BO30" s="417"/>
      <c r="BP30" s="417"/>
      <c r="BQ30" s="417"/>
      <c r="BR30" s="417"/>
      <c r="BS30" s="417"/>
      <c r="BT30" s="417"/>
      <c r="BU30" s="418"/>
      <c r="BV30" s="416">
        <v>1295747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氷見市水道事業会計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氷見市下水道特別会計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高岡地区広域圏事務組合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氷見市花と緑のまちづくり協会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育英資金特別会計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氷見市病院事業会計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富山県市町村管理組合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氷見市体育協会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漁業交流施設事業特別会計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介護保険特別会計（介護サービス事業勘定）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富山県市町村総合事務組合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氷見市土地開発公社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富山県後期高齢者医療広域連合（一般会計）</v>
      </c>
      <c r="BZ37" s="372"/>
      <c r="CA37" s="372"/>
      <c r="CB37" s="372"/>
      <c r="CC37" s="372"/>
      <c r="CD37" s="372"/>
      <c r="CE37" s="372"/>
      <c r="CF37" s="372"/>
      <c r="CG37" s="372"/>
      <c r="CH37" s="372"/>
      <c r="CI37" s="372"/>
      <c r="CJ37" s="372"/>
      <c r="CK37" s="372"/>
      <c r="CL37" s="372"/>
      <c r="CM37" s="372"/>
      <c r="CN37" s="165"/>
      <c r="CO37" s="373">
        <f t="shared" si="3"/>
        <v>19</v>
      </c>
      <c r="CP37" s="373"/>
      <c r="CQ37" s="372" t="str">
        <f>IF('各会計、関係団体の財政状況及び健全化判断比率'!BS10="","",'各会計、関係団体の財政状況及び健全化判断比率'!BS10)</f>
        <v>氷見市観光協会</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富山県後期高齢者医療広域連合（特別会計）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529</v>
      </c>
      <c r="D34" s="1181"/>
      <c r="E34" s="1182"/>
      <c r="F34" s="32" t="s">
        <v>485</v>
      </c>
      <c r="G34" s="33" t="s">
        <v>485</v>
      </c>
      <c r="H34" s="33" t="s">
        <v>485</v>
      </c>
      <c r="I34" s="33" t="s">
        <v>485</v>
      </c>
      <c r="J34" s="34" t="s">
        <v>530</v>
      </c>
      <c r="K34" s="22"/>
      <c r="L34" s="22"/>
      <c r="M34" s="22"/>
      <c r="N34" s="22"/>
      <c r="O34" s="22"/>
      <c r="P34" s="22"/>
    </row>
    <row r="35" spans="1:16" ht="39" customHeight="1">
      <c r="A35" s="22"/>
      <c r="B35" s="35"/>
      <c r="C35" s="1175" t="s">
        <v>531</v>
      </c>
      <c r="D35" s="1176"/>
      <c r="E35" s="1177"/>
      <c r="F35" s="36">
        <v>8.65</v>
      </c>
      <c r="G35" s="37">
        <v>9.81</v>
      </c>
      <c r="H35" s="37">
        <v>10.6</v>
      </c>
      <c r="I35" s="37">
        <v>11.44</v>
      </c>
      <c r="J35" s="38">
        <v>10</v>
      </c>
      <c r="K35" s="22"/>
      <c r="L35" s="22"/>
      <c r="M35" s="22"/>
      <c r="N35" s="22"/>
      <c r="O35" s="22"/>
      <c r="P35" s="22"/>
    </row>
    <row r="36" spans="1:16" ht="39" customHeight="1">
      <c r="A36" s="22"/>
      <c r="B36" s="35"/>
      <c r="C36" s="1175" t="s">
        <v>532</v>
      </c>
      <c r="D36" s="1176"/>
      <c r="E36" s="1177"/>
      <c r="F36" s="36">
        <v>4.54</v>
      </c>
      <c r="G36" s="37">
        <v>4.97</v>
      </c>
      <c r="H36" s="37">
        <v>4.63</v>
      </c>
      <c r="I36" s="37">
        <v>5.94</v>
      </c>
      <c r="J36" s="38">
        <v>5.3</v>
      </c>
      <c r="K36" s="22"/>
      <c r="L36" s="22"/>
      <c r="M36" s="22"/>
      <c r="N36" s="22"/>
      <c r="O36" s="22"/>
      <c r="P36" s="22"/>
    </row>
    <row r="37" spans="1:16" ht="39" customHeight="1">
      <c r="A37" s="22"/>
      <c r="B37" s="35"/>
      <c r="C37" s="1175" t="s">
        <v>533</v>
      </c>
      <c r="D37" s="1176"/>
      <c r="E37" s="1177"/>
      <c r="F37" s="36">
        <v>1.98</v>
      </c>
      <c r="G37" s="37">
        <v>1.78</v>
      </c>
      <c r="H37" s="37">
        <v>1.87</v>
      </c>
      <c r="I37" s="37">
        <v>0.92</v>
      </c>
      <c r="J37" s="38">
        <v>1.38</v>
      </c>
      <c r="K37" s="22"/>
      <c r="L37" s="22"/>
      <c r="M37" s="22"/>
      <c r="N37" s="22"/>
      <c r="O37" s="22"/>
      <c r="P37" s="22"/>
    </row>
    <row r="38" spans="1:16" ht="39" customHeight="1">
      <c r="A38" s="22"/>
      <c r="B38" s="35"/>
      <c r="C38" s="1175" t="s">
        <v>534</v>
      </c>
      <c r="D38" s="1176"/>
      <c r="E38" s="1177"/>
      <c r="F38" s="36">
        <v>0.55000000000000004</v>
      </c>
      <c r="G38" s="37">
        <v>0.94</v>
      </c>
      <c r="H38" s="37">
        <v>0.76</v>
      </c>
      <c r="I38" s="37">
        <v>0.97</v>
      </c>
      <c r="J38" s="38">
        <v>1.0900000000000001</v>
      </c>
      <c r="K38" s="22"/>
      <c r="L38" s="22"/>
      <c r="M38" s="22"/>
      <c r="N38" s="22"/>
      <c r="O38" s="22"/>
      <c r="P38" s="22"/>
    </row>
    <row r="39" spans="1:16" ht="39" customHeight="1">
      <c r="A39" s="22"/>
      <c r="B39" s="35"/>
      <c r="C39" s="1175" t="s">
        <v>535</v>
      </c>
      <c r="D39" s="1176"/>
      <c r="E39" s="1177"/>
      <c r="F39" s="36">
        <v>0.03</v>
      </c>
      <c r="G39" s="37">
        <v>0.02</v>
      </c>
      <c r="H39" s="37">
        <v>0.02</v>
      </c>
      <c r="I39" s="37">
        <v>0.03</v>
      </c>
      <c r="J39" s="38">
        <v>0.03</v>
      </c>
      <c r="K39" s="22"/>
      <c r="L39" s="22"/>
      <c r="M39" s="22"/>
      <c r="N39" s="22"/>
      <c r="O39" s="22"/>
      <c r="P39" s="22"/>
    </row>
    <row r="40" spans="1:16" ht="39" customHeight="1">
      <c r="A40" s="22"/>
      <c r="B40" s="35"/>
      <c r="C40" s="1175" t="s">
        <v>536</v>
      </c>
      <c r="D40" s="1176"/>
      <c r="E40" s="1177"/>
      <c r="F40" s="36">
        <v>0.08</v>
      </c>
      <c r="G40" s="37">
        <v>0.09</v>
      </c>
      <c r="H40" s="37">
        <v>0.01</v>
      </c>
      <c r="I40" s="37">
        <v>0.01</v>
      </c>
      <c r="J40" s="38">
        <v>0</v>
      </c>
      <c r="K40" s="22"/>
      <c r="L40" s="22"/>
      <c r="M40" s="22"/>
      <c r="N40" s="22"/>
      <c r="O40" s="22"/>
      <c r="P40" s="22"/>
    </row>
    <row r="41" spans="1:16" ht="39" customHeight="1">
      <c r="A41" s="22"/>
      <c r="B41" s="35"/>
      <c r="C41" s="1175" t="s">
        <v>537</v>
      </c>
      <c r="D41" s="1176"/>
      <c r="E41" s="1177"/>
      <c r="F41" s="36">
        <v>0</v>
      </c>
      <c r="G41" s="37">
        <v>0</v>
      </c>
      <c r="H41" s="37">
        <v>0</v>
      </c>
      <c r="I41" s="37">
        <v>0.02</v>
      </c>
      <c r="J41" s="38">
        <v>0</v>
      </c>
      <c r="K41" s="22"/>
      <c r="L41" s="22"/>
      <c r="M41" s="22"/>
      <c r="N41" s="22"/>
      <c r="O41" s="22"/>
      <c r="P41" s="22"/>
    </row>
    <row r="42" spans="1:16" ht="39" customHeight="1">
      <c r="A42" s="22"/>
      <c r="B42" s="39"/>
      <c r="C42" s="1175" t="s">
        <v>538</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539</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11</v>
      </c>
      <c r="C45" s="1192"/>
      <c r="D45" s="58"/>
      <c r="E45" s="1197" t="s">
        <v>12</v>
      </c>
      <c r="F45" s="1197"/>
      <c r="G45" s="1197"/>
      <c r="H45" s="1197"/>
      <c r="I45" s="1197"/>
      <c r="J45" s="1198"/>
      <c r="K45" s="59">
        <v>3119</v>
      </c>
      <c r="L45" s="60">
        <v>3006</v>
      </c>
      <c r="M45" s="60">
        <v>2826</v>
      </c>
      <c r="N45" s="60">
        <v>2700</v>
      </c>
      <c r="O45" s="61">
        <v>2606</v>
      </c>
      <c r="P45" s="48"/>
      <c r="Q45" s="48"/>
      <c r="R45" s="48"/>
      <c r="S45" s="48"/>
      <c r="T45" s="48"/>
      <c r="U45" s="48"/>
    </row>
    <row r="46" spans="1:21" ht="30.75" customHeight="1">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14</v>
      </c>
      <c r="F47" s="1185"/>
      <c r="G47" s="1185"/>
      <c r="H47" s="1185"/>
      <c r="I47" s="1185"/>
      <c r="J47" s="1186"/>
      <c r="K47" s="63">
        <v>3</v>
      </c>
      <c r="L47" s="64" t="s">
        <v>485</v>
      </c>
      <c r="M47" s="64" t="s">
        <v>485</v>
      </c>
      <c r="N47" s="64" t="s">
        <v>485</v>
      </c>
      <c r="O47" s="65" t="s">
        <v>485</v>
      </c>
      <c r="P47" s="48"/>
      <c r="Q47" s="48"/>
      <c r="R47" s="48"/>
      <c r="S47" s="48"/>
      <c r="T47" s="48"/>
      <c r="U47" s="48"/>
    </row>
    <row r="48" spans="1:21" ht="30.75" customHeight="1">
      <c r="A48" s="48"/>
      <c r="B48" s="1193"/>
      <c r="C48" s="1194"/>
      <c r="D48" s="62"/>
      <c r="E48" s="1185" t="s">
        <v>15</v>
      </c>
      <c r="F48" s="1185"/>
      <c r="G48" s="1185"/>
      <c r="H48" s="1185"/>
      <c r="I48" s="1185"/>
      <c r="J48" s="1186"/>
      <c r="K48" s="63">
        <v>1200</v>
      </c>
      <c r="L48" s="64">
        <v>1018</v>
      </c>
      <c r="M48" s="64">
        <v>1021</v>
      </c>
      <c r="N48" s="64">
        <v>1003</v>
      </c>
      <c r="O48" s="65">
        <v>936</v>
      </c>
      <c r="P48" s="48"/>
      <c r="Q48" s="48"/>
      <c r="R48" s="48"/>
      <c r="S48" s="48"/>
      <c r="T48" s="48"/>
      <c r="U48" s="48"/>
    </row>
    <row r="49" spans="1:21" ht="30.75" customHeight="1">
      <c r="A49" s="48"/>
      <c r="B49" s="1193"/>
      <c r="C49" s="1194"/>
      <c r="D49" s="62"/>
      <c r="E49" s="1185" t="s">
        <v>16</v>
      </c>
      <c r="F49" s="1185"/>
      <c r="G49" s="1185"/>
      <c r="H49" s="1185"/>
      <c r="I49" s="1185"/>
      <c r="J49" s="1186"/>
      <c r="K49" s="63">
        <v>1</v>
      </c>
      <c r="L49" s="64">
        <v>2</v>
      </c>
      <c r="M49" s="64">
        <v>1</v>
      </c>
      <c r="N49" s="64">
        <v>17</v>
      </c>
      <c r="O49" s="65">
        <v>22</v>
      </c>
      <c r="P49" s="48"/>
      <c r="Q49" s="48"/>
      <c r="R49" s="48"/>
      <c r="S49" s="48"/>
      <c r="T49" s="48"/>
      <c r="U49" s="48"/>
    </row>
    <row r="50" spans="1:21" ht="30.75" customHeight="1">
      <c r="A50" s="48"/>
      <c r="B50" s="1193"/>
      <c r="C50" s="1194"/>
      <c r="D50" s="62"/>
      <c r="E50" s="1185" t="s">
        <v>17</v>
      </c>
      <c r="F50" s="1185"/>
      <c r="G50" s="1185"/>
      <c r="H50" s="1185"/>
      <c r="I50" s="1185"/>
      <c r="J50" s="1186"/>
      <c r="K50" s="63">
        <v>389</v>
      </c>
      <c r="L50" s="64">
        <v>249</v>
      </c>
      <c r="M50" s="64">
        <v>210</v>
      </c>
      <c r="N50" s="64">
        <v>165</v>
      </c>
      <c r="O50" s="65">
        <v>117</v>
      </c>
      <c r="P50" s="48"/>
      <c r="Q50" s="48"/>
      <c r="R50" s="48"/>
      <c r="S50" s="48"/>
      <c r="T50" s="48"/>
      <c r="U50" s="48"/>
    </row>
    <row r="51" spans="1:21" ht="30.75" customHeight="1">
      <c r="A51" s="48"/>
      <c r="B51" s="1195"/>
      <c r="C51" s="1196"/>
      <c r="D51" s="66"/>
      <c r="E51" s="1185" t="s">
        <v>18</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c r="A52" s="48"/>
      <c r="B52" s="1183" t="s">
        <v>19</v>
      </c>
      <c r="C52" s="1184"/>
      <c r="D52" s="66"/>
      <c r="E52" s="1185" t="s">
        <v>20</v>
      </c>
      <c r="F52" s="1185"/>
      <c r="G52" s="1185"/>
      <c r="H52" s="1185"/>
      <c r="I52" s="1185"/>
      <c r="J52" s="1186"/>
      <c r="K52" s="63">
        <v>2691</v>
      </c>
      <c r="L52" s="64">
        <v>2587</v>
      </c>
      <c r="M52" s="64">
        <v>2582</v>
      </c>
      <c r="N52" s="64">
        <v>2659</v>
      </c>
      <c r="O52" s="65">
        <v>2634</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2021</v>
      </c>
      <c r="L53" s="69">
        <v>1688</v>
      </c>
      <c r="M53" s="69">
        <v>1476</v>
      </c>
      <c r="N53" s="69">
        <v>1226</v>
      </c>
      <c r="O53" s="70">
        <v>1047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1" t="s">
        <v>24</v>
      </c>
      <c r="C41" s="1212"/>
      <c r="D41" s="81"/>
      <c r="E41" s="1213" t="s">
        <v>25</v>
      </c>
      <c r="F41" s="1213"/>
      <c r="G41" s="1213"/>
      <c r="H41" s="1214"/>
      <c r="I41" s="82">
        <v>24551</v>
      </c>
      <c r="J41" s="83">
        <v>24462</v>
      </c>
      <c r="K41" s="83">
        <v>25108</v>
      </c>
      <c r="L41" s="83">
        <v>24672</v>
      </c>
      <c r="M41" s="84">
        <v>24182</v>
      </c>
    </row>
    <row r="42" spans="2:13" ht="27.75" customHeight="1">
      <c r="B42" s="1201"/>
      <c r="C42" s="1202"/>
      <c r="D42" s="85"/>
      <c r="E42" s="1205" t="s">
        <v>26</v>
      </c>
      <c r="F42" s="1205"/>
      <c r="G42" s="1205"/>
      <c r="H42" s="1206"/>
      <c r="I42" s="86">
        <v>1023</v>
      </c>
      <c r="J42" s="87">
        <v>745</v>
      </c>
      <c r="K42" s="87">
        <v>510</v>
      </c>
      <c r="L42" s="87">
        <v>324</v>
      </c>
      <c r="M42" s="88">
        <v>190</v>
      </c>
    </row>
    <row r="43" spans="2:13" ht="27.75" customHeight="1">
      <c r="B43" s="1201"/>
      <c r="C43" s="1202"/>
      <c r="D43" s="85"/>
      <c r="E43" s="1205" t="s">
        <v>27</v>
      </c>
      <c r="F43" s="1205"/>
      <c r="G43" s="1205"/>
      <c r="H43" s="1206"/>
      <c r="I43" s="86">
        <v>13449</v>
      </c>
      <c r="J43" s="87">
        <v>11907</v>
      </c>
      <c r="K43" s="87">
        <v>10355</v>
      </c>
      <c r="L43" s="87">
        <v>9358</v>
      </c>
      <c r="M43" s="88">
        <v>8669</v>
      </c>
    </row>
    <row r="44" spans="2:13" ht="27.75" customHeight="1">
      <c r="B44" s="1201"/>
      <c r="C44" s="1202"/>
      <c r="D44" s="85"/>
      <c r="E44" s="1205" t="s">
        <v>28</v>
      </c>
      <c r="F44" s="1205"/>
      <c r="G44" s="1205"/>
      <c r="H44" s="1206"/>
      <c r="I44" s="86" t="s">
        <v>485</v>
      </c>
      <c r="J44" s="87">
        <v>184</v>
      </c>
      <c r="K44" s="87">
        <v>257</v>
      </c>
      <c r="L44" s="87">
        <v>500</v>
      </c>
      <c r="M44" s="88">
        <v>484</v>
      </c>
    </row>
    <row r="45" spans="2:13" ht="27.75" customHeight="1">
      <c r="B45" s="1201"/>
      <c r="C45" s="1202"/>
      <c r="D45" s="85"/>
      <c r="E45" s="1205" t="s">
        <v>29</v>
      </c>
      <c r="F45" s="1205"/>
      <c r="G45" s="1205"/>
      <c r="H45" s="1206"/>
      <c r="I45" s="86">
        <v>6604</v>
      </c>
      <c r="J45" s="87">
        <v>6246</v>
      </c>
      <c r="K45" s="87">
        <v>5986</v>
      </c>
      <c r="L45" s="87">
        <v>5467</v>
      </c>
      <c r="M45" s="88">
        <v>5043</v>
      </c>
    </row>
    <row r="46" spans="2:13" ht="27.75" customHeight="1">
      <c r="B46" s="1201"/>
      <c r="C46" s="1202"/>
      <c r="D46" s="85"/>
      <c r="E46" s="1205" t="s">
        <v>30</v>
      </c>
      <c r="F46" s="1205"/>
      <c r="G46" s="1205"/>
      <c r="H46" s="1206"/>
      <c r="I46" s="86" t="s">
        <v>485</v>
      </c>
      <c r="J46" s="87" t="s">
        <v>485</v>
      </c>
      <c r="K46" s="87" t="s">
        <v>485</v>
      </c>
      <c r="L46" s="87" t="s">
        <v>485</v>
      </c>
      <c r="M46" s="88" t="s">
        <v>485</v>
      </c>
    </row>
    <row r="47" spans="2:13" ht="27.75" customHeight="1">
      <c r="B47" s="1201"/>
      <c r="C47" s="1202"/>
      <c r="D47" s="85"/>
      <c r="E47" s="1205" t="s">
        <v>31</v>
      </c>
      <c r="F47" s="1205"/>
      <c r="G47" s="1205"/>
      <c r="H47" s="1206"/>
      <c r="I47" s="86" t="s">
        <v>485</v>
      </c>
      <c r="J47" s="87" t="s">
        <v>485</v>
      </c>
      <c r="K47" s="87" t="s">
        <v>485</v>
      </c>
      <c r="L47" s="87" t="s">
        <v>485</v>
      </c>
      <c r="M47" s="88" t="s">
        <v>485</v>
      </c>
    </row>
    <row r="48" spans="2:13" ht="27.75" customHeight="1">
      <c r="B48" s="1203"/>
      <c r="C48" s="1204"/>
      <c r="D48" s="85"/>
      <c r="E48" s="1205" t="s">
        <v>32</v>
      </c>
      <c r="F48" s="1205"/>
      <c r="G48" s="1205"/>
      <c r="H48" s="1206"/>
      <c r="I48" s="86" t="s">
        <v>485</v>
      </c>
      <c r="J48" s="87" t="s">
        <v>485</v>
      </c>
      <c r="K48" s="87" t="s">
        <v>485</v>
      </c>
      <c r="L48" s="87" t="s">
        <v>485</v>
      </c>
      <c r="M48" s="88" t="s">
        <v>485</v>
      </c>
    </row>
    <row r="49" spans="2:13" ht="27.75" customHeight="1">
      <c r="B49" s="1199" t="s">
        <v>33</v>
      </c>
      <c r="C49" s="1200"/>
      <c r="D49" s="89"/>
      <c r="E49" s="1205" t="s">
        <v>34</v>
      </c>
      <c r="F49" s="1205"/>
      <c r="G49" s="1205"/>
      <c r="H49" s="1206"/>
      <c r="I49" s="86">
        <v>4602</v>
      </c>
      <c r="J49" s="87">
        <v>4991</v>
      </c>
      <c r="K49" s="87">
        <v>5432</v>
      </c>
      <c r="L49" s="87">
        <v>5488</v>
      </c>
      <c r="M49" s="88">
        <v>6558</v>
      </c>
    </row>
    <row r="50" spans="2:13" ht="27.75" customHeight="1">
      <c r="B50" s="1201"/>
      <c r="C50" s="1202"/>
      <c r="D50" s="85"/>
      <c r="E50" s="1205" t="s">
        <v>35</v>
      </c>
      <c r="F50" s="1205"/>
      <c r="G50" s="1205"/>
      <c r="H50" s="1206"/>
      <c r="I50" s="86">
        <v>675</v>
      </c>
      <c r="J50" s="87">
        <v>564</v>
      </c>
      <c r="K50" s="87">
        <v>483</v>
      </c>
      <c r="L50" s="87">
        <v>439</v>
      </c>
      <c r="M50" s="88">
        <v>395</v>
      </c>
    </row>
    <row r="51" spans="2:13" ht="27.75" customHeight="1">
      <c r="B51" s="1203"/>
      <c r="C51" s="1204"/>
      <c r="D51" s="85"/>
      <c r="E51" s="1205" t="s">
        <v>36</v>
      </c>
      <c r="F51" s="1205"/>
      <c r="G51" s="1205"/>
      <c r="H51" s="1206"/>
      <c r="I51" s="86">
        <v>23843</v>
      </c>
      <c r="J51" s="87">
        <v>24559</v>
      </c>
      <c r="K51" s="87">
        <v>23990</v>
      </c>
      <c r="L51" s="87">
        <v>23626</v>
      </c>
      <c r="M51" s="88">
        <v>22538</v>
      </c>
    </row>
    <row r="52" spans="2:13" ht="27.75" customHeight="1" thickBot="1">
      <c r="B52" s="1207" t="s">
        <v>37</v>
      </c>
      <c r="C52" s="1208"/>
      <c r="D52" s="90"/>
      <c r="E52" s="1209" t="s">
        <v>38</v>
      </c>
      <c r="F52" s="1209"/>
      <c r="G52" s="1209"/>
      <c r="H52" s="1210"/>
      <c r="I52" s="91">
        <v>16508</v>
      </c>
      <c r="J52" s="92">
        <v>13429</v>
      </c>
      <c r="K52" s="92">
        <v>12312</v>
      </c>
      <c r="L52" s="92">
        <v>10768</v>
      </c>
      <c r="M52" s="93">
        <v>9077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15" t="s">
        <v>556</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24"/>
      <c r="H50" s="1225"/>
      <c r="I50" s="1225"/>
      <c r="J50" s="1226"/>
      <c r="K50" s="354" t="s">
        <v>524</v>
      </c>
      <c r="L50" s="354" t="s">
        <v>525</v>
      </c>
      <c r="M50" s="354" t="s">
        <v>526</v>
      </c>
      <c r="N50" s="354" t="s">
        <v>527</v>
      </c>
      <c r="O50" s="354" t="s">
        <v>528</v>
      </c>
    </row>
    <row r="51" spans="1:17">
      <c r="B51" s="248"/>
      <c r="C51" s="244"/>
      <c r="D51" s="244"/>
      <c r="E51" s="244"/>
      <c r="F51" s="244"/>
      <c r="G51" s="1227" t="s">
        <v>558</v>
      </c>
      <c r="H51" s="1228"/>
      <c r="I51" s="1233" t="s">
        <v>559</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560</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561</v>
      </c>
      <c r="H55" s="1239"/>
      <c r="I55" s="1237" t="s">
        <v>559</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560</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15" t="s">
        <v>565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24"/>
      <c r="H72" s="1225"/>
      <c r="I72" s="1225"/>
      <c r="J72" s="1226"/>
      <c r="K72" s="354" t="s">
        <v>524</v>
      </c>
      <c r="L72" s="354" t="s">
        <v>525</v>
      </c>
      <c r="M72" s="354" t="s">
        <v>526</v>
      </c>
      <c r="N72" s="354" t="s">
        <v>527</v>
      </c>
      <c r="O72" s="354" t="s">
        <v>528</v>
      </c>
    </row>
    <row r="73" spans="2:30">
      <c r="B73" s="248"/>
      <c r="C73" s="244"/>
      <c r="D73" s="244"/>
      <c r="E73" s="244"/>
      <c r="F73" s="244"/>
      <c r="G73" s="1227" t="s">
        <v>558</v>
      </c>
      <c r="H73" s="1228"/>
      <c r="I73" s="1233" t="s">
        <v>559</v>
      </c>
      <c r="J73" s="1233"/>
      <c r="K73" s="1247">
        <v>157</v>
      </c>
      <c r="L73" s="1247">
        <v>129.9</v>
      </c>
      <c r="M73" s="1236">
        <v>117.9</v>
      </c>
      <c r="N73" s="1236">
        <v>106.5</v>
      </c>
      <c r="O73" s="1236">
        <v>87.4</v>
      </c>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564</v>
      </c>
      <c r="J75" s="1237"/>
      <c r="K75" s="1248">
        <v>20.6</v>
      </c>
      <c r="L75" s="1248">
        <v>18.7</v>
      </c>
      <c r="M75" s="1248">
        <v>16.5</v>
      </c>
      <c r="N75" s="1248">
        <v>14.2</v>
      </c>
      <c r="O75" s="1248">
        <v>12.1</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561</v>
      </c>
      <c r="H77" s="1239"/>
      <c r="I77" s="1237" t="s">
        <v>559</v>
      </c>
      <c r="J77" s="1237"/>
      <c r="K77" s="1247">
        <v>69.2</v>
      </c>
      <c r="L77" s="1247">
        <v>58.2</v>
      </c>
      <c r="M77" s="1236">
        <v>50.3</v>
      </c>
      <c r="N77" s="1236">
        <v>45.9</v>
      </c>
      <c r="O77" s="1236">
        <v>56.8</v>
      </c>
      <c r="R77" s="243">
        <v>12.3</v>
      </c>
      <c r="T77" s="243">
        <v>11.1</v>
      </c>
    </row>
    <row r="78" spans="2:30">
      <c r="B78" s="248"/>
      <c r="C78" s="244"/>
      <c r="D78" s="244"/>
      <c r="E78" s="244"/>
      <c r="F78" s="244"/>
      <c r="G78" s="1240"/>
      <c r="H78" s="1241"/>
      <c r="I78" s="1237"/>
      <c r="J78" s="1237"/>
      <c r="K78" s="1247"/>
      <c r="L78" s="1247"/>
      <c r="M78" s="1236"/>
      <c r="N78" s="1236"/>
      <c r="O78" s="1236"/>
    </row>
    <row r="79" spans="2:30">
      <c r="B79" s="248"/>
      <c r="C79" s="244"/>
      <c r="D79" s="244"/>
      <c r="E79" s="244"/>
      <c r="F79" s="244"/>
      <c r="G79" s="1240"/>
      <c r="H79" s="1241"/>
      <c r="I79" s="1249" t="s">
        <v>564</v>
      </c>
      <c r="J79" s="1246"/>
      <c r="K79" s="1250">
        <v>11.1</v>
      </c>
      <c r="L79" s="1250">
        <v>10.3</v>
      </c>
      <c r="M79" s="1250">
        <v>9.6</v>
      </c>
      <c r="N79" s="1250">
        <v>8.8000000000000007</v>
      </c>
      <c r="O79" s="1250">
        <v>10.199999999999999</v>
      </c>
      <c r="V79" s="243">
        <v>53.5</v>
      </c>
      <c r="X79" s="243">
        <v>48.2</v>
      </c>
      <c r="Z79" s="243">
        <v>34.200000000000003</v>
      </c>
      <c r="AB79" s="243">
        <v>30.3</v>
      </c>
      <c r="AD79" s="243">
        <v>28.9</v>
      </c>
    </row>
    <row r="80" spans="2:30">
      <c r="B80" s="248"/>
      <c r="C80" s="244"/>
      <c r="D80" s="244"/>
      <c r="E80" s="244"/>
      <c r="F80" s="244"/>
      <c r="G80" s="1242"/>
      <c r="H80" s="1243"/>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62440</v>
      </c>
      <c r="E3" s="116"/>
      <c r="F3" s="117">
        <v>47569</v>
      </c>
      <c r="G3" s="118"/>
      <c r="H3" s="119"/>
    </row>
    <row r="4" spans="1:8">
      <c r="A4" s="120"/>
      <c r="B4" s="121"/>
      <c r="C4" s="122"/>
      <c r="D4" s="123">
        <v>13502</v>
      </c>
      <c r="E4" s="124"/>
      <c r="F4" s="125">
        <v>26255</v>
      </c>
      <c r="G4" s="126"/>
      <c r="H4" s="127"/>
    </row>
    <row r="5" spans="1:8">
      <c r="A5" s="108" t="s">
        <v>518</v>
      </c>
      <c r="B5" s="113"/>
      <c r="C5" s="114"/>
      <c r="D5" s="115">
        <v>75000</v>
      </c>
      <c r="E5" s="116"/>
      <c r="F5" s="117">
        <v>50880</v>
      </c>
      <c r="G5" s="118"/>
      <c r="H5" s="119"/>
    </row>
    <row r="6" spans="1:8">
      <c r="A6" s="120"/>
      <c r="B6" s="121"/>
      <c r="C6" s="122"/>
      <c r="D6" s="123">
        <v>20117</v>
      </c>
      <c r="E6" s="124"/>
      <c r="F6" s="125">
        <v>26879</v>
      </c>
      <c r="G6" s="126"/>
      <c r="H6" s="127"/>
    </row>
    <row r="7" spans="1:8">
      <c r="A7" s="108" t="s">
        <v>519</v>
      </c>
      <c r="B7" s="113"/>
      <c r="C7" s="114"/>
      <c r="D7" s="115">
        <v>103032</v>
      </c>
      <c r="E7" s="116"/>
      <c r="F7" s="117">
        <v>63956</v>
      </c>
      <c r="G7" s="118"/>
      <c r="H7" s="119"/>
    </row>
    <row r="8" spans="1:8">
      <c r="A8" s="120"/>
      <c r="B8" s="121"/>
      <c r="C8" s="122"/>
      <c r="D8" s="123">
        <v>57283</v>
      </c>
      <c r="E8" s="124"/>
      <c r="F8" s="125">
        <v>29239</v>
      </c>
      <c r="G8" s="126"/>
      <c r="H8" s="127"/>
    </row>
    <row r="9" spans="1:8">
      <c r="A9" s="108" t="s">
        <v>520</v>
      </c>
      <c r="B9" s="113"/>
      <c r="C9" s="114"/>
      <c r="D9" s="115">
        <v>64285</v>
      </c>
      <c r="E9" s="116"/>
      <c r="F9" s="117">
        <v>66255</v>
      </c>
      <c r="G9" s="118"/>
      <c r="H9" s="119"/>
    </row>
    <row r="10" spans="1:8">
      <c r="A10" s="120"/>
      <c r="B10" s="121"/>
      <c r="C10" s="122"/>
      <c r="D10" s="123">
        <v>33560</v>
      </c>
      <c r="E10" s="124"/>
      <c r="F10" s="125">
        <v>31822</v>
      </c>
      <c r="G10" s="126"/>
      <c r="H10" s="127"/>
    </row>
    <row r="11" spans="1:8">
      <c r="A11" s="108" t="s">
        <v>521</v>
      </c>
      <c r="B11" s="113"/>
      <c r="C11" s="114"/>
      <c r="D11" s="115">
        <v>57965</v>
      </c>
      <c r="E11" s="116"/>
      <c r="F11" s="117">
        <v>81768</v>
      </c>
      <c r="G11" s="118"/>
      <c r="H11" s="119"/>
    </row>
    <row r="12" spans="1:8">
      <c r="A12" s="120"/>
      <c r="B12" s="121"/>
      <c r="C12" s="128"/>
      <c r="D12" s="123">
        <v>22430</v>
      </c>
      <c r="E12" s="124"/>
      <c r="F12" s="125">
        <v>37917</v>
      </c>
      <c r="G12" s="126"/>
      <c r="H12" s="127"/>
    </row>
    <row r="13" spans="1:8">
      <c r="A13" s="108"/>
      <c r="B13" s="113"/>
      <c r="C13" s="129"/>
      <c r="D13" s="130">
        <v>72544</v>
      </c>
      <c r="E13" s="131"/>
      <c r="F13" s="132">
        <v>62086</v>
      </c>
      <c r="G13" s="133"/>
      <c r="H13" s="119"/>
    </row>
    <row r="14" spans="1:8">
      <c r="A14" s="120"/>
      <c r="B14" s="121"/>
      <c r="C14" s="122"/>
      <c r="D14" s="123">
        <v>29378</v>
      </c>
      <c r="E14" s="124"/>
      <c r="F14" s="125">
        <v>30422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4.54</v>
      </c>
      <c r="C19" s="134">
        <f>ROUND(VALUE(SUBSTITUTE(実質収支比率等に係る経年分析!G$48,"▲","-")),2)</f>
        <v>4.9800000000000004</v>
      </c>
      <c r="D19" s="134">
        <f>ROUND(VALUE(SUBSTITUTE(実質収支比率等に係る経年分析!H$48,"▲","-")),2)</f>
        <v>4.6399999999999997</v>
      </c>
      <c r="E19" s="134">
        <f>ROUND(VALUE(SUBSTITUTE(実質収支比率等に係る経年分析!I$48,"▲","-")),2)</f>
        <v>5.97</v>
      </c>
      <c r="F19" s="134">
        <f>ROUND(VALUE(SUBSTITUTE(実質収支比率等に係る経年分析!J$48,"▲","-")),2)</f>
        <v>5.22</v>
      </c>
    </row>
    <row r="20" spans="1:11">
      <c r="A20" s="134" t="s">
        <v>43</v>
      </c>
      <c r="B20" s="134">
        <f>ROUND(VALUE(SUBSTITUTE(実質収支比率等に係る経年分析!F$47,"▲","-")),2)</f>
        <v>6.87</v>
      </c>
      <c r="C20" s="134">
        <f>ROUND(VALUE(SUBSTITUTE(実質収支比率等に係る経年分析!G$47,"▲","-")),2)</f>
        <v>15.61</v>
      </c>
      <c r="D20" s="134">
        <f>ROUND(VALUE(SUBSTITUTE(実質収支比率等に係る経年分析!H$47,"▲","-")),2)</f>
        <v>16.13</v>
      </c>
      <c r="E20" s="134">
        <f>ROUND(VALUE(SUBSTITUTE(実質収支比率等に係る経年分析!I$47,"▲","-")),2)</f>
        <v>18.05</v>
      </c>
      <c r="F20" s="134">
        <f>ROUND(VALUE(SUBSTITUTE(実質収支比率等に係る経年分析!J$47,"▲","-")),2)</f>
        <v>20.7</v>
      </c>
    </row>
    <row r="21" spans="1:11">
      <c r="A21" s="134" t="s">
        <v>44</v>
      </c>
      <c r="B21" s="134">
        <f>IF(ISNUMBER(VALUE(SUBSTITUTE(実質収支比率等に係る経年分析!F$49,"▲","-"))),ROUND(VALUE(SUBSTITUTE(実質収支比率等に係る経年分析!F$49,"▲","-")),2),NA())</f>
        <v>3.33</v>
      </c>
      <c r="C21" s="134">
        <f>IF(ISNUMBER(VALUE(SUBSTITUTE(実質収支比率等に係る経年分析!G$49,"▲","-"))),ROUND(VALUE(SUBSTITUTE(実質収支比率等に係る経年分析!G$49,"▲","-")),2),NA())</f>
        <v>11.2</v>
      </c>
      <c r="D21" s="134">
        <f>IF(ISNUMBER(VALUE(SUBSTITUTE(実質収支比率等に係る経年分析!H$49,"▲","-"))),ROUND(VALUE(SUBSTITUTE(実質収支比率等に係る経年分析!H$49,"▲","-")),2),NA())</f>
        <v>1.59</v>
      </c>
      <c r="E21" s="134">
        <f>IF(ISNUMBER(VALUE(SUBSTITUTE(実質収支比率等に係る経年分析!I$49,"▲","-"))),ROUND(VALUE(SUBSTITUTE(実質収支比率等に係る経年分析!I$49,"▲","-")),2),NA())</f>
        <v>4.0199999999999996</v>
      </c>
      <c r="F21" s="134">
        <f>IF(ISNUMBER(VALUE(SUBSTITUTE(実質収支比率等に係る経年分析!J$49,"▲","-"))),ROUND(VALUE(SUBSTITUTE(実質収支比率等に係る経年分析!J$49,"▲","-")),2),NA())</f>
        <v>4.5199999999999996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育英資金特別会計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氷見市下水道特別会計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1.0900000000000001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v>
      </c>
    </row>
    <row r="35" spans="1:16">
      <c r="A35" s="135" t="str">
        <f>IF(連結実質赤字比率に係る赤字・黒字の構成分析!C$35="",NA(),連結実質赤字比率に係る赤字・黒字の構成分析!C$35)</f>
        <v>氷見市水道事業会計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v>
      </c>
    </row>
    <row r="36" spans="1:16">
      <c r="A36" s="135" t="str">
        <f>IF(連結実質赤字比率に係る赤字・黒字の構成分析!C$34="",NA(),連結実質赤字比率に係る赤字・黒字の構成分析!C$34)</f>
        <v>漁業交流施設事業特別会計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#VALUE!</v>
      </c>
      <c r="I36" s="135" t="e">
        <f>IF(ROUND(VALUE(SUBSTITUTE(連結実質赤字比率に係る赤字・黒字の構成分析!I$34,"▲", "-")), 2) &gt;= 0, ABS(ROUND(VALUE(SUBSTITUTE(連結実質赤字比率に係る赤字・黒字の構成分析!I$34,"▲", "-")), 2)), NA())</f>
        <v>#VALUE!</v>
      </c>
      <c r="J36" s="135">
        <f>IF(ROUND(VALUE(SUBSTITUTE(連結実質赤字比率に係る赤字・黒字の構成分析!J$34,"▲", "-")), 2) &lt; 0, ABS(ROUND(VALUE(SUBSTITUTE(連結実質赤字比率に係る赤字・黒字の構成分析!J$34,"▲", "-")), 2)), NA())</f>
        <v>0.09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2691</v>
      </c>
      <c r="E42" s="136"/>
      <c r="F42" s="136"/>
      <c r="G42" s="136">
        <f>'実質公債費比率（分子）の構造'!L$52</f>
        <v>2587</v>
      </c>
      <c r="H42" s="136"/>
      <c r="I42" s="136"/>
      <c r="J42" s="136">
        <f>'実質公債費比率（分子）の構造'!M$52</f>
        <v>2582</v>
      </c>
      <c r="K42" s="136"/>
      <c r="L42" s="136"/>
      <c r="M42" s="136">
        <f>'実質公債費比率（分子）の構造'!N$52</f>
        <v>2659</v>
      </c>
      <c r="N42" s="136"/>
      <c r="O42" s="136"/>
      <c r="P42" s="136">
        <f>'実質公債費比率（分子）の構造'!O$52</f>
        <v>2634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389</v>
      </c>
      <c r="C44" s="136"/>
      <c r="D44" s="136"/>
      <c r="E44" s="136">
        <f>'実質公債費比率（分子）の構造'!L$50</f>
        <v>249</v>
      </c>
      <c r="F44" s="136"/>
      <c r="G44" s="136"/>
      <c r="H44" s="136">
        <f>'実質公債費比率（分子）の構造'!M$50</f>
        <v>210</v>
      </c>
      <c r="I44" s="136"/>
      <c r="J44" s="136"/>
      <c r="K44" s="136">
        <f>'実質公債費比率（分子）の構造'!N$50</f>
        <v>165</v>
      </c>
      <c r="L44" s="136"/>
      <c r="M44" s="136"/>
      <c r="N44" s="136">
        <f>'実質公債費比率（分子）の構造'!O$50</f>
        <v>117</v>
      </c>
      <c r="O44" s="136"/>
      <c r="P44" s="136"/>
    </row>
    <row r="45" spans="1:16">
      <c r="A45" s="136" t="s">
        <v>54</v>
      </c>
      <c r="B45" s="136">
        <f>'実質公債費比率（分子）の構造'!K$49</f>
        <v>1</v>
      </c>
      <c r="C45" s="136"/>
      <c r="D45" s="136"/>
      <c r="E45" s="136">
        <f>'実質公債費比率（分子）の構造'!L$49</f>
        <v>2</v>
      </c>
      <c r="F45" s="136"/>
      <c r="G45" s="136"/>
      <c r="H45" s="136">
        <f>'実質公債費比率（分子）の構造'!M$49</f>
        <v>1</v>
      </c>
      <c r="I45" s="136"/>
      <c r="J45" s="136"/>
      <c r="K45" s="136">
        <f>'実質公債費比率（分子）の構造'!N$49</f>
        <v>17</v>
      </c>
      <c r="L45" s="136"/>
      <c r="M45" s="136"/>
      <c r="N45" s="136">
        <f>'実質公債費比率（分子）の構造'!O$49</f>
        <v>22</v>
      </c>
      <c r="O45" s="136"/>
      <c r="P45" s="136"/>
    </row>
    <row r="46" spans="1:16">
      <c r="A46" s="136" t="s">
        <v>55</v>
      </c>
      <c r="B46" s="136">
        <f>'実質公債費比率（分子）の構造'!K$48</f>
        <v>1200</v>
      </c>
      <c r="C46" s="136"/>
      <c r="D46" s="136"/>
      <c r="E46" s="136">
        <f>'実質公債費比率（分子）の構造'!L$48</f>
        <v>1018</v>
      </c>
      <c r="F46" s="136"/>
      <c r="G46" s="136"/>
      <c r="H46" s="136">
        <f>'実質公債費比率（分子）の構造'!M$48</f>
        <v>1021</v>
      </c>
      <c r="I46" s="136"/>
      <c r="J46" s="136"/>
      <c r="K46" s="136">
        <f>'実質公債費比率（分子）の構造'!N$48</f>
        <v>1003</v>
      </c>
      <c r="L46" s="136"/>
      <c r="M46" s="136"/>
      <c r="N46" s="136">
        <f>'実質公債費比率（分子）の構造'!O$48</f>
        <v>936</v>
      </c>
      <c r="O46" s="136"/>
      <c r="P46" s="136"/>
    </row>
    <row r="47" spans="1:16">
      <c r="A47" s="136" t="s">
        <v>56</v>
      </c>
      <c r="B47" s="136">
        <f>'実質公債費比率（分子）の構造'!K$47</f>
        <v>3</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3119</v>
      </c>
      <c r="C49" s="136"/>
      <c r="D49" s="136"/>
      <c r="E49" s="136">
        <f>'実質公債費比率（分子）の構造'!L$45</f>
        <v>3006</v>
      </c>
      <c r="F49" s="136"/>
      <c r="G49" s="136"/>
      <c r="H49" s="136">
        <f>'実質公債費比率（分子）の構造'!M$45</f>
        <v>2826</v>
      </c>
      <c r="I49" s="136"/>
      <c r="J49" s="136"/>
      <c r="K49" s="136">
        <f>'実質公債費比率（分子）の構造'!N$45</f>
        <v>2700</v>
      </c>
      <c r="L49" s="136"/>
      <c r="M49" s="136"/>
      <c r="N49" s="136">
        <f>'実質公債費比率（分子）の構造'!O$45</f>
        <v>2606</v>
      </c>
      <c r="O49" s="136"/>
      <c r="P49" s="136"/>
    </row>
    <row r="50" spans="1:16">
      <c r="A50" s="136" t="s">
        <v>59</v>
      </c>
      <c r="B50" s="136" t="e">
        <f>NA()</f>
        <v>#N/A</v>
      </c>
      <c r="C50" s="136">
        <f>IF(ISNUMBER('実質公債費比率（分子）の構造'!K$53),'実質公債費比率（分子）の構造'!K$53,NA())</f>
        <v>2021</v>
      </c>
      <c r="D50" s="136" t="e">
        <f>NA()</f>
        <v>#N/A</v>
      </c>
      <c r="E50" s="136" t="e">
        <f>NA()</f>
        <v>#N/A</v>
      </c>
      <c r="F50" s="136">
        <f>IF(ISNUMBER('実質公債費比率（分子）の構造'!L$53),'実質公債費比率（分子）の構造'!L$53,NA())</f>
        <v>1688</v>
      </c>
      <c r="G50" s="136" t="e">
        <f>NA()</f>
        <v>#N/A</v>
      </c>
      <c r="H50" s="136" t="e">
        <f>NA()</f>
        <v>#N/A</v>
      </c>
      <c r="I50" s="136">
        <f>IF(ISNUMBER('実質公債費比率（分子）の構造'!M$53),'実質公債費比率（分子）の構造'!M$53,NA())</f>
        <v>1476</v>
      </c>
      <c r="J50" s="136" t="e">
        <f>NA()</f>
        <v>#N/A</v>
      </c>
      <c r="K50" s="136" t="e">
        <f>NA()</f>
        <v>#N/A</v>
      </c>
      <c r="L50" s="136">
        <f>IF(ISNUMBER('実質公債費比率（分子）の構造'!N$53),'実質公債費比率（分子）の構造'!N$53,NA())</f>
        <v>1226</v>
      </c>
      <c r="M50" s="136" t="e">
        <f>NA()</f>
        <v>#N/A</v>
      </c>
      <c r="N50" s="136" t="e">
        <f>NA()</f>
        <v>#N/A</v>
      </c>
      <c r="O50" s="136">
        <f>IF(ISNUMBER('実質公債費比率（分子）の構造'!O$53),'実質公債費比率（分子）の構造'!O$53,NA())</f>
        <v>1047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23843</v>
      </c>
      <c r="E56" s="135"/>
      <c r="F56" s="135"/>
      <c r="G56" s="135">
        <f>'将来負担比率（分子）の構造'!J$51</f>
        <v>24559</v>
      </c>
      <c r="H56" s="135"/>
      <c r="I56" s="135"/>
      <c r="J56" s="135">
        <f>'将来負担比率（分子）の構造'!K$51</f>
        <v>23990</v>
      </c>
      <c r="K56" s="135"/>
      <c r="L56" s="135"/>
      <c r="M56" s="135">
        <f>'将来負担比率（分子）の構造'!L$51</f>
        <v>23626</v>
      </c>
      <c r="N56" s="135"/>
      <c r="O56" s="135"/>
      <c r="P56" s="135">
        <f>'将来負担比率（分子）の構造'!M$51</f>
        <v>22538</v>
      </c>
    </row>
    <row r="57" spans="1:16">
      <c r="A57" s="135" t="s">
        <v>35</v>
      </c>
      <c r="B57" s="135"/>
      <c r="C57" s="135"/>
      <c r="D57" s="135">
        <f>'将来負担比率（分子）の構造'!I$50</f>
        <v>675</v>
      </c>
      <c r="E57" s="135"/>
      <c r="F57" s="135"/>
      <c r="G57" s="135">
        <f>'将来負担比率（分子）の構造'!J$50</f>
        <v>564</v>
      </c>
      <c r="H57" s="135"/>
      <c r="I57" s="135"/>
      <c r="J57" s="135">
        <f>'将来負担比率（分子）の構造'!K$50</f>
        <v>483</v>
      </c>
      <c r="K57" s="135"/>
      <c r="L57" s="135"/>
      <c r="M57" s="135">
        <f>'将来負担比率（分子）の構造'!L$50</f>
        <v>439</v>
      </c>
      <c r="N57" s="135"/>
      <c r="O57" s="135"/>
      <c r="P57" s="135">
        <f>'将来負担比率（分子）の構造'!M$50</f>
        <v>395</v>
      </c>
    </row>
    <row r="58" spans="1:16">
      <c r="A58" s="135" t="s">
        <v>34</v>
      </c>
      <c r="B58" s="135"/>
      <c r="C58" s="135"/>
      <c r="D58" s="135">
        <f>'将来負担比率（分子）の構造'!I$49</f>
        <v>4602</v>
      </c>
      <c r="E58" s="135"/>
      <c r="F58" s="135"/>
      <c r="G58" s="135">
        <f>'将来負担比率（分子）の構造'!J$49</f>
        <v>4991</v>
      </c>
      <c r="H58" s="135"/>
      <c r="I58" s="135"/>
      <c r="J58" s="135">
        <f>'将来負担比率（分子）の構造'!K$49</f>
        <v>5432</v>
      </c>
      <c r="K58" s="135"/>
      <c r="L58" s="135"/>
      <c r="M58" s="135">
        <f>'将来負担比率（分子）の構造'!L$49</f>
        <v>5488</v>
      </c>
      <c r="N58" s="135"/>
      <c r="O58" s="135"/>
      <c r="P58" s="135">
        <f>'将来負担比率（分子）の構造'!M$49</f>
        <v>6558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6604</v>
      </c>
      <c r="C62" s="135"/>
      <c r="D62" s="135"/>
      <c r="E62" s="135">
        <f>'将来負担比率（分子）の構造'!J$45</f>
        <v>6246</v>
      </c>
      <c r="F62" s="135"/>
      <c r="G62" s="135"/>
      <c r="H62" s="135">
        <f>'将来負担比率（分子）の構造'!K$45</f>
        <v>5986</v>
      </c>
      <c r="I62" s="135"/>
      <c r="J62" s="135"/>
      <c r="K62" s="135">
        <f>'将来負担比率（分子）の構造'!L$45</f>
        <v>5467</v>
      </c>
      <c r="L62" s="135"/>
      <c r="M62" s="135"/>
      <c r="N62" s="135">
        <f>'将来負担比率（分子）の構造'!M$45</f>
        <v>5043</v>
      </c>
      <c r="O62" s="135"/>
      <c r="P62" s="135"/>
    </row>
    <row r="63" spans="1:16">
      <c r="A63" s="135" t="s">
        <v>28</v>
      </c>
      <c r="B63" s="135" t="str">
        <f>'将来負担比率（分子）の構造'!I$44</f>
        <v>-</v>
      </c>
      <c r="C63" s="135"/>
      <c r="D63" s="135"/>
      <c r="E63" s="135">
        <f>'将来負担比率（分子）の構造'!J$44</f>
        <v>184</v>
      </c>
      <c r="F63" s="135"/>
      <c r="G63" s="135"/>
      <c r="H63" s="135">
        <f>'将来負担比率（分子）の構造'!K$44</f>
        <v>257</v>
      </c>
      <c r="I63" s="135"/>
      <c r="J63" s="135"/>
      <c r="K63" s="135">
        <f>'将来負担比率（分子）の構造'!L$44</f>
        <v>500</v>
      </c>
      <c r="L63" s="135"/>
      <c r="M63" s="135"/>
      <c r="N63" s="135">
        <f>'将来負担比率（分子）の構造'!M$44</f>
        <v>484</v>
      </c>
      <c r="O63" s="135"/>
      <c r="P63" s="135"/>
    </row>
    <row r="64" spans="1:16">
      <c r="A64" s="135" t="s">
        <v>27</v>
      </c>
      <c r="B64" s="135">
        <f>'将来負担比率（分子）の構造'!I$43</f>
        <v>13449</v>
      </c>
      <c r="C64" s="135"/>
      <c r="D64" s="135"/>
      <c r="E64" s="135">
        <f>'将来負担比率（分子）の構造'!J$43</f>
        <v>11907</v>
      </c>
      <c r="F64" s="135"/>
      <c r="G64" s="135"/>
      <c r="H64" s="135">
        <f>'将来負担比率（分子）の構造'!K$43</f>
        <v>10355</v>
      </c>
      <c r="I64" s="135"/>
      <c r="J64" s="135"/>
      <c r="K64" s="135">
        <f>'将来負担比率（分子）の構造'!L$43</f>
        <v>9358</v>
      </c>
      <c r="L64" s="135"/>
      <c r="M64" s="135"/>
      <c r="N64" s="135">
        <f>'将来負担比率（分子）の構造'!M$43</f>
        <v>8669</v>
      </c>
      <c r="O64" s="135"/>
      <c r="P64" s="135"/>
    </row>
    <row r="65" spans="1:16">
      <c r="A65" s="135" t="s">
        <v>26</v>
      </c>
      <c r="B65" s="135">
        <f>'将来負担比率（分子）の構造'!I$42</f>
        <v>1023</v>
      </c>
      <c r="C65" s="135"/>
      <c r="D65" s="135"/>
      <c r="E65" s="135">
        <f>'将来負担比率（分子）の構造'!J$42</f>
        <v>745</v>
      </c>
      <c r="F65" s="135"/>
      <c r="G65" s="135"/>
      <c r="H65" s="135">
        <f>'将来負担比率（分子）の構造'!K$42</f>
        <v>510</v>
      </c>
      <c r="I65" s="135"/>
      <c r="J65" s="135"/>
      <c r="K65" s="135">
        <f>'将来負担比率（分子）の構造'!L$42</f>
        <v>324</v>
      </c>
      <c r="L65" s="135"/>
      <c r="M65" s="135"/>
      <c r="N65" s="135">
        <f>'将来負担比率（分子）の構造'!M$42</f>
        <v>190</v>
      </c>
      <c r="O65" s="135"/>
      <c r="P65" s="135"/>
    </row>
    <row r="66" spans="1:16">
      <c r="A66" s="135" t="s">
        <v>25</v>
      </c>
      <c r="B66" s="135">
        <f>'将来負担比率（分子）の構造'!I$41</f>
        <v>24551</v>
      </c>
      <c r="C66" s="135"/>
      <c r="D66" s="135"/>
      <c r="E66" s="135">
        <f>'将来負担比率（分子）の構造'!J$41</f>
        <v>24462</v>
      </c>
      <c r="F66" s="135"/>
      <c r="G66" s="135"/>
      <c r="H66" s="135">
        <f>'将来負担比率（分子）の構造'!K$41</f>
        <v>25108</v>
      </c>
      <c r="I66" s="135"/>
      <c r="J66" s="135"/>
      <c r="K66" s="135">
        <f>'将来負担比率（分子）の構造'!L$41</f>
        <v>24672</v>
      </c>
      <c r="L66" s="135"/>
      <c r="M66" s="135"/>
      <c r="N66" s="135">
        <f>'将来負担比率（分子）の構造'!M$41</f>
        <v>24182</v>
      </c>
      <c r="O66" s="135"/>
      <c r="P66" s="135"/>
    </row>
    <row r="67" spans="1:16">
      <c r="A67" s="135" t="s">
        <v>63</v>
      </c>
      <c r="B67" s="135" t="e">
        <f>NA()</f>
        <v>#N/A</v>
      </c>
      <c r="C67" s="135">
        <f>IF(ISNUMBER('将来負担比率（分子）の構造'!I$52), IF('将来負担比率（分子）の構造'!I$52 &lt; 0, 0, '将来負担比率（分子）の構造'!I$52), NA())</f>
        <v>16508</v>
      </c>
      <c r="D67" s="135" t="e">
        <f>NA()</f>
        <v>#N/A</v>
      </c>
      <c r="E67" s="135" t="e">
        <f>NA()</f>
        <v>#N/A</v>
      </c>
      <c r="F67" s="135">
        <f>IF(ISNUMBER('将来負担比率（分子）の構造'!J$52), IF('将来負担比率（分子）の構造'!J$52 &lt; 0, 0, '将来負担比率（分子）の構造'!J$52), NA())</f>
        <v>13429</v>
      </c>
      <c r="G67" s="135" t="e">
        <f>NA()</f>
        <v>#N/A</v>
      </c>
      <c r="H67" s="135" t="e">
        <f>NA()</f>
        <v>#N/A</v>
      </c>
      <c r="I67" s="135">
        <f>IF(ISNUMBER('将来負担比率（分子）の構造'!K$52), IF('将来負担比率（分子）の構造'!K$52 &lt; 0, 0, '将来負担比率（分子）の構造'!K$52), NA())</f>
        <v>12312</v>
      </c>
      <c r="J67" s="135" t="e">
        <f>NA()</f>
        <v>#N/A</v>
      </c>
      <c r="K67" s="135" t="e">
        <f>NA()</f>
        <v>#N/A</v>
      </c>
      <c r="L67" s="135">
        <f>IF(ISNUMBER('将来負担比率（分子）の構造'!L$52), IF('将来負担比率（分子）の構造'!L$52 &lt; 0, 0, '将来負担比率（分子）の構造'!L$52), NA())</f>
        <v>10768</v>
      </c>
      <c r="M67" s="135" t="e">
        <f>NA()</f>
        <v>#N/A</v>
      </c>
      <c r="N67" s="135" t="e">
        <f>NA()</f>
        <v>#N/A</v>
      </c>
      <c r="O67" s="135">
        <f>IF(ISNUMBER('将来負担比率（分子）の構造'!M$52), IF('将来負担比率（分子）の構造'!M$52 &lt; 0, 0, '将来負担比率（分子）の構造'!M$52), NA())</f>
        <v>9077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5379944</v>
      </c>
      <c r="S5" s="669"/>
      <c r="T5" s="669"/>
      <c r="U5" s="669"/>
      <c r="V5" s="669"/>
      <c r="W5" s="669"/>
      <c r="X5" s="669"/>
      <c r="Y5" s="716"/>
      <c r="Z5" s="729">
        <v>23.5</v>
      </c>
      <c r="AA5" s="729"/>
      <c r="AB5" s="729"/>
      <c r="AC5" s="729"/>
      <c r="AD5" s="730">
        <v>5379944</v>
      </c>
      <c r="AE5" s="730"/>
      <c r="AF5" s="730"/>
      <c r="AG5" s="730"/>
      <c r="AH5" s="730"/>
      <c r="AI5" s="730"/>
      <c r="AJ5" s="730"/>
      <c r="AK5" s="730"/>
      <c r="AL5" s="717">
        <v>42</v>
      </c>
      <c r="AM5" s="686"/>
      <c r="AN5" s="686"/>
      <c r="AO5" s="718"/>
      <c r="AP5" s="705" t="s">
        <v>207</v>
      </c>
      <c r="AQ5" s="706"/>
      <c r="AR5" s="706"/>
      <c r="AS5" s="706"/>
      <c r="AT5" s="706"/>
      <c r="AU5" s="706"/>
      <c r="AV5" s="706"/>
      <c r="AW5" s="706"/>
      <c r="AX5" s="706"/>
      <c r="AY5" s="706"/>
      <c r="AZ5" s="706"/>
      <c r="BA5" s="706"/>
      <c r="BB5" s="706"/>
      <c r="BC5" s="706"/>
      <c r="BD5" s="706"/>
      <c r="BE5" s="706"/>
      <c r="BF5" s="707"/>
      <c r="BG5" s="618">
        <v>5349040</v>
      </c>
      <c r="BH5" s="619"/>
      <c r="BI5" s="619"/>
      <c r="BJ5" s="619"/>
      <c r="BK5" s="619"/>
      <c r="BL5" s="619"/>
      <c r="BM5" s="619"/>
      <c r="BN5" s="620"/>
      <c r="BO5" s="671">
        <v>99.4</v>
      </c>
      <c r="BP5" s="671"/>
      <c r="BQ5" s="671"/>
      <c r="BR5" s="671"/>
      <c r="BS5" s="672">
        <v>374817</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217303</v>
      </c>
      <c r="S6" s="619"/>
      <c r="T6" s="619"/>
      <c r="U6" s="619"/>
      <c r="V6" s="619"/>
      <c r="W6" s="619"/>
      <c r="X6" s="619"/>
      <c r="Y6" s="620"/>
      <c r="Z6" s="671">
        <v>0.9</v>
      </c>
      <c r="AA6" s="671"/>
      <c r="AB6" s="671"/>
      <c r="AC6" s="671"/>
      <c r="AD6" s="672">
        <v>217303</v>
      </c>
      <c r="AE6" s="672"/>
      <c r="AF6" s="672"/>
      <c r="AG6" s="672"/>
      <c r="AH6" s="672"/>
      <c r="AI6" s="672"/>
      <c r="AJ6" s="672"/>
      <c r="AK6" s="672"/>
      <c r="AL6" s="641">
        <v>1.7</v>
      </c>
      <c r="AM6" s="673"/>
      <c r="AN6" s="673"/>
      <c r="AO6" s="674"/>
      <c r="AP6" s="615" t="s">
        <v>212</v>
      </c>
      <c r="AQ6" s="616"/>
      <c r="AR6" s="616"/>
      <c r="AS6" s="616"/>
      <c r="AT6" s="616"/>
      <c r="AU6" s="616"/>
      <c r="AV6" s="616"/>
      <c r="AW6" s="616"/>
      <c r="AX6" s="616"/>
      <c r="AY6" s="616"/>
      <c r="AZ6" s="616"/>
      <c r="BA6" s="616"/>
      <c r="BB6" s="616"/>
      <c r="BC6" s="616"/>
      <c r="BD6" s="616"/>
      <c r="BE6" s="616"/>
      <c r="BF6" s="617"/>
      <c r="BG6" s="618">
        <v>5349040</v>
      </c>
      <c r="BH6" s="619"/>
      <c r="BI6" s="619"/>
      <c r="BJ6" s="619"/>
      <c r="BK6" s="619"/>
      <c r="BL6" s="619"/>
      <c r="BM6" s="619"/>
      <c r="BN6" s="620"/>
      <c r="BO6" s="671">
        <v>99.4</v>
      </c>
      <c r="BP6" s="671"/>
      <c r="BQ6" s="671"/>
      <c r="BR6" s="671"/>
      <c r="BS6" s="672">
        <v>374817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233611</v>
      </c>
      <c r="CS6" s="619"/>
      <c r="CT6" s="619"/>
      <c r="CU6" s="619"/>
      <c r="CV6" s="619"/>
      <c r="CW6" s="619"/>
      <c r="CX6" s="619"/>
      <c r="CY6" s="620"/>
      <c r="CZ6" s="671">
        <v>1.1000000000000001</v>
      </c>
      <c r="DA6" s="671"/>
      <c r="DB6" s="671"/>
      <c r="DC6" s="671"/>
      <c r="DD6" s="624" t="s">
        <v>214</v>
      </c>
      <c r="DE6" s="619"/>
      <c r="DF6" s="619"/>
      <c r="DG6" s="619"/>
      <c r="DH6" s="619"/>
      <c r="DI6" s="619"/>
      <c r="DJ6" s="619"/>
      <c r="DK6" s="619"/>
      <c r="DL6" s="619"/>
      <c r="DM6" s="619"/>
      <c r="DN6" s="619"/>
      <c r="DO6" s="619"/>
      <c r="DP6" s="620"/>
      <c r="DQ6" s="624">
        <v>233396</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12661</v>
      </c>
      <c r="S7" s="619"/>
      <c r="T7" s="619"/>
      <c r="U7" s="619"/>
      <c r="V7" s="619"/>
      <c r="W7" s="619"/>
      <c r="X7" s="619"/>
      <c r="Y7" s="620"/>
      <c r="Z7" s="671">
        <v>0.1</v>
      </c>
      <c r="AA7" s="671"/>
      <c r="AB7" s="671"/>
      <c r="AC7" s="671"/>
      <c r="AD7" s="672">
        <v>12661</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2365395</v>
      </c>
      <c r="BH7" s="619"/>
      <c r="BI7" s="619"/>
      <c r="BJ7" s="619"/>
      <c r="BK7" s="619"/>
      <c r="BL7" s="619"/>
      <c r="BM7" s="619"/>
      <c r="BN7" s="620"/>
      <c r="BO7" s="671">
        <v>44</v>
      </c>
      <c r="BP7" s="671"/>
      <c r="BQ7" s="671"/>
      <c r="BR7" s="671"/>
      <c r="BS7" s="672">
        <v>47253</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2996703</v>
      </c>
      <c r="CS7" s="619"/>
      <c r="CT7" s="619"/>
      <c r="CU7" s="619"/>
      <c r="CV7" s="619"/>
      <c r="CW7" s="619"/>
      <c r="CX7" s="619"/>
      <c r="CY7" s="620"/>
      <c r="CZ7" s="671">
        <v>13.6</v>
      </c>
      <c r="DA7" s="671"/>
      <c r="DB7" s="671"/>
      <c r="DC7" s="671"/>
      <c r="DD7" s="624">
        <v>77900</v>
      </c>
      <c r="DE7" s="619"/>
      <c r="DF7" s="619"/>
      <c r="DG7" s="619"/>
      <c r="DH7" s="619"/>
      <c r="DI7" s="619"/>
      <c r="DJ7" s="619"/>
      <c r="DK7" s="619"/>
      <c r="DL7" s="619"/>
      <c r="DM7" s="619"/>
      <c r="DN7" s="619"/>
      <c r="DO7" s="619"/>
      <c r="DP7" s="620"/>
      <c r="DQ7" s="624">
        <v>2589385</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41240</v>
      </c>
      <c r="S8" s="619"/>
      <c r="T8" s="619"/>
      <c r="U8" s="619"/>
      <c r="V8" s="619"/>
      <c r="W8" s="619"/>
      <c r="X8" s="619"/>
      <c r="Y8" s="620"/>
      <c r="Z8" s="671">
        <v>0.2</v>
      </c>
      <c r="AA8" s="671"/>
      <c r="AB8" s="671"/>
      <c r="AC8" s="671"/>
      <c r="AD8" s="672">
        <v>41240</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89119</v>
      </c>
      <c r="BH8" s="619"/>
      <c r="BI8" s="619"/>
      <c r="BJ8" s="619"/>
      <c r="BK8" s="619"/>
      <c r="BL8" s="619"/>
      <c r="BM8" s="619"/>
      <c r="BN8" s="620"/>
      <c r="BO8" s="671">
        <v>1.7</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6391719</v>
      </c>
      <c r="CS8" s="619"/>
      <c r="CT8" s="619"/>
      <c r="CU8" s="619"/>
      <c r="CV8" s="619"/>
      <c r="CW8" s="619"/>
      <c r="CX8" s="619"/>
      <c r="CY8" s="620"/>
      <c r="CZ8" s="671">
        <v>28.9</v>
      </c>
      <c r="DA8" s="671"/>
      <c r="DB8" s="671"/>
      <c r="DC8" s="671"/>
      <c r="DD8" s="624">
        <v>90712</v>
      </c>
      <c r="DE8" s="619"/>
      <c r="DF8" s="619"/>
      <c r="DG8" s="619"/>
      <c r="DH8" s="619"/>
      <c r="DI8" s="619"/>
      <c r="DJ8" s="619"/>
      <c r="DK8" s="619"/>
      <c r="DL8" s="619"/>
      <c r="DM8" s="619"/>
      <c r="DN8" s="619"/>
      <c r="DO8" s="619"/>
      <c r="DP8" s="620"/>
      <c r="DQ8" s="624">
        <v>3467304</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32618</v>
      </c>
      <c r="S9" s="619"/>
      <c r="T9" s="619"/>
      <c r="U9" s="619"/>
      <c r="V9" s="619"/>
      <c r="W9" s="619"/>
      <c r="X9" s="619"/>
      <c r="Y9" s="620"/>
      <c r="Z9" s="671">
        <v>0.1</v>
      </c>
      <c r="AA9" s="671"/>
      <c r="AB9" s="671"/>
      <c r="AC9" s="671"/>
      <c r="AD9" s="672">
        <v>32618</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2007491</v>
      </c>
      <c r="BH9" s="619"/>
      <c r="BI9" s="619"/>
      <c r="BJ9" s="619"/>
      <c r="BK9" s="619"/>
      <c r="BL9" s="619"/>
      <c r="BM9" s="619"/>
      <c r="BN9" s="620"/>
      <c r="BO9" s="671">
        <v>37.299999999999997</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1713650</v>
      </c>
      <c r="CS9" s="619"/>
      <c r="CT9" s="619"/>
      <c r="CU9" s="619"/>
      <c r="CV9" s="619"/>
      <c r="CW9" s="619"/>
      <c r="CX9" s="619"/>
      <c r="CY9" s="620"/>
      <c r="CZ9" s="671">
        <v>7.8</v>
      </c>
      <c r="DA9" s="671"/>
      <c r="DB9" s="671"/>
      <c r="DC9" s="671"/>
      <c r="DD9" s="624">
        <v>57039</v>
      </c>
      <c r="DE9" s="619"/>
      <c r="DF9" s="619"/>
      <c r="DG9" s="619"/>
      <c r="DH9" s="619"/>
      <c r="DI9" s="619"/>
      <c r="DJ9" s="619"/>
      <c r="DK9" s="619"/>
      <c r="DL9" s="619"/>
      <c r="DM9" s="619"/>
      <c r="DN9" s="619"/>
      <c r="DO9" s="619"/>
      <c r="DP9" s="620"/>
      <c r="DQ9" s="624">
        <v>1563647</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923634</v>
      </c>
      <c r="S10" s="619"/>
      <c r="T10" s="619"/>
      <c r="U10" s="619"/>
      <c r="V10" s="619"/>
      <c r="W10" s="619"/>
      <c r="X10" s="619"/>
      <c r="Y10" s="620"/>
      <c r="Z10" s="671">
        <v>4</v>
      </c>
      <c r="AA10" s="671"/>
      <c r="AB10" s="671"/>
      <c r="AC10" s="671"/>
      <c r="AD10" s="672">
        <v>923634</v>
      </c>
      <c r="AE10" s="672"/>
      <c r="AF10" s="672"/>
      <c r="AG10" s="672"/>
      <c r="AH10" s="672"/>
      <c r="AI10" s="672"/>
      <c r="AJ10" s="672"/>
      <c r="AK10" s="672"/>
      <c r="AL10" s="641">
        <v>7.2</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113305</v>
      </c>
      <c r="BH10" s="619"/>
      <c r="BI10" s="619"/>
      <c r="BJ10" s="619"/>
      <c r="BK10" s="619"/>
      <c r="BL10" s="619"/>
      <c r="BM10" s="619"/>
      <c r="BN10" s="620"/>
      <c r="BO10" s="671">
        <v>2.1</v>
      </c>
      <c r="BP10" s="671"/>
      <c r="BQ10" s="671"/>
      <c r="BR10" s="671"/>
      <c r="BS10" s="624">
        <v>19275</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75829</v>
      </c>
      <c r="CS10" s="619"/>
      <c r="CT10" s="619"/>
      <c r="CU10" s="619"/>
      <c r="CV10" s="619"/>
      <c r="CW10" s="619"/>
      <c r="CX10" s="619"/>
      <c r="CY10" s="620"/>
      <c r="CZ10" s="671">
        <v>0.3</v>
      </c>
      <c r="DA10" s="671"/>
      <c r="DB10" s="671"/>
      <c r="DC10" s="671"/>
      <c r="DD10" s="624">
        <v>3627</v>
      </c>
      <c r="DE10" s="619"/>
      <c r="DF10" s="619"/>
      <c r="DG10" s="619"/>
      <c r="DH10" s="619"/>
      <c r="DI10" s="619"/>
      <c r="DJ10" s="619"/>
      <c r="DK10" s="619"/>
      <c r="DL10" s="619"/>
      <c r="DM10" s="619"/>
      <c r="DN10" s="619"/>
      <c r="DO10" s="619"/>
      <c r="DP10" s="620"/>
      <c r="DQ10" s="624">
        <v>11888</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11121</v>
      </c>
      <c r="S11" s="619"/>
      <c r="T11" s="619"/>
      <c r="U11" s="619"/>
      <c r="V11" s="619"/>
      <c r="W11" s="619"/>
      <c r="X11" s="619"/>
      <c r="Y11" s="620"/>
      <c r="Z11" s="671">
        <v>0</v>
      </c>
      <c r="AA11" s="671"/>
      <c r="AB11" s="671"/>
      <c r="AC11" s="671"/>
      <c r="AD11" s="672">
        <v>11121</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155480</v>
      </c>
      <c r="BH11" s="619"/>
      <c r="BI11" s="619"/>
      <c r="BJ11" s="619"/>
      <c r="BK11" s="619"/>
      <c r="BL11" s="619"/>
      <c r="BM11" s="619"/>
      <c r="BN11" s="620"/>
      <c r="BO11" s="671">
        <v>2.9</v>
      </c>
      <c r="BP11" s="671"/>
      <c r="BQ11" s="671"/>
      <c r="BR11" s="671"/>
      <c r="BS11" s="624">
        <v>27978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1276036</v>
      </c>
      <c r="CS11" s="619"/>
      <c r="CT11" s="619"/>
      <c r="CU11" s="619"/>
      <c r="CV11" s="619"/>
      <c r="CW11" s="619"/>
      <c r="CX11" s="619"/>
      <c r="CY11" s="620"/>
      <c r="CZ11" s="671">
        <v>5.8</v>
      </c>
      <c r="DA11" s="671"/>
      <c r="DB11" s="671"/>
      <c r="DC11" s="671"/>
      <c r="DD11" s="624">
        <v>448205</v>
      </c>
      <c r="DE11" s="619"/>
      <c r="DF11" s="619"/>
      <c r="DG11" s="619"/>
      <c r="DH11" s="619"/>
      <c r="DI11" s="619"/>
      <c r="DJ11" s="619"/>
      <c r="DK11" s="619"/>
      <c r="DL11" s="619"/>
      <c r="DM11" s="619"/>
      <c r="DN11" s="619"/>
      <c r="DO11" s="619"/>
      <c r="DP11" s="620"/>
      <c r="DQ11" s="624">
        <v>738104</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2523977</v>
      </c>
      <c r="BH12" s="619"/>
      <c r="BI12" s="619"/>
      <c r="BJ12" s="619"/>
      <c r="BK12" s="619"/>
      <c r="BL12" s="619"/>
      <c r="BM12" s="619"/>
      <c r="BN12" s="620"/>
      <c r="BO12" s="671">
        <v>46.9</v>
      </c>
      <c r="BP12" s="671"/>
      <c r="BQ12" s="671"/>
      <c r="BR12" s="671"/>
      <c r="BS12" s="624">
        <v>327564</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1299527</v>
      </c>
      <c r="CS12" s="619"/>
      <c r="CT12" s="619"/>
      <c r="CU12" s="619"/>
      <c r="CV12" s="619"/>
      <c r="CW12" s="619"/>
      <c r="CX12" s="619"/>
      <c r="CY12" s="620"/>
      <c r="CZ12" s="671">
        <v>5.9</v>
      </c>
      <c r="DA12" s="671"/>
      <c r="DB12" s="671"/>
      <c r="DC12" s="671"/>
      <c r="DD12" s="624">
        <v>25604</v>
      </c>
      <c r="DE12" s="619"/>
      <c r="DF12" s="619"/>
      <c r="DG12" s="619"/>
      <c r="DH12" s="619"/>
      <c r="DI12" s="619"/>
      <c r="DJ12" s="619"/>
      <c r="DK12" s="619"/>
      <c r="DL12" s="619"/>
      <c r="DM12" s="619"/>
      <c r="DN12" s="619"/>
      <c r="DO12" s="619"/>
      <c r="DP12" s="620"/>
      <c r="DQ12" s="624">
        <v>465816</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43085</v>
      </c>
      <c r="S13" s="619"/>
      <c r="T13" s="619"/>
      <c r="U13" s="619"/>
      <c r="V13" s="619"/>
      <c r="W13" s="619"/>
      <c r="X13" s="619"/>
      <c r="Y13" s="620"/>
      <c r="Z13" s="671">
        <v>0.2</v>
      </c>
      <c r="AA13" s="671"/>
      <c r="AB13" s="671"/>
      <c r="AC13" s="671"/>
      <c r="AD13" s="672">
        <v>43085</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2522059</v>
      </c>
      <c r="BH13" s="619"/>
      <c r="BI13" s="619"/>
      <c r="BJ13" s="619"/>
      <c r="BK13" s="619"/>
      <c r="BL13" s="619"/>
      <c r="BM13" s="619"/>
      <c r="BN13" s="620"/>
      <c r="BO13" s="671">
        <v>46.9</v>
      </c>
      <c r="BP13" s="671"/>
      <c r="BQ13" s="671"/>
      <c r="BR13" s="671"/>
      <c r="BS13" s="624">
        <v>327564</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2882079</v>
      </c>
      <c r="CS13" s="619"/>
      <c r="CT13" s="619"/>
      <c r="CU13" s="619"/>
      <c r="CV13" s="619"/>
      <c r="CW13" s="619"/>
      <c r="CX13" s="619"/>
      <c r="CY13" s="620"/>
      <c r="CZ13" s="671">
        <v>13</v>
      </c>
      <c r="DA13" s="671"/>
      <c r="DB13" s="671"/>
      <c r="DC13" s="671"/>
      <c r="DD13" s="624">
        <v>1732433</v>
      </c>
      <c r="DE13" s="619"/>
      <c r="DF13" s="619"/>
      <c r="DG13" s="619"/>
      <c r="DH13" s="619"/>
      <c r="DI13" s="619"/>
      <c r="DJ13" s="619"/>
      <c r="DK13" s="619"/>
      <c r="DL13" s="619"/>
      <c r="DM13" s="619"/>
      <c r="DN13" s="619"/>
      <c r="DO13" s="619"/>
      <c r="DP13" s="620"/>
      <c r="DQ13" s="624">
        <v>1229841</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122112</v>
      </c>
      <c r="BH14" s="619"/>
      <c r="BI14" s="619"/>
      <c r="BJ14" s="619"/>
      <c r="BK14" s="619"/>
      <c r="BL14" s="619"/>
      <c r="BM14" s="619"/>
      <c r="BN14" s="620"/>
      <c r="BO14" s="671">
        <v>2.2999999999999998</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592451</v>
      </c>
      <c r="CS14" s="619"/>
      <c r="CT14" s="619"/>
      <c r="CU14" s="619"/>
      <c r="CV14" s="619"/>
      <c r="CW14" s="619"/>
      <c r="CX14" s="619"/>
      <c r="CY14" s="620"/>
      <c r="CZ14" s="671">
        <v>2.7</v>
      </c>
      <c r="DA14" s="671"/>
      <c r="DB14" s="671"/>
      <c r="DC14" s="671"/>
      <c r="DD14" s="624">
        <v>96739</v>
      </c>
      <c r="DE14" s="619"/>
      <c r="DF14" s="619"/>
      <c r="DG14" s="619"/>
      <c r="DH14" s="619"/>
      <c r="DI14" s="619"/>
      <c r="DJ14" s="619"/>
      <c r="DK14" s="619"/>
      <c r="DL14" s="619"/>
      <c r="DM14" s="619"/>
      <c r="DN14" s="619"/>
      <c r="DO14" s="619"/>
      <c r="DP14" s="620"/>
      <c r="DQ14" s="624">
        <v>490240</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18038</v>
      </c>
      <c r="S15" s="619"/>
      <c r="T15" s="619"/>
      <c r="U15" s="619"/>
      <c r="V15" s="619"/>
      <c r="W15" s="619"/>
      <c r="X15" s="619"/>
      <c r="Y15" s="620"/>
      <c r="Z15" s="671">
        <v>0.1</v>
      </c>
      <c r="AA15" s="671"/>
      <c r="AB15" s="671"/>
      <c r="AC15" s="671"/>
      <c r="AD15" s="672">
        <v>18038</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337556</v>
      </c>
      <c r="BH15" s="619"/>
      <c r="BI15" s="619"/>
      <c r="BJ15" s="619"/>
      <c r="BK15" s="619"/>
      <c r="BL15" s="619"/>
      <c r="BM15" s="619"/>
      <c r="BN15" s="620"/>
      <c r="BO15" s="671">
        <v>6.3</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1606332</v>
      </c>
      <c r="CS15" s="619"/>
      <c r="CT15" s="619"/>
      <c r="CU15" s="619"/>
      <c r="CV15" s="619"/>
      <c r="CW15" s="619"/>
      <c r="CX15" s="619"/>
      <c r="CY15" s="620"/>
      <c r="CZ15" s="671">
        <v>7.3</v>
      </c>
      <c r="DA15" s="671"/>
      <c r="DB15" s="671"/>
      <c r="DC15" s="671"/>
      <c r="DD15" s="624">
        <v>356147</v>
      </c>
      <c r="DE15" s="619"/>
      <c r="DF15" s="619"/>
      <c r="DG15" s="619"/>
      <c r="DH15" s="619"/>
      <c r="DI15" s="619"/>
      <c r="DJ15" s="619"/>
      <c r="DK15" s="619"/>
      <c r="DL15" s="619"/>
      <c r="DM15" s="619"/>
      <c r="DN15" s="619"/>
      <c r="DO15" s="619"/>
      <c r="DP15" s="620"/>
      <c r="DQ15" s="624">
        <v>1304903</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7161631</v>
      </c>
      <c r="S16" s="619"/>
      <c r="T16" s="619"/>
      <c r="U16" s="619"/>
      <c r="V16" s="619"/>
      <c r="W16" s="619"/>
      <c r="X16" s="619"/>
      <c r="Y16" s="620"/>
      <c r="Z16" s="671">
        <v>31.3</v>
      </c>
      <c r="AA16" s="671"/>
      <c r="AB16" s="671"/>
      <c r="AC16" s="671"/>
      <c r="AD16" s="672">
        <v>6090149</v>
      </c>
      <c r="AE16" s="672"/>
      <c r="AF16" s="672"/>
      <c r="AG16" s="672"/>
      <c r="AH16" s="672"/>
      <c r="AI16" s="672"/>
      <c r="AJ16" s="672"/>
      <c r="AK16" s="672"/>
      <c r="AL16" s="641">
        <v>47.5</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149913</v>
      </c>
      <c r="CS16" s="619"/>
      <c r="CT16" s="619"/>
      <c r="CU16" s="619"/>
      <c r="CV16" s="619"/>
      <c r="CW16" s="619"/>
      <c r="CX16" s="619"/>
      <c r="CY16" s="620"/>
      <c r="CZ16" s="671">
        <v>0.7</v>
      </c>
      <c r="DA16" s="671"/>
      <c r="DB16" s="671"/>
      <c r="DC16" s="671"/>
      <c r="DD16" s="624" t="s">
        <v>110</v>
      </c>
      <c r="DE16" s="619"/>
      <c r="DF16" s="619"/>
      <c r="DG16" s="619"/>
      <c r="DH16" s="619"/>
      <c r="DI16" s="619"/>
      <c r="DJ16" s="619"/>
      <c r="DK16" s="619"/>
      <c r="DL16" s="619"/>
      <c r="DM16" s="619"/>
      <c r="DN16" s="619"/>
      <c r="DO16" s="619"/>
      <c r="DP16" s="620"/>
      <c r="DQ16" s="624">
        <v>2264</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6090149</v>
      </c>
      <c r="S17" s="619"/>
      <c r="T17" s="619"/>
      <c r="U17" s="619"/>
      <c r="V17" s="619"/>
      <c r="W17" s="619"/>
      <c r="X17" s="619"/>
      <c r="Y17" s="620"/>
      <c r="Z17" s="671">
        <v>26.6</v>
      </c>
      <c r="AA17" s="671"/>
      <c r="AB17" s="671"/>
      <c r="AC17" s="671"/>
      <c r="AD17" s="672">
        <v>6090149</v>
      </c>
      <c r="AE17" s="672"/>
      <c r="AF17" s="672"/>
      <c r="AG17" s="672"/>
      <c r="AH17" s="672"/>
      <c r="AI17" s="672"/>
      <c r="AJ17" s="672"/>
      <c r="AK17" s="672"/>
      <c r="AL17" s="641">
        <v>47.5</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2883763</v>
      </c>
      <c r="CS17" s="619"/>
      <c r="CT17" s="619"/>
      <c r="CU17" s="619"/>
      <c r="CV17" s="619"/>
      <c r="CW17" s="619"/>
      <c r="CX17" s="619"/>
      <c r="CY17" s="620"/>
      <c r="CZ17" s="671">
        <v>13</v>
      </c>
      <c r="DA17" s="671"/>
      <c r="DB17" s="671"/>
      <c r="DC17" s="671"/>
      <c r="DD17" s="624" t="s">
        <v>110</v>
      </c>
      <c r="DE17" s="619"/>
      <c r="DF17" s="619"/>
      <c r="DG17" s="619"/>
      <c r="DH17" s="619"/>
      <c r="DI17" s="619"/>
      <c r="DJ17" s="619"/>
      <c r="DK17" s="619"/>
      <c r="DL17" s="619"/>
      <c r="DM17" s="619"/>
      <c r="DN17" s="619"/>
      <c r="DO17" s="619"/>
      <c r="DP17" s="620"/>
      <c r="DQ17" s="624">
        <v>2843732</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1071482</v>
      </c>
      <c r="S18" s="619"/>
      <c r="T18" s="619"/>
      <c r="U18" s="619"/>
      <c r="V18" s="619"/>
      <c r="W18" s="619"/>
      <c r="X18" s="619"/>
      <c r="Y18" s="620"/>
      <c r="Z18" s="671">
        <v>4.7</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30904</v>
      </c>
      <c r="BH19" s="619"/>
      <c r="BI19" s="619"/>
      <c r="BJ19" s="619"/>
      <c r="BK19" s="619"/>
      <c r="BL19" s="619"/>
      <c r="BM19" s="619"/>
      <c r="BN19" s="620"/>
      <c r="BO19" s="671">
        <v>0.6</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13841275</v>
      </c>
      <c r="S20" s="619"/>
      <c r="T20" s="619"/>
      <c r="U20" s="619"/>
      <c r="V20" s="619"/>
      <c r="W20" s="619"/>
      <c r="X20" s="619"/>
      <c r="Y20" s="620"/>
      <c r="Z20" s="671">
        <v>60.4</v>
      </c>
      <c r="AA20" s="671"/>
      <c r="AB20" s="671"/>
      <c r="AC20" s="671"/>
      <c r="AD20" s="672">
        <v>12769793</v>
      </c>
      <c r="AE20" s="672"/>
      <c r="AF20" s="672"/>
      <c r="AG20" s="672"/>
      <c r="AH20" s="672"/>
      <c r="AI20" s="672"/>
      <c r="AJ20" s="672"/>
      <c r="AK20" s="672"/>
      <c r="AL20" s="641">
        <v>99.6</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30904</v>
      </c>
      <c r="BH20" s="619"/>
      <c r="BI20" s="619"/>
      <c r="BJ20" s="619"/>
      <c r="BK20" s="619"/>
      <c r="BL20" s="619"/>
      <c r="BM20" s="619"/>
      <c r="BN20" s="620"/>
      <c r="BO20" s="671">
        <v>0.6</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22101613</v>
      </c>
      <c r="CS20" s="619"/>
      <c r="CT20" s="619"/>
      <c r="CU20" s="619"/>
      <c r="CV20" s="619"/>
      <c r="CW20" s="619"/>
      <c r="CX20" s="619"/>
      <c r="CY20" s="620"/>
      <c r="CZ20" s="671">
        <v>100</v>
      </c>
      <c r="DA20" s="671"/>
      <c r="DB20" s="671"/>
      <c r="DC20" s="671"/>
      <c r="DD20" s="624">
        <v>2888406</v>
      </c>
      <c r="DE20" s="619"/>
      <c r="DF20" s="619"/>
      <c r="DG20" s="619"/>
      <c r="DH20" s="619"/>
      <c r="DI20" s="619"/>
      <c r="DJ20" s="619"/>
      <c r="DK20" s="619"/>
      <c r="DL20" s="619"/>
      <c r="DM20" s="619"/>
      <c r="DN20" s="619"/>
      <c r="DO20" s="619"/>
      <c r="DP20" s="620"/>
      <c r="DQ20" s="624">
        <v>14940520</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5542</v>
      </c>
      <c r="S21" s="619"/>
      <c r="T21" s="619"/>
      <c r="U21" s="619"/>
      <c r="V21" s="619"/>
      <c r="W21" s="619"/>
      <c r="X21" s="619"/>
      <c r="Y21" s="620"/>
      <c r="Z21" s="671">
        <v>0</v>
      </c>
      <c r="AA21" s="671"/>
      <c r="AB21" s="671"/>
      <c r="AC21" s="671"/>
      <c r="AD21" s="672">
        <v>5542</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30904</v>
      </c>
      <c r="BH21" s="619"/>
      <c r="BI21" s="619"/>
      <c r="BJ21" s="619"/>
      <c r="BK21" s="619"/>
      <c r="BL21" s="619"/>
      <c r="BM21" s="619"/>
      <c r="BN21" s="620"/>
      <c r="BO21" s="671">
        <v>0.6</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194141</v>
      </c>
      <c r="S22" s="619"/>
      <c r="T22" s="619"/>
      <c r="U22" s="619"/>
      <c r="V22" s="619"/>
      <c r="W22" s="619"/>
      <c r="X22" s="619"/>
      <c r="Y22" s="620"/>
      <c r="Z22" s="671">
        <v>0.8</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178303</v>
      </c>
      <c r="S23" s="619"/>
      <c r="T23" s="619"/>
      <c r="U23" s="619"/>
      <c r="V23" s="619"/>
      <c r="W23" s="619"/>
      <c r="X23" s="619"/>
      <c r="Y23" s="620"/>
      <c r="Z23" s="671">
        <v>0.8</v>
      </c>
      <c r="AA23" s="671"/>
      <c r="AB23" s="671"/>
      <c r="AC23" s="671"/>
      <c r="AD23" s="672">
        <v>31170</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100707</v>
      </c>
      <c r="S24" s="619"/>
      <c r="T24" s="619"/>
      <c r="U24" s="619"/>
      <c r="V24" s="619"/>
      <c r="W24" s="619"/>
      <c r="X24" s="619"/>
      <c r="Y24" s="620"/>
      <c r="Z24" s="671">
        <v>0.4</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9851657</v>
      </c>
      <c r="CS24" s="669"/>
      <c r="CT24" s="669"/>
      <c r="CU24" s="669"/>
      <c r="CV24" s="669"/>
      <c r="CW24" s="669"/>
      <c r="CX24" s="669"/>
      <c r="CY24" s="716"/>
      <c r="CZ24" s="720">
        <v>44.6</v>
      </c>
      <c r="DA24" s="721"/>
      <c r="DB24" s="721"/>
      <c r="DC24" s="722"/>
      <c r="DD24" s="715">
        <v>7214296</v>
      </c>
      <c r="DE24" s="669"/>
      <c r="DF24" s="669"/>
      <c r="DG24" s="669"/>
      <c r="DH24" s="669"/>
      <c r="DI24" s="669"/>
      <c r="DJ24" s="669"/>
      <c r="DK24" s="716"/>
      <c r="DL24" s="715">
        <v>6868740</v>
      </c>
      <c r="DM24" s="669"/>
      <c r="DN24" s="669"/>
      <c r="DO24" s="669"/>
      <c r="DP24" s="669"/>
      <c r="DQ24" s="669"/>
      <c r="DR24" s="669"/>
      <c r="DS24" s="669"/>
      <c r="DT24" s="669"/>
      <c r="DU24" s="669"/>
      <c r="DV24" s="716"/>
      <c r="DW24" s="717">
        <v>50.4</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2671825</v>
      </c>
      <c r="S25" s="619"/>
      <c r="T25" s="619"/>
      <c r="U25" s="619"/>
      <c r="V25" s="619"/>
      <c r="W25" s="619"/>
      <c r="X25" s="619"/>
      <c r="Y25" s="620"/>
      <c r="Z25" s="671">
        <v>11.7</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3429582</v>
      </c>
      <c r="CS25" s="637"/>
      <c r="CT25" s="637"/>
      <c r="CU25" s="637"/>
      <c r="CV25" s="637"/>
      <c r="CW25" s="637"/>
      <c r="CX25" s="637"/>
      <c r="CY25" s="638"/>
      <c r="CZ25" s="621">
        <v>15.5</v>
      </c>
      <c r="DA25" s="639"/>
      <c r="DB25" s="639"/>
      <c r="DC25" s="640"/>
      <c r="DD25" s="624">
        <v>3209871</v>
      </c>
      <c r="DE25" s="637"/>
      <c r="DF25" s="637"/>
      <c r="DG25" s="637"/>
      <c r="DH25" s="637"/>
      <c r="DI25" s="637"/>
      <c r="DJ25" s="637"/>
      <c r="DK25" s="638"/>
      <c r="DL25" s="624">
        <v>3143539</v>
      </c>
      <c r="DM25" s="637"/>
      <c r="DN25" s="637"/>
      <c r="DO25" s="637"/>
      <c r="DP25" s="637"/>
      <c r="DQ25" s="637"/>
      <c r="DR25" s="637"/>
      <c r="DS25" s="637"/>
      <c r="DT25" s="637"/>
      <c r="DU25" s="637"/>
      <c r="DV25" s="638"/>
      <c r="DW25" s="641">
        <v>23.1</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2193662</v>
      </c>
      <c r="CS26" s="619"/>
      <c r="CT26" s="619"/>
      <c r="CU26" s="619"/>
      <c r="CV26" s="619"/>
      <c r="CW26" s="619"/>
      <c r="CX26" s="619"/>
      <c r="CY26" s="620"/>
      <c r="CZ26" s="621">
        <v>9.9</v>
      </c>
      <c r="DA26" s="639"/>
      <c r="DB26" s="639"/>
      <c r="DC26" s="640"/>
      <c r="DD26" s="624">
        <v>1991683</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1610662</v>
      </c>
      <c r="S27" s="619"/>
      <c r="T27" s="619"/>
      <c r="U27" s="619"/>
      <c r="V27" s="619"/>
      <c r="W27" s="619"/>
      <c r="X27" s="619"/>
      <c r="Y27" s="620"/>
      <c r="Z27" s="671">
        <v>7</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5379944</v>
      </c>
      <c r="BH27" s="619"/>
      <c r="BI27" s="619"/>
      <c r="BJ27" s="619"/>
      <c r="BK27" s="619"/>
      <c r="BL27" s="619"/>
      <c r="BM27" s="619"/>
      <c r="BN27" s="620"/>
      <c r="BO27" s="671">
        <v>100</v>
      </c>
      <c r="BP27" s="671"/>
      <c r="BQ27" s="671"/>
      <c r="BR27" s="671"/>
      <c r="BS27" s="624">
        <v>374817</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3538312</v>
      </c>
      <c r="CS27" s="637"/>
      <c r="CT27" s="637"/>
      <c r="CU27" s="637"/>
      <c r="CV27" s="637"/>
      <c r="CW27" s="637"/>
      <c r="CX27" s="637"/>
      <c r="CY27" s="638"/>
      <c r="CZ27" s="621">
        <v>16</v>
      </c>
      <c r="DA27" s="639"/>
      <c r="DB27" s="639"/>
      <c r="DC27" s="640"/>
      <c r="DD27" s="624">
        <v>1160693</v>
      </c>
      <c r="DE27" s="637"/>
      <c r="DF27" s="637"/>
      <c r="DG27" s="637"/>
      <c r="DH27" s="637"/>
      <c r="DI27" s="637"/>
      <c r="DJ27" s="637"/>
      <c r="DK27" s="638"/>
      <c r="DL27" s="624">
        <v>1159527</v>
      </c>
      <c r="DM27" s="637"/>
      <c r="DN27" s="637"/>
      <c r="DO27" s="637"/>
      <c r="DP27" s="637"/>
      <c r="DQ27" s="637"/>
      <c r="DR27" s="637"/>
      <c r="DS27" s="637"/>
      <c r="DT27" s="637"/>
      <c r="DU27" s="637"/>
      <c r="DV27" s="638"/>
      <c r="DW27" s="641">
        <v>8.5</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18677</v>
      </c>
      <c r="S28" s="619"/>
      <c r="T28" s="619"/>
      <c r="U28" s="619"/>
      <c r="V28" s="619"/>
      <c r="W28" s="619"/>
      <c r="X28" s="619"/>
      <c r="Y28" s="620"/>
      <c r="Z28" s="671">
        <v>0.1</v>
      </c>
      <c r="AA28" s="671"/>
      <c r="AB28" s="671"/>
      <c r="AC28" s="671"/>
      <c r="AD28" s="672">
        <v>4797</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2883763</v>
      </c>
      <c r="CS28" s="619"/>
      <c r="CT28" s="619"/>
      <c r="CU28" s="619"/>
      <c r="CV28" s="619"/>
      <c r="CW28" s="619"/>
      <c r="CX28" s="619"/>
      <c r="CY28" s="620"/>
      <c r="CZ28" s="621">
        <v>13</v>
      </c>
      <c r="DA28" s="639"/>
      <c r="DB28" s="639"/>
      <c r="DC28" s="640"/>
      <c r="DD28" s="624">
        <v>2843732</v>
      </c>
      <c r="DE28" s="619"/>
      <c r="DF28" s="619"/>
      <c r="DG28" s="619"/>
      <c r="DH28" s="619"/>
      <c r="DI28" s="619"/>
      <c r="DJ28" s="619"/>
      <c r="DK28" s="620"/>
      <c r="DL28" s="624">
        <v>2565674</v>
      </c>
      <c r="DM28" s="619"/>
      <c r="DN28" s="619"/>
      <c r="DO28" s="619"/>
      <c r="DP28" s="619"/>
      <c r="DQ28" s="619"/>
      <c r="DR28" s="619"/>
      <c r="DS28" s="619"/>
      <c r="DT28" s="619"/>
      <c r="DU28" s="619"/>
      <c r="DV28" s="620"/>
      <c r="DW28" s="641">
        <v>18.8</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69299</v>
      </c>
      <c r="S29" s="619"/>
      <c r="T29" s="619"/>
      <c r="U29" s="619"/>
      <c r="V29" s="619"/>
      <c r="W29" s="619"/>
      <c r="X29" s="619"/>
      <c r="Y29" s="620"/>
      <c r="Z29" s="671">
        <v>0.3</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2883763</v>
      </c>
      <c r="CS29" s="637"/>
      <c r="CT29" s="637"/>
      <c r="CU29" s="637"/>
      <c r="CV29" s="637"/>
      <c r="CW29" s="637"/>
      <c r="CX29" s="637"/>
      <c r="CY29" s="638"/>
      <c r="CZ29" s="621">
        <v>13</v>
      </c>
      <c r="DA29" s="639"/>
      <c r="DB29" s="639"/>
      <c r="DC29" s="640"/>
      <c r="DD29" s="624">
        <v>2843732</v>
      </c>
      <c r="DE29" s="637"/>
      <c r="DF29" s="637"/>
      <c r="DG29" s="637"/>
      <c r="DH29" s="637"/>
      <c r="DI29" s="637"/>
      <c r="DJ29" s="637"/>
      <c r="DK29" s="638"/>
      <c r="DL29" s="624">
        <v>2565674</v>
      </c>
      <c r="DM29" s="637"/>
      <c r="DN29" s="637"/>
      <c r="DO29" s="637"/>
      <c r="DP29" s="637"/>
      <c r="DQ29" s="637"/>
      <c r="DR29" s="637"/>
      <c r="DS29" s="637"/>
      <c r="DT29" s="637"/>
      <c r="DU29" s="637"/>
      <c r="DV29" s="638"/>
      <c r="DW29" s="641">
        <v>18.8</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77617</v>
      </c>
      <c r="S30" s="619"/>
      <c r="T30" s="619"/>
      <c r="U30" s="619"/>
      <c r="V30" s="619"/>
      <c r="W30" s="619"/>
      <c r="X30" s="619"/>
      <c r="Y30" s="620"/>
      <c r="Z30" s="671">
        <v>0.3</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v>
      </c>
      <c r="BH30" s="685"/>
      <c r="BI30" s="685"/>
      <c r="BJ30" s="685"/>
      <c r="BK30" s="685"/>
      <c r="BL30" s="685"/>
      <c r="BM30" s="686">
        <v>96.2</v>
      </c>
      <c r="BN30" s="685"/>
      <c r="BO30" s="685"/>
      <c r="BP30" s="685"/>
      <c r="BQ30" s="687"/>
      <c r="BR30" s="684">
        <v>98.9</v>
      </c>
      <c r="BS30" s="685"/>
      <c r="BT30" s="685"/>
      <c r="BU30" s="685"/>
      <c r="BV30" s="685"/>
      <c r="BW30" s="685"/>
      <c r="BX30" s="686">
        <v>96.2</v>
      </c>
      <c r="BY30" s="685"/>
      <c r="BZ30" s="685"/>
      <c r="CA30" s="685"/>
      <c r="CB30" s="687"/>
      <c r="CD30" s="690"/>
      <c r="CE30" s="691"/>
      <c r="CF30" s="655" t="s">
        <v>291</v>
      </c>
      <c r="CG30" s="652"/>
      <c r="CH30" s="652"/>
      <c r="CI30" s="652"/>
      <c r="CJ30" s="652"/>
      <c r="CK30" s="652"/>
      <c r="CL30" s="652"/>
      <c r="CM30" s="652"/>
      <c r="CN30" s="652"/>
      <c r="CO30" s="652"/>
      <c r="CP30" s="652"/>
      <c r="CQ30" s="653"/>
      <c r="CR30" s="618">
        <v>2620451</v>
      </c>
      <c r="CS30" s="619"/>
      <c r="CT30" s="619"/>
      <c r="CU30" s="619"/>
      <c r="CV30" s="619"/>
      <c r="CW30" s="619"/>
      <c r="CX30" s="619"/>
      <c r="CY30" s="620"/>
      <c r="CZ30" s="621">
        <v>11.9</v>
      </c>
      <c r="DA30" s="639"/>
      <c r="DB30" s="639"/>
      <c r="DC30" s="640"/>
      <c r="DD30" s="624">
        <v>2589041</v>
      </c>
      <c r="DE30" s="619"/>
      <c r="DF30" s="619"/>
      <c r="DG30" s="619"/>
      <c r="DH30" s="619"/>
      <c r="DI30" s="619"/>
      <c r="DJ30" s="619"/>
      <c r="DK30" s="620"/>
      <c r="DL30" s="624">
        <v>2310983</v>
      </c>
      <c r="DM30" s="619"/>
      <c r="DN30" s="619"/>
      <c r="DO30" s="619"/>
      <c r="DP30" s="619"/>
      <c r="DQ30" s="619"/>
      <c r="DR30" s="619"/>
      <c r="DS30" s="619"/>
      <c r="DT30" s="619"/>
      <c r="DU30" s="619"/>
      <c r="DV30" s="620"/>
      <c r="DW30" s="641">
        <v>17</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1073028</v>
      </c>
      <c r="S31" s="619"/>
      <c r="T31" s="619"/>
      <c r="U31" s="619"/>
      <c r="V31" s="619"/>
      <c r="W31" s="619"/>
      <c r="X31" s="619"/>
      <c r="Y31" s="620"/>
      <c r="Z31" s="671">
        <v>4.7</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99.3</v>
      </c>
      <c r="BH31" s="637"/>
      <c r="BI31" s="637"/>
      <c r="BJ31" s="637"/>
      <c r="BK31" s="637"/>
      <c r="BL31" s="637"/>
      <c r="BM31" s="673">
        <v>97.1</v>
      </c>
      <c r="BN31" s="683"/>
      <c r="BO31" s="683"/>
      <c r="BP31" s="683"/>
      <c r="BQ31" s="647"/>
      <c r="BR31" s="682">
        <v>99.1</v>
      </c>
      <c r="BS31" s="637"/>
      <c r="BT31" s="637"/>
      <c r="BU31" s="637"/>
      <c r="BV31" s="637"/>
      <c r="BW31" s="637"/>
      <c r="BX31" s="673">
        <v>96.8</v>
      </c>
      <c r="BY31" s="683"/>
      <c r="BZ31" s="683"/>
      <c r="CA31" s="683"/>
      <c r="CB31" s="647"/>
      <c r="CD31" s="690"/>
      <c r="CE31" s="691"/>
      <c r="CF31" s="655" t="s">
        <v>295</v>
      </c>
      <c r="CG31" s="652"/>
      <c r="CH31" s="652"/>
      <c r="CI31" s="652"/>
      <c r="CJ31" s="652"/>
      <c r="CK31" s="652"/>
      <c r="CL31" s="652"/>
      <c r="CM31" s="652"/>
      <c r="CN31" s="652"/>
      <c r="CO31" s="652"/>
      <c r="CP31" s="652"/>
      <c r="CQ31" s="653"/>
      <c r="CR31" s="618">
        <v>263312</v>
      </c>
      <c r="CS31" s="637"/>
      <c r="CT31" s="637"/>
      <c r="CU31" s="637"/>
      <c r="CV31" s="637"/>
      <c r="CW31" s="637"/>
      <c r="CX31" s="637"/>
      <c r="CY31" s="638"/>
      <c r="CZ31" s="621">
        <v>1.2</v>
      </c>
      <c r="DA31" s="639"/>
      <c r="DB31" s="639"/>
      <c r="DC31" s="640"/>
      <c r="DD31" s="624">
        <v>254691</v>
      </c>
      <c r="DE31" s="637"/>
      <c r="DF31" s="637"/>
      <c r="DG31" s="637"/>
      <c r="DH31" s="637"/>
      <c r="DI31" s="637"/>
      <c r="DJ31" s="637"/>
      <c r="DK31" s="638"/>
      <c r="DL31" s="624">
        <v>254691</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926365</v>
      </c>
      <c r="S32" s="619"/>
      <c r="T32" s="619"/>
      <c r="U32" s="619"/>
      <c r="V32" s="619"/>
      <c r="W32" s="619"/>
      <c r="X32" s="619"/>
      <c r="Y32" s="620"/>
      <c r="Z32" s="671">
        <v>4</v>
      </c>
      <c r="AA32" s="671"/>
      <c r="AB32" s="671"/>
      <c r="AC32" s="671"/>
      <c r="AD32" s="672">
        <v>11752</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98.5</v>
      </c>
      <c r="BH32" s="603"/>
      <c r="BI32" s="603"/>
      <c r="BJ32" s="603"/>
      <c r="BK32" s="603"/>
      <c r="BL32" s="603"/>
      <c r="BM32" s="666">
        <v>94.8</v>
      </c>
      <c r="BN32" s="603"/>
      <c r="BO32" s="603"/>
      <c r="BP32" s="603"/>
      <c r="BQ32" s="660"/>
      <c r="BR32" s="681">
        <v>98.6</v>
      </c>
      <c r="BS32" s="603"/>
      <c r="BT32" s="603"/>
      <c r="BU32" s="603"/>
      <c r="BV32" s="603"/>
      <c r="BW32" s="603"/>
      <c r="BX32" s="666">
        <v>95.1</v>
      </c>
      <c r="BY32" s="603"/>
      <c r="BZ32" s="603"/>
      <c r="CA32" s="603"/>
      <c r="CB32" s="660"/>
      <c r="CD32" s="692"/>
      <c r="CE32" s="693"/>
      <c r="CF32" s="655" t="s">
        <v>298</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2129965</v>
      </c>
      <c r="S33" s="619"/>
      <c r="T33" s="619"/>
      <c r="U33" s="619"/>
      <c r="V33" s="619"/>
      <c r="W33" s="619"/>
      <c r="X33" s="619"/>
      <c r="Y33" s="620"/>
      <c r="Z33" s="671">
        <v>9.3000000000000007</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9211637</v>
      </c>
      <c r="CS33" s="637"/>
      <c r="CT33" s="637"/>
      <c r="CU33" s="637"/>
      <c r="CV33" s="637"/>
      <c r="CW33" s="637"/>
      <c r="CX33" s="637"/>
      <c r="CY33" s="638"/>
      <c r="CZ33" s="621">
        <v>41.7</v>
      </c>
      <c r="DA33" s="639"/>
      <c r="DB33" s="639"/>
      <c r="DC33" s="640"/>
      <c r="DD33" s="624">
        <v>7212779</v>
      </c>
      <c r="DE33" s="637"/>
      <c r="DF33" s="637"/>
      <c r="DG33" s="637"/>
      <c r="DH33" s="637"/>
      <c r="DI33" s="637"/>
      <c r="DJ33" s="637"/>
      <c r="DK33" s="638"/>
      <c r="DL33" s="624">
        <v>4062636</v>
      </c>
      <c r="DM33" s="637"/>
      <c r="DN33" s="637"/>
      <c r="DO33" s="637"/>
      <c r="DP33" s="637"/>
      <c r="DQ33" s="637"/>
      <c r="DR33" s="637"/>
      <c r="DS33" s="637"/>
      <c r="DT33" s="637"/>
      <c r="DU33" s="637"/>
      <c r="DV33" s="638"/>
      <c r="DW33" s="641">
        <v>29.8</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2476747</v>
      </c>
      <c r="CS34" s="619"/>
      <c r="CT34" s="619"/>
      <c r="CU34" s="619"/>
      <c r="CV34" s="619"/>
      <c r="CW34" s="619"/>
      <c r="CX34" s="619"/>
      <c r="CY34" s="620"/>
      <c r="CZ34" s="621">
        <v>11.2</v>
      </c>
      <c r="DA34" s="639"/>
      <c r="DB34" s="639"/>
      <c r="DC34" s="640"/>
      <c r="DD34" s="624">
        <v>1907990</v>
      </c>
      <c r="DE34" s="619"/>
      <c r="DF34" s="619"/>
      <c r="DG34" s="619"/>
      <c r="DH34" s="619"/>
      <c r="DI34" s="619"/>
      <c r="DJ34" s="619"/>
      <c r="DK34" s="620"/>
      <c r="DL34" s="624">
        <v>1433563</v>
      </c>
      <c r="DM34" s="619"/>
      <c r="DN34" s="619"/>
      <c r="DO34" s="619"/>
      <c r="DP34" s="619"/>
      <c r="DQ34" s="619"/>
      <c r="DR34" s="619"/>
      <c r="DS34" s="619"/>
      <c r="DT34" s="619"/>
      <c r="DU34" s="619"/>
      <c r="DV34" s="620"/>
      <c r="DW34" s="641">
        <v>10.5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796765</v>
      </c>
      <c r="S35" s="619"/>
      <c r="T35" s="619"/>
      <c r="U35" s="619"/>
      <c r="V35" s="619"/>
      <c r="W35" s="619"/>
      <c r="X35" s="619"/>
      <c r="Y35" s="620"/>
      <c r="Z35" s="671">
        <v>3.5</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3697867</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179185</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242950</v>
      </c>
      <c r="CS35" s="637"/>
      <c r="CT35" s="637"/>
      <c r="CU35" s="637"/>
      <c r="CV35" s="637"/>
      <c r="CW35" s="637"/>
      <c r="CX35" s="637"/>
      <c r="CY35" s="638"/>
      <c r="CZ35" s="621">
        <v>1.1000000000000001</v>
      </c>
      <c r="DA35" s="639"/>
      <c r="DB35" s="639"/>
      <c r="DC35" s="640"/>
      <c r="DD35" s="624">
        <v>229082</v>
      </c>
      <c r="DE35" s="637"/>
      <c r="DF35" s="637"/>
      <c r="DG35" s="637"/>
      <c r="DH35" s="637"/>
      <c r="DI35" s="637"/>
      <c r="DJ35" s="637"/>
      <c r="DK35" s="638"/>
      <c r="DL35" s="624">
        <v>75753</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22897406</v>
      </c>
      <c r="S36" s="659"/>
      <c r="T36" s="659"/>
      <c r="U36" s="659"/>
      <c r="V36" s="659"/>
      <c r="W36" s="659"/>
      <c r="X36" s="659"/>
      <c r="Y36" s="662"/>
      <c r="Z36" s="663">
        <v>100</v>
      </c>
      <c r="AA36" s="663"/>
      <c r="AB36" s="663"/>
      <c r="AC36" s="663"/>
      <c r="AD36" s="664">
        <v>12823054</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938343</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109851</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1914397</v>
      </c>
      <c r="CS36" s="619"/>
      <c r="CT36" s="619"/>
      <c r="CU36" s="619"/>
      <c r="CV36" s="619"/>
      <c r="CW36" s="619"/>
      <c r="CX36" s="619"/>
      <c r="CY36" s="620"/>
      <c r="CZ36" s="621">
        <v>8.6999999999999993</v>
      </c>
      <c r="DA36" s="639"/>
      <c r="DB36" s="639"/>
      <c r="DC36" s="640"/>
      <c r="DD36" s="624">
        <v>1582016</v>
      </c>
      <c r="DE36" s="619"/>
      <c r="DF36" s="619"/>
      <c r="DG36" s="619"/>
      <c r="DH36" s="619"/>
      <c r="DI36" s="619"/>
      <c r="DJ36" s="619"/>
      <c r="DK36" s="620"/>
      <c r="DL36" s="624">
        <v>686179</v>
      </c>
      <c r="DM36" s="619"/>
      <c r="DN36" s="619"/>
      <c r="DO36" s="619"/>
      <c r="DP36" s="619"/>
      <c r="DQ36" s="619"/>
      <c r="DR36" s="619"/>
      <c r="DS36" s="619"/>
      <c r="DT36" s="619"/>
      <c r="DU36" s="619"/>
      <c r="DV36" s="620"/>
      <c r="DW36" s="641">
        <v>5</v>
      </c>
      <c r="DX36" s="642"/>
      <c r="DY36" s="642"/>
      <c r="DZ36" s="642"/>
      <c r="EA36" s="642"/>
      <c r="EB36" s="642"/>
      <c r="EC36" s="643"/>
    </row>
    <row r="37" spans="2:133" ht="11.25" customHeight="1">
      <c r="AQ37" s="644" t="s">
        <v>313</v>
      </c>
      <c r="AR37" s="645"/>
      <c r="AS37" s="645"/>
      <c r="AT37" s="645"/>
      <c r="AU37" s="645"/>
      <c r="AV37" s="645"/>
      <c r="AW37" s="645"/>
      <c r="AX37" s="645"/>
      <c r="AY37" s="646"/>
      <c r="AZ37" s="618">
        <v>795000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6998</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73364</v>
      </c>
      <c r="CS37" s="637"/>
      <c r="CT37" s="637"/>
      <c r="CU37" s="637"/>
      <c r="CV37" s="637"/>
      <c r="CW37" s="637"/>
      <c r="CX37" s="637"/>
      <c r="CY37" s="638"/>
      <c r="CZ37" s="621">
        <v>0.3</v>
      </c>
      <c r="DA37" s="639"/>
      <c r="DB37" s="639"/>
      <c r="DC37" s="640"/>
      <c r="DD37" s="624">
        <v>73364</v>
      </c>
      <c r="DE37" s="637"/>
      <c r="DF37" s="637"/>
      <c r="DG37" s="637"/>
      <c r="DH37" s="637"/>
      <c r="DI37" s="637"/>
      <c r="DJ37" s="637"/>
      <c r="DK37" s="638"/>
      <c r="DL37" s="624">
        <v>73364</v>
      </c>
      <c r="DM37" s="637"/>
      <c r="DN37" s="637"/>
      <c r="DO37" s="637"/>
      <c r="DP37" s="637"/>
      <c r="DQ37" s="637"/>
      <c r="DR37" s="637"/>
      <c r="DS37" s="637"/>
      <c r="DT37" s="637"/>
      <c r="DU37" s="637"/>
      <c r="DV37" s="638"/>
      <c r="DW37" s="641">
        <v>0.5</v>
      </c>
      <c r="DX37" s="642"/>
      <c r="DY37" s="642"/>
      <c r="DZ37" s="642"/>
      <c r="EA37" s="642"/>
      <c r="EB37" s="642"/>
      <c r="EC37" s="643"/>
    </row>
    <row r="38" spans="2:133" ht="11.25" customHeight="1">
      <c r="AQ38" s="644" t="s">
        <v>316</v>
      </c>
      <c r="AR38" s="645"/>
      <c r="AS38" s="645"/>
      <c r="AT38" s="645"/>
      <c r="AU38" s="645"/>
      <c r="AV38" s="645"/>
      <c r="AW38" s="645"/>
      <c r="AX38" s="645"/>
      <c r="AY38" s="646"/>
      <c r="AZ38" s="618">
        <v>9436</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11234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2750088</v>
      </c>
      <c r="CS38" s="619"/>
      <c r="CT38" s="619"/>
      <c r="CU38" s="619"/>
      <c r="CV38" s="619"/>
      <c r="CW38" s="619"/>
      <c r="CX38" s="619"/>
      <c r="CY38" s="620"/>
      <c r="CZ38" s="621">
        <v>12.4</v>
      </c>
      <c r="DA38" s="639"/>
      <c r="DB38" s="639"/>
      <c r="DC38" s="640"/>
      <c r="DD38" s="624">
        <v>2459984</v>
      </c>
      <c r="DE38" s="619"/>
      <c r="DF38" s="619"/>
      <c r="DG38" s="619"/>
      <c r="DH38" s="619"/>
      <c r="DI38" s="619"/>
      <c r="DJ38" s="619"/>
      <c r="DK38" s="620"/>
      <c r="DL38" s="624">
        <v>1867141</v>
      </c>
      <c r="DM38" s="619"/>
      <c r="DN38" s="619"/>
      <c r="DO38" s="619"/>
      <c r="DP38" s="619"/>
      <c r="DQ38" s="619"/>
      <c r="DR38" s="619"/>
      <c r="DS38" s="619"/>
      <c r="DT38" s="619"/>
      <c r="DU38" s="619"/>
      <c r="DV38" s="620"/>
      <c r="DW38" s="641">
        <v>13.7</v>
      </c>
      <c r="DX38" s="642"/>
      <c r="DY38" s="642"/>
      <c r="DZ38" s="642"/>
      <c r="EA38" s="642"/>
      <c r="EB38" s="642"/>
      <c r="EC38" s="643"/>
    </row>
    <row r="39" spans="2:133" ht="11.25" customHeight="1">
      <c r="AQ39" s="644" t="s">
        <v>319</v>
      </c>
      <c r="AR39" s="645"/>
      <c r="AS39" s="645"/>
      <c r="AT39" s="645"/>
      <c r="AU39" s="645"/>
      <c r="AV39" s="645"/>
      <c r="AW39" s="645"/>
      <c r="AX39" s="645"/>
      <c r="AY39" s="646"/>
      <c r="AZ39" s="618" t="s">
        <v>110</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78</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874452</v>
      </c>
      <c r="CS39" s="637"/>
      <c r="CT39" s="637"/>
      <c r="CU39" s="637"/>
      <c r="CV39" s="637"/>
      <c r="CW39" s="637"/>
      <c r="CX39" s="637"/>
      <c r="CY39" s="638"/>
      <c r="CZ39" s="621">
        <v>4</v>
      </c>
      <c r="DA39" s="639"/>
      <c r="DB39" s="639"/>
      <c r="DC39" s="640"/>
      <c r="DD39" s="624">
        <v>795244</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357158</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87</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953003</v>
      </c>
      <c r="CS40" s="619"/>
      <c r="CT40" s="619"/>
      <c r="CU40" s="619"/>
      <c r="CV40" s="619"/>
      <c r="CW40" s="619"/>
      <c r="CX40" s="619"/>
      <c r="CY40" s="620"/>
      <c r="CZ40" s="621">
        <v>4.3</v>
      </c>
      <c r="DA40" s="639"/>
      <c r="DB40" s="639"/>
      <c r="DC40" s="640"/>
      <c r="DD40" s="624">
        <v>238463</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1597930</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314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3038319</v>
      </c>
      <c r="CS42" s="619"/>
      <c r="CT42" s="619"/>
      <c r="CU42" s="619"/>
      <c r="CV42" s="619"/>
      <c r="CW42" s="619"/>
      <c r="CX42" s="619"/>
      <c r="CY42" s="620"/>
      <c r="CZ42" s="621">
        <v>13.7</v>
      </c>
      <c r="DA42" s="622"/>
      <c r="DB42" s="622"/>
      <c r="DC42" s="623"/>
      <c r="DD42" s="624">
        <v>513445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33590</v>
      </c>
      <c r="CS43" s="637"/>
      <c r="CT43" s="637"/>
      <c r="CU43" s="637"/>
      <c r="CV43" s="637"/>
      <c r="CW43" s="637"/>
      <c r="CX43" s="637"/>
      <c r="CY43" s="638"/>
      <c r="CZ43" s="621">
        <v>0.2</v>
      </c>
      <c r="DA43" s="639"/>
      <c r="DB43" s="639"/>
      <c r="DC43" s="640"/>
      <c r="DD43" s="624">
        <v>13498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2888406</v>
      </c>
      <c r="CS44" s="619"/>
      <c r="CT44" s="619"/>
      <c r="CU44" s="619"/>
      <c r="CV44" s="619"/>
      <c r="CW44" s="619"/>
      <c r="CX44" s="619"/>
      <c r="CY44" s="620"/>
      <c r="CZ44" s="621">
        <v>13.1</v>
      </c>
      <c r="DA44" s="622"/>
      <c r="DB44" s="622"/>
      <c r="DC44" s="623"/>
      <c r="DD44" s="624">
        <v>511181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1681640</v>
      </c>
      <c r="CS45" s="637"/>
      <c r="CT45" s="637"/>
      <c r="CU45" s="637"/>
      <c r="CV45" s="637"/>
      <c r="CW45" s="637"/>
      <c r="CX45" s="637"/>
      <c r="CY45" s="638"/>
      <c r="CZ45" s="621">
        <v>7.6</v>
      </c>
      <c r="DA45" s="639"/>
      <c r="DB45" s="639"/>
      <c r="DC45" s="640"/>
      <c r="DD45" s="624">
        <v>144143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1117672</v>
      </c>
      <c r="CS46" s="619"/>
      <c r="CT46" s="619"/>
      <c r="CU46" s="619"/>
      <c r="CV46" s="619"/>
      <c r="CW46" s="619"/>
      <c r="CX46" s="619"/>
      <c r="CY46" s="620"/>
      <c r="CZ46" s="621">
        <v>5.0999999999999996</v>
      </c>
      <c r="DA46" s="622"/>
      <c r="DB46" s="622"/>
      <c r="DC46" s="623"/>
      <c r="DD46" s="624">
        <v>337462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149913</v>
      </c>
      <c r="CS47" s="637"/>
      <c r="CT47" s="637"/>
      <c r="CU47" s="637"/>
      <c r="CV47" s="637"/>
      <c r="CW47" s="637"/>
      <c r="CX47" s="637"/>
      <c r="CY47" s="638"/>
      <c r="CZ47" s="621">
        <v>0.7</v>
      </c>
      <c r="DA47" s="639"/>
      <c r="DB47" s="639"/>
      <c r="DC47" s="640"/>
      <c r="DD47" s="624">
        <v>2264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22101613</v>
      </c>
      <c r="CS49" s="603"/>
      <c r="CT49" s="603"/>
      <c r="CU49" s="603"/>
      <c r="CV49" s="603"/>
      <c r="CW49" s="603"/>
      <c r="CX49" s="603"/>
      <c r="CY49" s="604"/>
      <c r="CZ49" s="605">
        <v>100</v>
      </c>
      <c r="DA49" s="606"/>
      <c r="DB49" s="606"/>
      <c r="DC49" s="607"/>
      <c r="DD49" s="608">
        <v>14940520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22871</v>
      </c>
      <c r="R7" s="1131"/>
      <c r="S7" s="1131"/>
      <c r="T7" s="1131"/>
      <c r="U7" s="1131"/>
      <c r="V7" s="1131">
        <v>22064</v>
      </c>
      <c r="W7" s="1131"/>
      <c r="X7" s="1131"/>
      <c r="Y7" s="1131"/>
      <c r="Z7" s="1131"/>
      <c r="AA7" s="1131">
        <f>Q7-V7</f>
        <v>807</v>
      </c>
      <c r="AB7" s="1131"/>
      <c r="AC7" s="1131"/>
      <c r="AD7" s="1131"/>
      <c r="AE7" s="1132"/>
      <c r="AF7" s="1133">
        <v>688</v>
      </c>
      <c r="AG7" s="1134"/>
      <c r="AH7" s="1134"/>
      <c r="AI7" s="1134"/>
      <c r="AJ7" s="1135"/>
      <c r="AK7" s="1117">
        <v>78</v>
      </c>
      <c r="AL7" s="1118"/>
      <c r="AM7" s="1118"/>
      <c r="AN7" s="1118"/>
      <c r="AO7" s="1118"/>
      <c r="AP7" s="1118">
        <v>24182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540</v>
      </c>
      <c r="BT7" s="1122"/>
      <c r="BU7" s="1122"/>
      <c r="BV7" s="1122"/>
      <c r="BW7" s="1122"/>
      <c r="BX7" s="1122"/>
      <c r="BY7" s="1122"/>
      <c r="BZ7" s="1122"/>
      <c r="CA7" s="1122"/>
      <c r="CB7" s="1122"/>
      <c r="CC7" s="1122"/>
      <c r="CD7" s="1122"/>
      <c r="CE7" s="1122"/>
      <c r="CF7" s="1122"/>
      <c r="CG7" s="1123"/>
      <c r="CH7" s="1114">
        <v>3</v>
      </c>
      <c r="CI7" s="1115"/>
      <c r="CJ7" s="1115"/>
      <c r="CK7" s="1115"/>
      <c r="CL7" s="1116"/>
      <c r="CM7" s="1114">
        <v>10</v>
      </c>
      <c r="CN7" s="1115"/>
      <c r="CO7" s="1115"/>
      <c r="CP7" s="1115"/>
      <c r="CQ7" s="1116"/>
      <c r="CR7" s="1114">
        <v>3</v>
      </c>
      <c r="CS7" s="1115"/>
      <c r="CT7" s="1115"/>
      <c r="CU7" s="1115"/>
      <c r="CV7" s="1116"/>
      <c r="CW7" s="1114">
        <v>14</v>
      </c>
      <c r="CX7" s="1115"/>
      <c r="CY7" s="1115"/>
      <c r="CZ7" s="1115"/>
      <c r="DA7" s="1116"/>
      <c r="DB7" s="1114" t="s">
        <v>546</v>
      </c>
      <c r="DC7" s="1115"/>
      <c r="DD7" s="1115"/>
      <c r="DE7" s="1115"/>
      <c r="DF7" s="1116"/>
      <c r="DG7" s="1114" t="s">
        <v>546</v>
      </c>
      <c r="DH7" s="1115"/>
      <c r="DI7" s="1115"/>
      <c r="DJ7" s="1115"/>
      <c r="DK7" s="1116"/>
      <c r="DL7" s="1114" t="s">
        <v>546</v>
      </c>
      <c r="DM7" s="1115"/>
      <c r="DN7" s="1115"/>
      <c r="DO7" s="1115"/>
      <c r="DP7" s="1116"/>
      <c r="DQ7" s="1114" t="s">
        <v>546</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12</v>
      </c>
      <c r="R8" s="1070"/>
      <c r="S8" s="1070"/>
      <c r="T8" s="1070"/>
      <c r="U8" s="1070"/>
      <c r="V8" s="1070">
        <v>11</v>
      </c>
      <c r="W8" s="1070"/>
      <c r="X8" s="1070"/>
      <c r="Y8" s="1070"/>
      <c r="Z8" s="1070"/>
      <c r="AA8" s="1070">
        <f t="shared" ref="AA8:AA9" si="0">Q8-V8</f>
        <v>1</v>
      </c>
      <c r="AB8" s="1070"/>
      <c r="AC8" s="1070"/>
      <c r="AD8" s="1070"/>
      <c r="AE8" s="1071"/>
      <c r="AF8" s="1045">
        <v>1</v>
      </c>
      <c r="AG8" s="1046"/>
      <c r="AH8" s="1046"/>
      <c r="AI8" s="1046"/>
      <c r="AJ8" s="1047"/>
      <c r="AK8" s="1112" t="s">
        <v>546</v>
      </c>
      <c r="AL8" s="1113"/>
      <c r="AM8" s="1113"/>
      <c r="AN8" s="1113"/>
      <c r="AO8" s="1113"/>
      <c r="AP8" s="1113" t="s">
        <v>546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541</v>
      </c>
      <c r="BT8" s="1041"/>
      <c r="BU8" s="1041"/>
      <c r="BV8" s="1041"/>
      <c r="BW8" s="1041"/>
      <c r="BX8" s="1041"/>
      <c r="BY8" s="1041"/>
      <c r="BZ8" s="1041"/>
      <c r="CA8" s="1041"/>
      <c r="CB8" s="1041"/>
      <c r="CC8" s="1041"/>
      <c r="CD8" s="1041"/>
      <c r="CE8" s="1041"/>
      <c r="CF8" s="1041"/>
      <c r="CG8" s="1042"/>
      <c r="CH8" s="1015">
        <v>-1</v>
      </c>
      <c r="CI8" s="1016"/>
      <c r="CJ8" s="1016"/>
      <c r="CK8" s="1016"/>
      <c r="CL8" s="1017"/>
      <c r="CM8" s="1015">
        <v>140</v>
      </c>
      <c r="CN8" s="1016"/>
      <c r="CO8" s="1016"/>
      <c r="CP8" s="1016"/>
      <c r="CQ8" s="1017"/>
      <c r="CR8" s="1015">
        <v>89</v>
      </c>
      <c r="CS8" s="1016"/>
      <c r="CT8" s="1016"/>
      <c r="CU8" s="1016"/>
      <c r="CV8" s="1017"/>
      <c r="CW8" s="1015">
        <v>56</v>
      </c>
      <c r="CX8" s="1016"/>
      <c r="CY8" s="1016"/>
      <c r="CZ8" s="1016"/>
      <c r="DA8" s="1017"/>
      <c r="DB8" s="1015" t="s">
        <v>546</v>
      </c>
      <c r="DC8" s="1016"/>
      <c r="DD8" s="1016"/>
      <c r="DE8" s="1016"/>
      <c r="DF8" s="1017"/>
      <c r="DG8" s="1015" t="s">
        <v>546</v>
      </c>
      <c r="DH8" s="1016"/>
      <c r="DI8" s="1016"/>
      <c r="DJ8" s="1016"/>
      <c r="DK8" s="1017"/>
      <c r="DL8" s="1015" t="s">
        <v>546</v>
      </c>
      <c r="DM8" s="1016"/>
      <c r="DN8" s="1016"/>
      <c r="DO8" s="1016"/>
      <c r="DP8" s="1017"/>
      <c r="DQ8" s="1015" t="s">
        <v>546</v>
      </c>
      <c r="DR8" s="1016"/>
      <c r="DS8" s="1016"/>
      <c r="DT8" s="1016"/>
      <c r="DU8" s="1017"/>
      <c r="DV8" s="1018"/>
      <c r="DW8" s="1019"/>
      <c r="DX8" s="1019"/>
      <c r="DY8" s="1019"/>
      <c r="DZ8" s="1020"/>
      <c r="EA8" s="205"/>
    </row>
    <row r="9" spans="1:131" s="206" customFormat="1" ht="26.25" customHeight="1">
      <c r="A9" s="212">
        <v>3</v>
      </c>
      <c r="B9" s="1063" t="s">
        <v>364</v>
      </c>
      <c r="C9" s="1064"/>
      <c r="D9" s="1064"/>
      <c r="E9" s="1064"/>
      <c r="F9" s="1064"/>
      <c r="G9" s="1064"/>
      <c r="H9" s="1064"/>
      <c r="I9" s="1064"/>
      <c r="J9" s="1064"/>
      <c r="K9" s="1064"/>
      <c r="L9" s="1064"/>
      <c r="M9" s="1064"/>
      <c r="N9" s="1064"/>
      <c r="O9" s="1064"/>
      <c r="P9" s="1065"/>
      <c r="Q9" s="1069">
        <v>60</v>
      </c>
      <c r="R9" s="1070"/>
      <c r="S9" s="1070"/>
      <c r="T9" s="1070"/>
      <c r="U9" s="1070"/>
      <c r="V9" s="1070">
        <v>72</v>
      </c>
      <c r="W9" s="1070"/>
      <c r="X9" s="1070"/>
      <c r="Y9" s="1070"/>
      <c r="Z9" s="1070"/>
      <c r="AA9" s="1070">
        <f t="shared" si="0"/>
        <v>-12</v>
      </c>
      <c r="AB9" s="1070"/>
      <c r="AC9" s="1070"/>
      <c r="AD9" s="1070"/>
      <c r="AE9" s="1071"/>
      <c r="AF9" s="1045">
        <v>-12</v>
      </c>
      <c r="AG9" s="1046"/>
      <c r="AH9" s="1046"/>
      <c r="AI9" s="1046"/>
      <c r="AJ9" s="1047"/>
      <c r="AK9" s="1112">
        <v>46</v>
      </c>
      <c r="AL9" s="1113"/>
      <c r="AM9" s="1113"/>
      <c r="AN9" s="1113"/>
      <c r="AO9" s="1113"/>
      <c r="AP9" s="1113">
        <v>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t="s">
        <v>552</v>
      </c>
      <c r="BS9" s="1040" t="s">
        <v>542</v>
      </c>
      <c r="BT9" s="1041"/>
      <c r="BU9" s="1041"/>
      <c r="BV9" s="1041"/>
      <c r="BW9" s="1041"/>
      <c r="BX9" s="1041"/>
      <c r="BY9" s="1041"/>
      <c r="BZ9" s="1041"/>
      <c r="CA9" s="1041"/>
      <c r="CB9" s="1041"/>
      <c r="CC9" s="1041"/>
      <c r="CD9" s="1041"/>
      <c r="CE9" s="1041"/>
      <c r="CF9" s="1041"/>
      <c r="CG9" s="1042"/>
      <c r="CH9" s="1015">
        <v>3</v>
      </c>
      <c r="CI9" s="1016"/>
      <c r="CJ9" s="1016"/>
      <c r="CK9" s="1016"/>
      <c r="CL9" s="1017"/>
      <c r="CM9" s="1015">
        <v>113</v>
      </c>
      <c r="CN9" s="1016"/>
      <c r="CO9" s="1016"/>
      <c r="CP9" s="1016"/>
      <c r="CQ9" s="1017"/>
      <c r="CR9" s="1015">
        <v>5</v>
      </c>
      <c r="CS9" s="1016"/>
      <c r="CT9" s="1016"/>
      <c r="CU9" s="1016"/>
      <c r="CV9" s="1017"/>
      <c r="CW9" s="1015" t="s">
        <v>546</v>
      </c>
      <c r="CX9" s="1016"/>
      <c r="CY9" s="1016"/>
      <c r="CZ9" s="1016"/>
      <c r="DA9" s="1017"/>
      <c r="DB9" s="1015" t="s">
        <v>546</v>
      </c>
      <c r="DC9" s="1016"/>
      <c r="DD9" s="1016"/>
      <c r="DE9" s="1016"/>
      <c r="DF9" s="1017"/>
      <c r="DG9" s="1015">
        <v>216</v>
      </c>
      <c r="DH9" s="1016"/>
      <c r="DI9" s="1016"/>
      <c r="DJ9" s="1016"/>
      <c r="DK9" s="1017"/>
      <c r="DL9" s="1015" t="s">
        <v>546</v>
      </c>
      <c r="DM9" s="1016"/>
      <c r="DN9" s="1016"/>
      <c r="DO9" s="1016"/>
      <c r="DP9" s="1017"/>
      <c r="DQ9" s="1015" t="s">
        <v>546</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543</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4</v>
      </c>
      <c r="CN10" s="1016"/>
      <c r="CO10" s="1016"/>
      <c r="CP10" s="1016"/>
      <c r="CQ10" s="1017"/>
      <c r="CR10" s="1015">
        <v>3</v>
      </c>
      <c r="CS10" s="1016"/>
      <c r="CT10" s="1016"/>
      <c r="CU10" s="1016"/>
      <c r="CV10" s="1017"/>
      <c r="CW10" s="1015">
        <v>8</v>
      </c>
      <c r="CX10" s="1016"/>
      <c r="CY10" s="1016"/>
      <c r="CZ10" s="1016"/>
      <c r="DA10" s="1017"/>
      <c r="DB10" s="1015" t="s">
        <v>546</v>
      </c>
      <c r="DC10" s="1016"/>
      <c r="DD10" s="1016"/>
      <c r="DE10" s="1016"/>
      <c r="DF10" s="1017"/>
      <c r="DG10" s="1015" t="s">
        <v>546</v>
      </c>
      <c r="DH10" s="1016"/>
      <c r="DI10" s="1016"/>
      <c r="DJ10" s="1016"/>
      <c r="DK10" s="1017"/>
      <c r="DL10" s="1015" t="s">
        <v>546</v>
      </c>
      <c r="DM10" s="1016"/>
      <c r="DN10" s="1016"/>
      <c r="DO10" s="1016"/>
      <c r="DP10" s="1017"/>
      <c r="DQ10" s="1015" t="s">
        <v>546</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f>SUM(Q7:U9)</f>
        <v>22943</v>
      </c>
      <c r="R23" s="1095"/>
      <c r="S23" s="1095"/>
      <c r="T23" s="1095"/>
      <c r="U23" s="1095"/>
      <c r="V23" s="1095">
        <f>SUM(V7:Z9)</f>
        <v>22147</v>
      </c>
      <c r="W23" s="1095"/>
      <c r="X23" s="1095"/>
      <c r="Y23" s="1095"/>
      <c r="Z23" s="1095"/>
      <c r="AA23" s="1095">
        <f>SUM(AA7:AE9)</f>
        <v>796</v>
      </c>
      <c r="AB23" s="1095"/>
      <c r="AC23" s="1095"/>
      <c r="AD23" s="1095"/>
      <c r="AE23" s="1096"/>
      <c r="AF23" s="1097">
        <v>676</v>
      </c>
      <c r="AG23" s="1095"/>
      <c r="AH23" s="1095"/>
      <c r="AI23" s="1095"/>
      <c r="AJ23" s="1098"/>
      <c r="AK23" s="1099"/>
      <c r="AL23" s="1100"/>
      <c r="AM23" s="1100"/>
      <c r="AN23" s="1100"/>
      <c r="AO23" s="1100"/>
      <c r="AP23" s="1095">
        <f>SUM(AP7:AT9)</f>
        <v>24182</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5876</v>
      </c>
      <c r="R28" s="1080"/>
      <c r="S28" s="1080"/>
      <c r="T28" s="1080"/>
      <c r="U28" s="1080"/>
      <c r="V28" s="1080">
        <v>5697</v>
      </c>
      <c r="W28" s="1080"/>
      <c r="X28" s="1080"/>
      <c r="Y28" s="1080"/>
      <c r="Z28" s="1080"/>
      <c r="AA28" s="1080">
        <f t="shared" ref="AA28:AA34" si="1">Q28-V28</f>
        <v>179</v>
      </c>
      <c r="AB28" s="1080"/>
      <c r="AC28" s="1080"/>
      <c r="AD28" s="1080"/>
      <c r="AE28" s="1081"/>
      <c r="AF28" s="1082">
        <v>179</v>
      </c>
      <c r="AG28" s="1080"/>
      <c r="AH28" s="1080"/>
      <c r="AI28" s="1080"/>
      <c r="AJ28" s="1083"/>
      <c r="AK28" s="1084">
        <v>357</v>
      </c>
      <c r="AL28" s="1072"/>
      <c r="AM28" s="1072"/>
      <c r="AN28" s="1072"/>
      <c r="AO28" s="1072"/>
      <c r="AP28" s="1072" t="s">
        <v>546</v>
      </c>
      <c r="AQ28" s="1072"/>
      <c r="AR28" s="1072"/>
      <c r="AS28" s="1072"/>
      <c r="AT28" s="1072"/>
      <c r="AU28" s="1072">
        <v>357</v>
      </c>
      <c r="AV28" s="1072"/>
      <c r="AW28" s="1072"/>
      <c r="AX28" s="1072"/>
      <c r="AY28" s="1072"/>
      <c r="AZ28" s="1073" t="s">
        <v>544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5558</v>
      </c>
      <c r="R29" s="1070"/>
      <c r="S29" s="1070"/>
      <c r="T29" s="1070"/>
      <c r="U29" s="1070"/>
      <c r="V29" s="1070">
        <v>5417</v>
      </c>
      <c r="W29" s="1070"/>
      <c r="X29" s="1070"/>
      <c r="Y29" s="1070"/>
      <c r="Z29" s="1070"/>
      <c r="AA29" s="1070">
        <f t="shared" si="1"/>
        <v>141</v>
      </c>
      <c r="AB29" s="1070"/>
      <c r="AC29" s="1070"/>
      <c r="AD29" s="1070"/>
      <c r="AE29" s="1071"/>
      <c r="AF29" s="1045">
        <v>141</v>
      </c>
      <c r="AG29" s="1046"/>
      <c r="AH29" s="1046"/>
      <c r="AI29" s="1046"/>
      <c r="AJ29" s="1047"/>
      <c r="AK29" s="1006">
        <v>774</v>
      </c>
      <c r="AL29" s="997"/>
      <c r="AM29" s="997"/>
      <c r="AN29" s="997"/>
      <c r="AO29" s="997"/>
      <c r="AP29" s="997" t="s">
        <v>546</v>
      </c>
      <c r="AQ29" s="997"/>
      <c r="AR29" s="997"/>
      <c r="AS29" s="997"/>
      <c r="AT29" s="997"/>
      <c r="AU29" s="997">
        <v>774</v>
      </c>
      <c r="AV29" s="997"/>
      <c r="AW29" s="997"/>
      <c r="AX29" s="997"/>
      <c r="AY29" s="997"/>
      <c r="AZ29" s="1068" t="s">
        <v>544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31</v>
      </c>
      <c r="R30" s="1070"/>
      <c r="S30" s="1070"/>
      <c r="T30" s="1070"/>
      <c r="U30" s="1070"/>
      <c r="V30" s="1070">
        <v>31</v>
      </c>
      <c r="W30" s="1070"/>
      <c r="X30" s="1070"/>
      <c r="Y30" s="1070"/>
      <c r="Z30" s="1070"/>
      <c r="AA30" s="1070">
        <f t="shared" si="1"/>
        <v>0</v>
      </c>
      <c r="AB30" s="1070"/>
      <c r="AC30" s="1070"/>
      <c r="AD30" s="1070"/>
      <c r="AE30" s="1071"/>
      <c r="AF30" s="1045" t="s">
        <v>381</v>
      </c>
      <c r="AG30" s="1046"/>
      <c r="AH30" s="1046"/>
      <c r="AI30" s="1046"/>
      <c r="AJ30" s="1047"/>
      <c r="AK30" s="1006">
        <v>5</v>
      </c>
      <c r="AL30" s="997"/>
      <c r="AM30" s="997"/>
      <c r="AN30" s="997"/>
      <c r="AO30" s="997"/>
      <c r="AP30" s="997" t="s">
        <v>546</v>
      </c>
      <c r="AQ30" s="997"/>
      <c r="AR30" s="997"/>
      <c r="AS30" s="997"/>
      <c r="AT30" s="997"/>
      <c r="AU30" s="997">
        <v>5</v>
      </c>
      <c r="AV30" s="997"/>
      <c r="AW30" s="997"/>
      <c r="AX30" s="997"/>
      <c r="AY30" s="997"/>
      <c r="AZ30" s="1068" t="s">
        <v>544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382</v>
      </c>
      <c r="C31" s="1064"/>
      <c r="D31" s="1064"/>
      <c r="E31" s="1064"/>
      <c r="F31" s="1064"/>
      <c r="G31" s="1064"/>
      <c r="H31" s="1064"/>
      <c r="I31" s="1064"/>
      <c r="J31" s="1064"/>
      <c r="K31" s="1064"/>
      <c r="L31" s="1064"/>
      <c r="M31" s="1064"/>
      <c r="N31" s="1064"/>
      <c r="O31" s="1064"/>
      <c r="P31" s="1065"/>
      <c r="Q31" s="1069">
        <v>641</v>
      </c>
      <c r="R31" s="1070"/>
      <c r="S31" s="1070"/>
      <c r="T31" s="1070"/>
      <c r="U31" s="1070"/>
      <c r="V31" s="1070">
        <v>640</v>
      </c>
      <c r="W31" s="1070"/>
      <c r="X31" s="1070"/>
      <c r="Y31" s="1070"/>
      <c r="Z31" s="1070"/>
      <c r="AA31" s="1070">
        <f t="shared" si="1"/>
        <v>1</v>
      </c>
      <c r="AB31" s="1070"/>
      <c r="AC31" s="1070"/>
      <c r="AD31" s="1070"/>
      <c r="AE31" s="1071"/>
      <c r="AF31" s="1045">
        <v>1</v>
      </c>
      <c r="AG31" s="1046"/>
      <c r="AH31" s="1046"/>
      <c r="AI31" s="1046"/>
      <c r="AJ31" s="1047"/>
      <c r="AK31" s="1006">
        <v>202</v>
      </c>
      <c r="AL31" s="997"/>
      <c r="AM31" s="997"/>
      <c r="AN31" s="997"/>
      <c r="AO31" s="997"/>
      <c r="AP31" s="997" t="s">
        <v>546</v>
      </c>
      <c r="AQ31" s="997"/>
      <c r="AR31" s="997"/>
      <c r="AS31" s="997"/>
      <c r="AT31" s="997"/>
      <c r="AU31" s="997">
        <v>202</v>
      </c>
      <c r="AV31" s="997"/>
      <c r="AW31" s="997"/>
      <c r="AX31" s="997"/>
      <c r="AY31" s="997"/>
      <c r="AZ31" s="1068" t="s">
        <v>544</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1296</v>
      </c>
      <c r="R32" s="1070"/>
      <c r="S32" s="1070"/>
      <c r="T32" s="1070"/>
      <c r="U32" s="1070"/>
      <c r="V32" s="1070">
        <v>1193</v>
      </c>
      <c r="W32" s="1070"/>
      <c r="X32" s="1070"/>
      <c r="Y32" s="1070"/>
      <c r="Z32" s="1070"/>
      <c r="AA32" s="1070">
        <f t="shared" si="1"/>
        <v>103</v>
      </c>
      <c r="AB32" s="1070"/>
      <c r="AC32" s="1070"/>
      <c r="AD32" s="1070"/>
      <c r="AE32" s="1071"/>
      <c r="AF32" s="1045">
        <v>1297</v>
      </c>
      <c r="AG32" s="1046"/>
      <c r="AH32" s="1046"/>
      <c r="AI32" s="1046"/>
      <c r="AJ32" s="1047"/>
      <c r="AK32" s="1006">
        <v>9</v>
      </c>
      <c r="AL32" s="997"/>
      <c r="AM32" s="997"/>
      <c r="AN32" s="997"/>
      <c r="AO32" s="997"/>
      <c r="AP32" s="997">
        <v>3156</v>
      </c>
      <c r="AQ32" s="997"/>
      <c r="AR32" s="997"/>
      <c r="AS32" s="997"/>
      <c r="AT32" s="997"/>
      <c r="AU32" s="997">
        <v>292</v>
      </c>
      <c r="AV32" s="997"/>
      <c r="AW32" s="997"/>
      <c r="AX32" s="997"/>
      <c r="AY32" s="997"/>
      <c r="AZ32" s="1068" t="s">
        <v>544</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937</v>
      </c>
      <c r="R33" s="1070"/>
      <c r="S33" s="1070"/>
      <c r="T33" s="1070"/>
      <c r="U33" s="1070"/>
      <c r="V33" s="1070">
        <v>1021</v>
      </c>
      <c r="W33" s="1070"/>
      <c r="X33" s="1070"/>
      <c r="Y33" s="1070"/>
      <c r="Z33" s="1070"/>
      <c r="AA33" s="1070">
        <f t="shared" si="1"/>
        <v>-84</v>
      </c>
      <c r="AB33" s="1070"/>
      <c r="AC33" s="1070"/>
      <c r="AD33" s="1070"/>
      <c r="AE33" s="1071"/>
      <c r="AF33" s="1045" t="s">
        <v>381</v>
      </c>
      <c r="AG33" s="1046"/>
      <c r="AH33" s="1046"/>
      <c r="AI33" s="1046"/>
      <c r="AJ33" s="1047"/>
      <c r="AK33" s="1006">
        <v>941</v>
      </c>
      <c r="AL33" s="997"/>
      <c r="AM33" s="997"/>
      <c r="AN33" s="997"/>
      <c r="AO33" s="997"/>
      <c r="AP33" s="997">
        <v>4804</v>
      </c>
      <c r="AQ33" s="997"/>
      <c r="AR33" s="997"/>
      <c r="AS33" s="997"/>
      <c r="AT33" s="997"/>
      <c r="AU33" s="997">
        <v>2781</v>
      </c>
      <c r="AV33" s="997"/>
      <c r="AW33" s="997"/>
      <c r="AX33" s="997"/>
      <c r="AY33" s="997"/>
      <c r="AZ33" s="1068" t="s">
        <v>544</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69">
        <v>1609</v>
      </c>
      <c r="R34" s="1070"/>
      <c r="S34" s="1070"/>
      <c r="T34" s="1070"/>
      <c r="U34" s="1070"/>
      <c r="V34" s="1070">
        <v>1605</v>
      </c>
      <c r="W34" s="1070"/>
      <c r="X34" s="1070"/>
      <c r="Y34" s="1070"/>
      <c r="Z34" s="1070"/>
      <c r="AA34" s="1070">
        <f t="shared" si="1"/>
        <v>4</v>
      </c>
      <c r="AB34" s="1070"/>
      <c r="AC34" s="1070"/>
      <c r="AD34" s="1070"/>
      <c r="AE34" s="1071"/>
      <c r="AF34" s="1045">
        <v>4</v>
      </c>
      <c r="AG34" s="1046"/>
      <c r="AH34" s="1046"/>
      <c r="AI34" s="1046"/>
      <c r="AJ34" s="1047"/>
      <c r="AK34" s="1006">
        <v>795</v>
      </c>
      <c r="AL34" s="997"/>
      <c r="AM34" s="997"/>
      <c r="AN34" s="997"/>
      <c r="AO34" s="997"/>
      <c r="AP34" s="997">
        <v>9517</v>
      </c>
      <c r="AQ34" s="997"/>
      <c r="AR34" s="997"/>
      <c r="AS34" s="997"/>
      <c r="AT34" s="997"/>
      <c r="AU34" s="997">
        <v>5596</v>
      </c>
      <c r="AV34" s="997"/>
      <c r="AW34" s="997"/>
      <c r="AX34" s="997"/>
      <c r="AY34" s="997"/>
      <c r="AZ34" s="1068" t="s">
        <v>544</v>
      </c>
      <c r="BA34" s="1068"/>
      <c r="BB34" s="1068"/>
      <c r="BC34" s="1068"/>
      <c r="BD34" s="1068"/>
      <c r="BE34" s="1058" t="s">
        <v>387</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1624</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392</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545</v>
      </c>
      <c r="C68" s="1012"/>
      <c r="D68" s="1012"/>
      <c r="E68" s="1012"/>
      <c r="F68" s="1012"/>
      <c r="G68" s="1012"/>
      <c r="H68" s="1012"/>
      <c r="I68" s="1012"/>
      <c r="J68" s="1012"/>
      <c r="K68" s="1012"/>
      <c r="L68" s="1012"/>
      <c r="M68" s="1012"/>
      <c r="N68" s="1012"/>
      <c r="O68" s="1012"/>
      <c r="P68" s="1013"/>
      <c r="Q68" s="1014">
        <v>995</v>
      </c>
      <c r="R68" s="1008"/>
      <c r="S68" s="1008"/>
      <c r="T68" s="1008"/>
      <c r="U68" s="1008"/>
      <c r="V68" s="1008">
        <v>883</v>
      </c>
      <c r="W68" s="1008"/>
      <c r="X68" s="1008"/>
      <c r="Y68" s="1008"/>
      <c r="Z68" s="1008"/>
      <c r="AA68" s="1008">
        <v>112</v>
      </c>
      <c r="AB68" s="1008"/>
      <c r="AC68" s="1008"/>
      <c r="AD68" s="1008"/>
      <c r="AE68" s="1008"/>
      <c r="AF68" s="1008">
        <v>107</v>
      </c>
      <c r="AG68" s="1008"/>
      <c r="AH68" s="1008"/>
      <c r="AI68" s="1008"/>
      <c r="AJ68" s="1008"/>
      <c r="AK68" s="1008" t="s">
        <v>551</v>
      </c>
      <c r="AL68" s="1008"/>
      <c r="AM68" s="1008"/>
      <c r="AN68" s="1008"/>
      <c r="AO68" s="1008"/>
      <c r="AP68" s="1008">
        <v>2856</v>
      </c>
      <c r="AQ68" s="1008"/>
      <c r="AR68" s="1008"/>
      <c r="AS68" s="1008"/>
      <c r="AT68" s="1008"/>
      <c r="AU68" s="1008">
        <v>484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547</v>
      </c>
      <c r="C69" s="1001"/>
      <c r="D69" s="1001"/>
      <c r="E69" s="1001"/>
      <c r="F69" s="1001"/>
      <c r="G69" s="1001"/>
      <c r="H69" s="1001"/>
      <c r="I69" s="1001"/>
      <c r="J69" s="1001"/>
      <c r="K69" s="1001"/>
      <c r="L69" s="1001"/>
      <c r="M69" s="1001"/>
      <c r="N69" s="1001"/>
      <c r="O69" s="1001"/>
      <c r="P69" s="1002"/>
      <c r="Q69" s="1003">
        <v>244</v>
      </c>
      <c r="R69" s="997"/>
      <c r="S69" s="997"/>
      <c r="T69" s="997"/>
      <c r="U69" s="997"/>
      <c r="V69" s="997">
        <v>210</v>
      </c>
      <c r="W69" s="997"/>
      <c r="X69" s="997"/>
      <c r="Y69" s="997"/>
      <c r="Z69" s="997"/>
      <c r="AA69" s="997">
        <v>33</v>
      </c>
      <c r="AB69" s="997"/>
      <c r="AC69" s="997"/>
      <c r="AD69" s="997"/>
      <c r="AE69" s="997"/>
      <c r="AF69" s="997">
        <v>33</v>
      </c>
      <c r="AG69" s="997"/>
      <c r="AH69" s="997"/>
      <c r="AI69" s="997"/>
      <c r="AJ69" s="997"/>
      <c r="AK69" s="997" t="s">
        <v>551</v>
      </c>
      <c r="AL69" s="997"/>
      <c r="AM69" s="997"/>
      <c r="AN69" s="997"/>
      <c r="AO69" s="997"/>
      <c r="AP69" s="997" t="s">
        <v>551</v>
      </c>
      <c r="AQ69" s="997"/>
      <c r="AR69" s="997"/>
      <c r="AS69" s="997"/>
      <c r="AT69" s="997"/>
      <c r="AU69" s="997" t="s">
        <v>551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548</v>
      </c>
      <c r="C70" s="1001"/>
      <c r="D70" s="1001"/>
      <c r="E70" s="1001"/>
      <c r="F70" s="1001"/>
      <c r="G70" s="1001"/>
      <c r="H70" s="1001"/>
      <c r="I70" s="1001"/>
      <c r="J70" s="1001"/>
      <c r="K70" s="1001"/>
      <c r="L70" s="1001"/>
      <c r="M70" s="1001"/>
      <c r="N70" s="1001"/>
      <c r="O70" s="1001"/>
      <c r="P70" s="1002"/>
      <c r="Q70" s="1003">
        <v>9019</v>
      </c>
      <c r="R70" s="997"/>
      <c r="S70" s="997"/>
      <c r="T70" s="997"/>
      <c r="U70" s="997"/>
      <c r="V70" s="997">
        <v>7918</v>
      </c>
      <c r="W70" s="997"/>
      <c r="X70" s="997"/>
      <c r="Y70" s="997"/>
      <c r="Z70" s="997"/>
      <c r="AA70" s="997">
        <v>1100</v>
      </c>
      <c r="AB70" s="997"/>
      <c r="AC70" s="997"/>
      <c r="AD70" s="997"/>
      <c r="AE70" s="997"/>
      <c r="AF70" s="997">
        <v>1100</v>
      </c>
      <c r="AG70" s="997"/>
      <c r="AH70" s="997"/>
      <c r="AI70" s="997"/>
      <c r="AJ70" s="997"/>
      <c r="AK70" s="997">
        <v>12</v>
      </c>
      <c r="AL70" s="997"/>
      <c r="AM70" s="997"/>
      <c r="AN70" s="997"/>
      <c r="AO70" s="997"/>
      <c r="AP70" s="997" t="s">
        <v>551</v>
      </c>
      <c r="AQ70" s="997"/>
      <c r="AR70" s="997"/>
      <c r="AS70" s="997"/>
      <c r="AT70" s="997"/>
      <c r="AU70" s="997" t="s">
        <v>551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549</v>
      </c>
      <c r="C71" s="1001"/>
      <c r="D71" s="1001"/>
      <c r="E71" s="1001"/>
      <c r="F71" s="1001"/>
      <c r="G71" s="1001"/>
      <c r="H71" s="1001"/>
      <c r="I71" s="1001"/>
      <c r="J71" s="1001"/>
      <c r="K71" s="1001"/>
      <c r="L71" s="1001"/>
      <c r="M71" s="1001"/>
      <c r="N71" s="1001"/>
      <c r="O71" s="1001"/>
      <c r="P71" s="1002"/>
      <c r="Q71" s="1003">
        <v>137</v>
      </c>
      <c r="R71" s="997"/>
      <c r="S71" s="997"/>
      <c r="T71" s="997"/>
      <c r="U71" s="997"/>
      <c r="V71" s="997">
        <v>134</v>
      </c>
      <c r="W71" s="997"/>
      <c r="X71" s="997"/>
      <c r="Y71" s="997"/>
      <c r="Z71" s="997"/>
      <c r="AA71" s="997">
        <v>4</v>
      </c>
      <c r="AB71" s="997"/>
      <c r="AC71" s="997"/>
      <c r="AD71" s="997"/>
      <c r="AE71" s="997"/>
      <c r="AF71" s="997">
        <v>4</v>
      </c>
      <c r="AG71" s="997"/>
      <c r="AH71" s="997"/>
      <c r="AI71" s="997"/>
      <c r="AJ71" s="997"/>
      <c r="AK71" s="997" t="s">
        <v>551</v>
      </c>
      <c r="AL71" s="997"/>
      <c r="AM71" s="997"/>
      <c r="AN71" s="997"/>
      <c r="AO71" s="997"/>
      <c r="AP71" s="997" t="s">
        <v>551</v>
      </c>
      <c r="AQ71" s="997"/>
      <c r="AR71" s="997"/>
      <c r="AS71" s="997"/>
      <c r="AT71" s="997"/>
      <c r="AU71" s="997" t="s">
        <v>551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550</v>
      </c>
      <c r="C72" s="1001"/>
      <c r="D72" s="1001"/>
      <c r="E72" s="1001"/>
      <c r="F72" s="1001"/>
      <c r="G72" s="1001"/>
      <c r="H72" s="1001"/>
      <c r="I72" s="1001"/>
      <c r="J72" s="1001"/>
      <c r="K72" s="1001"/>
      <c r="L72" s="1001"/>
      <c r="M72" s="1001"/>
      <c r="N72" s="1001"/>
      <c r="O72" s="1001"/>
      <c r="P72" s="1002"/>
      <c r="Q72" s="1003">
        <v>147044</v>
      </c>
      <c r="R72" s="997"/>
      <c r="S72" s="997"/>
      <c r="T72" s="997"/>
      <c r="U72" s="997"/>
      <c r="V72" s="997">
        <v>146359</v>
      </c>
      <c r="W72" s="997"/>
      <c r="X72" s="997"/>
      <c r="Y72" s="997"/>
      <c r="Z72" s="997"/>
      <c r="AA72" s="997">
        <v>684</v>
      </c>
      <c r="AB72" s="997"/>
      <c r="AC72" s="997"/>
      <c r="AD72" s="997"/>
      <c r="AE72" s="997"/>
      <c r="AF72" s="997">
        <v>684</v>
      </c>
      <c r="AG72" s="997"/>
      <c r="AH72" s="997"/>
      <c r="AI72" s="997"/>
      <c r="AJ72" s="997"/>
      <c r="AK72" s="997">
        <v>884</v>
      </c>
      <c r="AL72" s="997"/>
      <c r="AM72" s="997"/>
      <c r="AN72" s="997"/>
      <c r="AO72" s="997"/>
      <c r="AP72" s="997" t="s">
        <v>551</v>
      </c>
      <c r="AQ72" s="997"/>
      <c r="AR72" s="997"/>
      <c r="AS72" s="997"/>
      <c r="AT72" s="997"/>
      <c r="AU72" s="997" t="s">
        <v>551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107</v>
      </c>
      <c r="AG88" s="985"/>
      <c r="AH88" s="985"/>
      <c r="AI88" s="985"/>
      <c r="AJ88" s="985"/>
      <c r="AK88" s="989"/>
      <c r="AL88" s="989"/>
      <c r="AM88" s="989"/>
      <c r="AN88" s="989"/>
      <c r="AO88" s="989"/>
      <c r="AP88" s="985">
        <v>2856</v>
      </c>
      <c r="AQ88" s="985"/>
      <c r="AR88" s="985"/>
      <c r="AS88" s="985"/>
      <c r="AT88" s="985"/>
      <c r="AU88" s="985">
        <v>484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SUM(CR7:CV10)</f>
        <v>100</v>
      </c>
      <c r="CS102" s="977"/>
      <c r="CT102" s="977"/>
      <c r="CU102" s="977"/>
      <c r="CV102" s="978"/>
      <c r="CW102" s="976">
        <f>SUM(CW7:DA10)</f>
        <v>78</v>
      </c>
      <c r="CX102" s="977"/>
      <c r="CY102" s="977"/>
      <c r="CZ102" s="977"/>
      <c r="DA102" s="978"/>
      <c r="DB102" s="976">
        <f>SUM(DB7:DF10)</f>
        <v>0</v>
      </c>
      <c r="DC102" s="977"/>
      <c r="DD102" s="977"/>
      <c r="DE102" s="977"/>
      <c r="DF102" s="978"/>
      <c r="DG102" s="976">
        <f>SUM(DG7:DK10)</f>
        <v>216</v>
      </c>
      <c r="DH102" s="977"/>
      <c r="DI102" s="977"/>
      <c r="DJ102" s="977"/>
      <c r="DK102" s="978"/>
      <c r="DL102" s="976">
        <f t="shared" ref="DL102" si="2">SUM(DL7:DP10)</f>
        <v>0</v>
      </c>
      <c r="DM102" s="977"/>
      <c r="DN102" s="977"/>
      <c r="DO102" s="977"/>
      <c r="DP102" s="978"/>
      <c r="DQ102" s="976">
        <f t="shared" ref="DQ102" si="3">SUM(DQ7:DU10)</f>
        <v>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285</v>
      </c>
      <c r="AG109" s="918"/>
      <c r="AH109" s="918"/>
      <c r="AI109" s="918"/>
      <c r="AJ109" s="919"/>
      <c r="AK109" s="920" t="s">
        <v>284</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285</v>
      </c>
      <c r="BW109" s="918"/>
      <c r="BX109" s="918"/>
      <c r="BY109" s="918"/>
      <c r="BZ109" s="919"/>
      <c r="CA109" s="920" t="s">
        <v>284</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285</v>
      </c>
      <c r="DM109" s="918"/>
      <c r="DN109" s="918"/>
      <c r="DO109" s="918"/>
      <c r="DP109" s="919"/>
      <c r="DQ109" s="920" t="s">
        <v>284</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2826232</v>
      </c>
      <c r="AB110" s="903"/>
      <c r="AC110" s="903"/>
      <c r="AD110" s="903"/>
      <c r="AE110" s="904"/>
      <c r="AF110" s="905">
        <v>2699645</v>
      </c>
      <c r="AG110" s="903"/>
      <c r="AH110" s="903"/>
      <c r="AI110" s="903"/>
      <c r="AJ110" s="904"/>
      <c r="AK110" s="905">
        <v>2605705</v>
      </c>
      <c r="AL110" s="903"/>
      <c r="AM110" s="903"/>
      <c r="AN110" s="903"/>
      <c r="AO110" s="904"/>
      <c r="AP110" s="906">
        <v>25.1</v>
      </c>
      <c r="AQ110" s="907"/>
      <c r="AR110" s="907"/>
      <c r="AS110" s="907"/>
      <c r="AT110" s="908"/>
      <c r="AU110" s="950" t="s">
        <v>61</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25108483</v>
      </c>
      <c r="BR110" s="830"/>
      <c r="BS110" s="830"/>
      <c r="BT110" s="830"/>
      <c r="BU110" s="830"/>
      <c r="BV110" s="830">
        <v>24672373</v>
      </c>
      <c r="BW110" s="830"/>
      <c r="BX110" s="830"/>
      <c r="BY110" s="830"/>
      <c r="BZ110" s="830"/>
      <c r="CA110" s="830">
        <v>24181887</v>
      </c>
      <c r="CB110" s="830"/>
      <c r="CC110" s="830"/>
      <c r="CD110" s="830"/>
      <c r="CE110" s="830"/>
      <c r="CF110" s="891">
        <v>233</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509589</v>
      </c>
      <c r="BR111" s="801"/>
      <c r="BS111" s="801"/>
      <c r="BT111" s="801"/>
      <c r="BU111" s="801"/>
      <c r="BV111" s="801">
        <v>323996</v>
      </c>
      <c r="BW111" s="801"/>
      <c r="BX111" s="801"/>
      <c r="BY111" s="801"/>
      <c r="BZ111" s="801"/>
      <c r="CA111" s="801">
        <v>189621</v>
      </c>
      <c r="CB111" s="801"/>
      <c r="CC111" s="801"/>
      <c r="CD111" s="801"/>
      <c r="CE111" s="801"/>
      <c r="CF111" s="878">
        <v>1.8</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413</v>
      </c>
      <c r="DH111" s="801"/>
      <c r="DI111" s="801"/>
      <c r="DJ111" s="801"/>
      <c r="DK111" s="801"/>
      <c r="DL111" s="801" t="s">
        <v>413</v>
      </c>
      <c r="DM111" s="801"/>
      <c r="DN111" s="801"/>
      <c r="DO111" s="801"/>
      <c r="DP111" s="801"/>
      <c r="DQ111" s="801" t="s">
        <v>413</v>
      </c>
      <c r="DR111" s="801"/>
      <c r="DS111" s="801"/>
      <c r="DT111" s="801"/>
      <c r="DU111" s="801"/>
      <c r="DV111" s="853" t="s">
        <v>413</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10354933</v>
      </c>
      <c r="BR112" s="801"/>
      <c r="BS112" s="801"/>
      <c r="BT112" s="801"/>
      <c r="BU112" s="801"/>
      <c r="BV112" s="801">
        <v>9357718</v>
      </c>
      <c r="BW112" s="801"/>
      <c r="BX112" s="801"/>
      <c r="BY112" s="801"/>
      <c r="BZ112" s="801"/>
      <c r="CA112" s="801">
        <v>8668617</v>
      </c>
      <c r="CB112" s="801"/>
      <c r="CC112" s="801"/>
      <c r="CD112" s="801"/>
      <c r="CE112" s="801"/>
      <c r="CF112" s="878">
        <v>83.5</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235604</v>
      </c>
      <c r="DH112" s="801"/>
      <c r="DI112" s="801"/>
      <c r="DJ112" s="801"/>
      <c r="DK112" s="801"/>
      <c r="DL112" s="801">
        <v>111211</v>
      </c>
      <c r="DM112" s="801"/>
      <c r="DN112" s="801"/>
      <c r="DO112" s="801"/>
      <c r="DP112" s="801"/>
      <c r="DQ112" s="801">
        <v>38036</v>
      </c>
      <c r="DR112" s="801"/>
      <c r="DS112" s="801"/>
      <c r="DT112" s="801"/>
      <c r="DU112" s="801"/>
      <c r="DV112" s="853">
        <v>0.4</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1021447</v>
      </c>
      <c r="AB113" s="939"/>
      <c r="AC113" s="939"/>
      <c r="AD113" s="939"/>
      <c r="AE113" s="940"/>
      <c r="AF113" s="941">
        <v>1002920</v>
      </c>
      <c r="AG113" s="939"/>
      <c r="AH113" s="939"/>
      <c r="AI113" s="939"/>
      <c r="AJ113" s="940"/>
      <c r="AK113" s="941">
        <v>935643</v>
      </c>
      <c r="AL113" s="939"/>
      <c r="AM113" s="939"/>
      <c r="AN113" s="939"/>
      <c r="AO113" s="940"/>
      <c r="AP113" s="942">
        <v>9</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257193</v>
      </c>
      <c r="BR113" s="801"/>
      <c r="BS113" s="801"/>
      <c r="BT113" s="801"/>
      <c r="BU113" s="801"/>
      <c r="BV113" s="801">
        <v>499955</v>
      </c>
      <c r="BW113" s="801"/>
      <c r="BX113" s="801"/>
      <c r="BY113" s="801"/>
      <c r="BZ113" s="801"/>
      <c r="CA113" s="801">
        <v>484232</v>
      </c>
      <c r="CB113" s="801"/>
      <c r="CC113" s="801"/>
      <c r="CD113" s="801"/>
      <c r="CE113" s="801"/>
      <c r="CF113" s="878">
        <v>4.7</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538</v>
      </c>
      <c r="AB114" s="814"/>
      <c r="AC114" s="814"/>
      <c r="AD114" s="814"/>
      <c r="AE114" s="815"/>
      <c r="AF114" s="816">
        <v>17263</v>
      </c>
      <c r="AG114" s="814"/>
      <c r="AH114" s="814"/>
      <c r="AI114" s="814"/>
      <c r="AJ114" s="815"/>
      <c r="AK114" s="816">
        <v>22013</v>
      </c>
      <c r="AL114" s="814"/>
      <c r="AM114" s="814"/>
      <c r="AN114" s="814"/>
      <c r="AO114" s="815"/>
      <c r="AP114" s="784">
        <v>0.2</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5986110</v>
      </c>
      <c r="BR114" s="801"/>
      <c r="BS114" s="801"/>
      <c r="BT114" s="801"/>
      <c r="BU114" s="801"/>
      <c r="BV114" s="801">
        <v>5467339</v>
      </c>
      <c r="BW114" s="801"/>
      <c r="BX114" s="801"/>
      <c r="BY114" s="801"/>
      <c r="BZ114" s="801"/>
      <c r="CA114" s="801">
        <v>5043311</v>
      </c>
      <c r="CB114" s="801"/>
      <c r="CC114" s="801"/>
      <c r="CD114" s="801"/>
      <c r="CE114" s="801"/>
      <c r="CF114" s="878">
        <v>48.6</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210331</v>
      </c>
      <c r="AB115" s="939"/>
      <c r="AC115" s="939"/>
      <c r="AD115" s="939"/>
      <c r="AE115" s="940"/>
      <c r="AF115" s="941">
        <v>165024</v>
      </c>
      <c r="AG115" s="939"/>
      <c r="AH115" s="939"/>
      <c r="AI115" s="939"/>
      <c r="AJ115" s="940"/>
      <c r="AK115" s="941">
        <v>116857</v>
      </c>
      <c r="AL115" s="939"/>
      <c r="AM115" s="939"/>
      <c r="AN115" s="939"/>
      <c r="AO115" s="940"/>
      <c r="AP115" s="942">
        <v>1.1000000000000001</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409</v>
      </c>
      <c r="BR115" s="801"/>
      <c r="BS115" s="801"/>
      <c r="BT115" s="801"/>
      <c r="BU115" s="801"/>
      <c r="BV115" s="801" t="s">
        <v>409</v>
      </c>
      <c r="BW115" s="801"/>
      <c r="BX115" s="801"/>
      <c r="BY115" s="801"/>
      <c r="BZ115" s="801"/>
      <c r="CA115" s="801" t="s">
        <v>409</v>
      </c>
      <c r="CB115" s="801"/>
      <c r="CC115" s="801"/>
      <c r="CD115" s="801"/>
      <c r="CE115" s="801"/>
      <c r="CF115" s="878" t="s">
        <v>409</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273985</v>
      </c>
      <c r="DH116" s="814"/>
      <c r="DI116" s="814"/>
      <c r="DJ116" s="814"/>
      <c r="DK116" s="815"/>
      <c r="DL116" s="816">
        <v>212785</v>
      </c>
      <c r="DM116" s="814"/>
      <c r="DN116" s="814"/>
      <c r="DO116" s="814"/>
      <c r="DP116" s="815"/>
      <c r="DQ116" s="816">
        <v>151585</v>
      </c>
      <c r="DR116" s="814"/>
      <c r="DS116" s="814"/>
      <c r="DT116" s="814"/>
      <c r="DU116" s="815"/>
      <c r="DV116" s="784">
        <v>1.5</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4058548</v>
      </c>
      <c r="AB117" s="925"/>
      <c r="AC117" s="925"/>
      <c r="AD117" s="925"/>
      <c r="AE117" s="926"/>
      <c r="AF117" s="928">
        <v>3884852</v>
      </c>
      <c r="AG117" s="925"/>
      <c r="AH117" s="925"/>
      <c r="AI117" s="925"/>
      <c r="AJ117" s="926"/>
      <c r="AK117" s="928">
        <v>3680218</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285</v>
      </c>
      <c r="AG118" s="918"/>
      <c r="AH118" s="918"/>
      <c r="AI118" s="918"/>
      <c r="AJ118" s="919"/>
      <c r="AK118" s="920" t="s">
        <v>284</v>
      </c>
      <c r="AL118" s="918"/>
      <c r="AM118" s="918"/>
      <c r="AN118" s="918"/>
      <c r="AO118" s="919"/>
      <c r="AP118" s="921" t="s">
        <v>403</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433</v>
      </c>
      <c r="BP118" s="868"/>
      <c r="BQ118" s="887">
        <v>42216308</v>
      </c>
      <c r="BR118" s="888"/>
      <c r="BS118" s="888"/>
      <c r="BT118" s="888"/>
      <c r="BU118" s="888"/>
      <c r="BV118" s="888">
        <v>40321381</v>
      </c>
      <c r="BW118" s="888"/>
      <c r="BX118" s="888"/>
      <c r="BY118" s="888"/>
      <c r="BZ118" s="888"/>
      <c r="CA118" s="888">
        <v>38567668</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5431831</v>
      </c>
      <c r="BR119" s="830"/>
      <c r="BS119" s="830"/>
      <c r="BT119" s="830"/>
      <c r="BU119" s="830"/>
      <c r="BV119" s="830">
        <v>5488267</v>
      </c>
      <c r="BW119" s="830"/>
      <c r="BX119" s="830"/>
      <c r="BY119" s="830"/>
      <c r="BZ119" s="830"/>
      <c r="CA119" s="830">
        <v>6557638</v>
      </c>
      <c r="CB119" s="830"/>
      <c r="CC119" s="830"/>
      <c r="CD119" s="830"/>
      <c r="CE119" s="830"/>
      <c r="CF119" s="891">
        <v>63.2</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483219</v>
      </c>
      <c r="BR120" s="801"/>
      <c r="BS120" s="801"/>
      <c r="BT120" s="801"/>
      <c r="BU120" s="801"/>
      <c r="BV120" s="801">
        <v>438700</v>
      </c>
      <c r="BW120" s="801"/>
      <c r="BX120" s="801"/>
      <c r="BY120" s="801"/>
      <c r="BZ120" s="801"/>
      <c r="CA120" s="801">
        <v>395059</v>
      </c>
      <c r="CB120" s="801"/>
      <c r="CC120" s="801"/>
      <c r="CD120" s="801"/>
      <c r="CE120" s="801"/>
      <c r="CF120" s="878">
        <v>3.8</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6608182</v>
      </c>
      <c r="DH120" s="830"/>
      <c r="DI120" s="830"/>
      <c r="DJ120" s="830"/>
      <c r="DK120" s="830"/>
      <c r="DL120" s="830">
        <v>6035992</v>
      </c>
      <c r="DM120" s="830"/>
      <c r="DN120" s="830"/>
      <c r="DO120" s="830"/>
      <c r="DP120" s="830"/>
      <c r="DQ120" s="830">
        <v>5595713</v>
      </c>
      <c r="DR120" s="830"/>
      <c r="DS120" s="830"/>
      <c r="DT120" s="830"/>
      <c r="DU120" s="830"/>
      <c r="DV120" s="831">
        <v>53.9</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150256</v>
      </c>
      <c r="AB121" s="814"/>
      <c r="AC121" s="814"/>
      <c r="AD121" s="814"/>
      <c r="AE121" s="815"/>
      <c r="AF121" s="816">
        <v>105184</v>
      </c>
      <c r="AG121" s="814"/>
      <c r="AH121" s="814"/>
      <c r="AI121" s="814"/>
      <c r="AJ121" s="815"/>
      <c r="AK121" s="816">
        <v>57278</v>
      </c>
      <c r="AL121" s="814"/>
      <c r="AM121" s="814"/>
      <c r="AN121" s="814"/>
      <c r="AO121" s="815"/>
      <c r="AP121" s="784">
        <v>0.6</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23989642</v>
      </c>
      <c r="BR121" s="888"/>
      <c r="BS121" s="888"/>
      <c r="BT121" s="888"/>
      <c r="BU121" s="888"/>
      <c r="BV121" s="888">
        <v>23626187</v>
      </c>
      <c r="BW121" s="888"/>
      <c r="BX121" s="888"/>
      <c r="BY121" s="888"/>
      <c r="BZ121" s="888"/>
      <c r="CA121" s="888">
        <v>22537899</v>
      </c>
      <c r="CB121" s="888"/>
      <c r="CC121" s="888"/>
      <c r="CD121" s="888"/>
      <c r="CE121" s="888"/>
      <c r="CF121" s="889">
        <v>217.2</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3639451</v>
      </c>
      <c r="DH121" s="801"/>
      <c r="DI121" s="801"/>
      <c r="DJ121" s="801"/>
      <c r="DK121" s="801"/>
      <c r="DL121" s="801">
        <v>3227895</v>
      </c>
      <c r="DM121" s="801"/>
      <c r="DN121" s="801"/>
      <c r="DO121" s="801"/>
      <c r="DP121" s="801"/>
      <c r="DQ121" s="801">
        <v>2781379</v>
      </c>
      <c r="DR121" s="801"/>
      <c r="DS121" s="801"/>
      <c r="DT121" s="801"/>
      <c r="DU121" s="801"/>
      <c r="DV121" s="853">
        <v>26.8</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444</v>
      </c>
      <c r="BP122" s="868"/>
      <c r="BQ122" s="869">
        <v>29904692</v>
      </c>
      <c r="BR122" s="870"/>
      <c r="BS122" s="870"/>
      <c r="BT122" s="870"/>
      <c r="BU122" s="870"/>
      <c r="BV122" s="870">
        <v>29553154</v>
      </c>
      <c r="BW122" s="870"/>
      <c r="BX122" s="870"/>
      <c r="BY122" s="870"/>
      <c r="BZ122" s="870"/>
      <c r="CA122" s="870">
        <v>29490596</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107300</v>
      </c>
      <c r="DH122" s="801"/>
      <c r="DI122" s="801"/>
      <c r="DJ122" s="801"/>
      <c r="DK122" s="801"/>
      <c r="DL122" s="801">
        <v>93831</v>
      </c>
      <c r="DM122" s="801"/>
      <c r="DN122" s="801"/>
      <c r="DO122" s="801"/>
      <c r="DP122" s="801"/>
      <c r="DQ122" s="801">
        <v>291525</v>
      </c>
      <c r="DR122" s="801"/>
      <c r="DS122" s="801"/>
      <c r="DT122" s="801"/>
      <c r="DU122" s="801"/>
      <c r="DV122" s="853">
        <v>2.8</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59422</v>
      </c>
      <c r="AB123" s="814"/>
      <c r="AC123" s="814"/>
      <c r="AD123" s="814"/>
      <c r="AE123" s="815"/>
      <c r="AF123" s="816">
        <v>58856</v>
      </c>
      <c r="AG123" s="814"/>
      <c r="AH123" s="814"/>
      <c r="AI123" s="814"/>
      <c r="AJ123" s="815"/>
      <c r="AK123" s="816">
        <v>58856</v>
      </c>
      <c r="AL123" s="814"/>
      <c r="AM123" s="814"/>
      <c r="AN123" s="814"/>
      <c r="AO123" s="815"/>
      <c r="AP123" s="784">
        <v>0.6</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117.9</v>
      </c>
      <c r="BR123" s="862"/>
      <c r="BS123" s="862"/>
      <c r="BT123" s="862"/>
      <c r="BU123" s="862"/>
      <c r="BV123" s="862">
        <v>106.5</v>
      </c>
      <c r="BW123" s="862"/>
      <c r="BX123" s="862"/>
      <c r="BY123" s="862"/>
      <c r="BZ123" s="862"/>
      <c r="CA123" s="862">
        <v>87.4</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t="s">
        <v>447</v>
      </c>
      <c r="AL126" s="814"/>
      <c r="AM126" s="814"/>
      <c r="AN126" s="814"/>
      <c r="AO126" s="815"/>
      <c r="AP126" s="784" t="s">
        <v>447</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653</v>
      </c>
      <c r="AB127" s="814"/>
      <c r="AC127" s="814"/>
      <c r="AD127" s="814"/>
      <c r="AE127" s="815"/>
      <c r="AF127" s="816">
        <v>984</v>
      </c>
      <c r="AG127" s="814"/>
      <c r="AH127" s="814"/>
      <c r="AI127" s="814"/>
      <c r="AJ127" s="815"/>
      <c r="AK127" s="816">
        <v>723</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12.95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57505</v>
      </c>
      <c r="AB128" s="754"/>
      <c r="AC128" s="754"/>
      <c r="AD128" s="754"/>
      <c r="AE128" s="755"/>
      <c r="AF128" s="756">
        <v>58497</v>
      </c>
      <c r="AG128" s="754"/>
      <c r="AH128" s="754"/>
      <c r="AI128" s="754"/>
      <c r="AJ128" s="755"/>
      <c r="AK128" s="756">
        <v>49622</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17.95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12959364</v>
      </c>
      <c r="AB129" s="814"/>
      <c r="AC129" s="814"/>
      <c r="AD129" s="814"/>
      <c r="AE129" s="815"/>
      <c r="AF129" s="816">
        <v>12705480</v>
      </c>
      <c r="AG129" s="814"/>
      <c r="AH129" s="814"/>
      <c r="AI129" s="814"/>
      <c r="AJ129" s="815"/>
      <c r="AK129" s="816">
        <v>12961939</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12.1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2524669</v>
      </c>
      <c r="AB130" s="814"/>
      <c r="AC130" s="814"/>
      <c r="AD130" s="814"/>
      <c r="AE130" s="815"/>
      <c r="AF130" s="816">
        <v>2600612</v>
      </c>
      <c r="AG130" s="814"/>
      <c r="AH130" s="814"/>
      <c r="AI130" s="814"/>
      <c r="AJ130" s="815"/>
      <c r="AK130" s="816">
        <v>2584345</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87.4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10434695</v>
      </c>
      <c r="AB131" s="747"/>
      <c r="AC131" s="747"/>
      <c r="AD131" s="747"/>
      <c r="AE131" s="748"/>
      <c r="AF131" s="749">
        <v>10104868</v>
      </c>
      <c r="AG131" s="747"/>
      <c r="AH131" s="747"/>
      <c r="AI131" s="747"/>
      <c r="AJ131" s="748"/>
      <c r="AK131" s="749">
        <v>10377594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14.14870296</v>
      </c>
      <c r="AB132" s="770"/>
      <c r="AC132" s="770"/>
      <c r="AD132" s="770"/>
      <c r="AE132" s="771"/>
      <c r="AF132" s="772">
        <v>12.13022278</v>
      </c>
      <c r="AG132" s="770"/>
      <c r="AH132" s="770"/>
      <c r="AI132" s="770"/>
      <c r="AJ132" s="771"/>
      <c r="AK132" s="772">
        <v>10.08182629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16.5</v>
      </c>
      <c r="AB133" s="779"/>
      <c r="AC133" s="779"/>
      <c r="AD133" s="779"/>
      <c r="AE133" s="780"/>
      <c r="AF133" s="778">
        <v>14.2</v>
      </c>
      <c r="AG133" s="779"/>
      <c r="AH133" s="779"/>
      <c r="AI133" s="779"/>
      <c r="AJ133" s="780"/>
      <c r="AK133" s="778">
        <v>12.1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3429582</v>
      </c>
      <c r="L9" s="264">
        <v>68826</v>
      </c>
      <c r="M9" s="265">
        <v>71916</v>
      </c>
      <c r="N9" s="266">
        <v>-4.3</v>
      </c>
    </row>
    <row r="10" spans="1:16">
      <c r="A10" s="248"/>
      <c r="B10" s="244"/>
      <c r="C10" s="244"/>
      <c r="D10" s="244"/>
      <c r="E10" s="244"/>
      <c r="F10" s="244"/>
      <c r="G10" s="1163" t="s">
        <v>481</v>
      </c>
      <c r="H10" s="1164"/>
      <c r="I10" s="1164"/>
      <c r="J10" s="1165"/>
      <c r="K10" s="267">
        <v>223693</v>
      </c>
      <c r="L10" s="268">
        <v>4489</v>
      </c>
      <c r="M10" s="269">
        <v>7911</v>
      </c>
      <c r="N10" s="270">
        <v>-43.3</v>
      </c>
    </row>
    <row r="11" spans="1:16" ht="13.5" customHeight="1">
      <c r="A11" s="248"/>
      <c r="B11" s="244"/>
      <c r="C11" s="244"/>
      <c r="D11" s="244"/>
      <c r="E11" s="244"/>
      <c r="F11" s="244"/>
      <c r="G11" s="1163" t="s">
        <v>482</v>
      </c>
      <c r="H11" s="1164"/>
      <c r="I11" s="1164"/>
      <c r="J11" s="1165"/>
      <c r="K11" s="267">
        <v>34437</v>
      </c>
      <c r="L11" s="268">
        <v>691</v>
      </c>
      <c r="M11" s="269">
        <v>7787</v>
      </c>
      <c r="N11" s="270">
        <v>-91.1</v>
      </c>
    </row>
    <row r="12" spans="1:16" ht="13.5" customHeight="1">
      <c r="A12" s="248"/>
      <c r="B12" s="244"/>
      <c r="C12" s="244"/>
      <c r="D12" s="244"/>
      <c r="E12" s="244"/>
      <c r="F12" s="244"/>
      <c r="G12" s="1163" t="s">
        <v>483</v>
      </c>
      <c r="H12" s="1164"/>
      <c r="I12" s="1164"/>
      <c r="J12" s="1165"/>
      <c r="K12" s="267">
        <v>20014</v>
      </c>
      <c r="L12" s="268">
        <v>402</v>
      </c>
      <c r="M12" s="269">
        <v>906</v>
      </c>
      <c r="N12" s="270">
        <v>-55.6</v>
      </c>
    </row>
    <row r="13" spans="1:16" ht="13.5" customHeight="1">
      <c r="A13" s="248"/>
      <c r="B13" s="244"/>
      <c r="C13" s="244"/>
      <c r="D13" s="244"/>
      <c r="E13" s="244"/>
      <c r="F13" s="244"/>
      <c r="G13" s="1163" t="s">
        <v>484</v>
      </c>
      <c r="H13" s="1164"/>
      <c r="I13" s="1164"/>
      <c r="J13" s="1165"/>
      <c r="K13" s="267" t="s">
        <v>485</v>
      </c>
      <c r="L13" s="268" t="s">
        <v>485</v>
      </c>
      <c r="M13" s="269">
        <v>13</v>
      </c>
      <c r="N13" s="270" t="s">
        <v>485</v>
      </c>
    </row>
    <row r="14" spans="1:16" ht="13.5" customHeight="1">
      <c r="A14" s="248"/>
      <c r="B14" s="244"/>
      <c r="C14" s="244"/>
      <c r="D14" s="244"/>
      <c r="E14" s="244"/>
      <c r="F14" s="244"/>
      <c r="G14" s="1163" t="s">
        <v>486</v>
      </c>
      <c r="H14" s="1164"/>
      <c r="I14" s="1164"/>
      <c r="J14" s="1165"/>
      <c r="K14" s="267">
        <v>225064</v>
      </c>
      <c r="L14" s="268">
        <v>4517</v>
      </c>
      <c r="M14" s="269">
        <v>3077</v>
      </c>
      <c r="N14" s="270">
        <v>46.8</v>
      </c>
    </row>
    <row r="15" spans="1:16" ht="13.5" customHeight="1">
      <c r="A15" s="248"/>
      <c r="B15" s="244"/>
      <c r="C15" s="244"/>
      <c r="D15" s="244"/>
      <c r="E15" s="244"/>
      <c r="F15" s="244"/>
      <c r="G15" s="1163" t="s">
        <v>487</v>
      </c>
      <c r="H15" s="1164"/>
      <c r="I15" s="1164"/>
      <c r="J15" s="1165"/>
      <c r="K15" s="267">
        <v>33590</v>
      </c>
      <c r="L15" s="268">
        <v>674</v>
      </c>
      <c r="M15" s="269">
        <v>1653</v>
      </c>
      <c r="N15" s="270">
        <v>-59.2</v>
      </c>
    </row>
    <row r="16" spans="1:16">
      <c r="A16" s="248"/>
      <c r="B16" s="244"/>
      <c r="C16" s="244"/>
      <c r="D16" s="244"/>
      <c r="E16" s="244"/>
      <c r="F16" s="244"/>
      <c r="G16" s="1166" t="s">
        <v>488</v>
      </c>
      <c r="H16" s="1167"/>
      <c r="I16" s="1167"/>
      <c r="J16" s="1168"/>
      <c r="K16" s="268">
        <v>-512813</v>
      </c>
      <c r="L16" s="268">
        <v>-10291</v>
      </c>
      <c r="M16" s="269">
        <v>-7483</v>
      </c>
      <c r="N16" s="270">
        <v>37.5</v>
      </c>
    </row>
    <row r="17" spans="1:16">
      <c r="A17" s="248"/>
      <c r="B17" s="244"/>
      <c r="C17" s="244"/>
      <c r="D17" s="244"/>
      <c r="E17" s="244"/>
      <c r="F17" s="244"/>
      <c r="G17" s="1166" t="s">
        <v>168</v>
      </c>
      <c r="H17" s="1167"/>
      <c r="I17" s="1167"/>
      <c r="J17" s="1168"/>
      <c r="K17" s="268">
        <v>3453567</v>
      </c>
      <c r="L17" s="268">
        <v>69307</v>
      </c>
      <c r="M17" s="269">
        <v>85779</v>
      </c>
      <c r="N17" s="270">
        <v>-19.2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7.32</v>
      </c>
      <c r="L21" s="281">
        <v>8.2100000000000009</v>
      </c>
      <c r="M21" s="282">
        <v>-0.89</v>
      </c>
      <c r="N21" s="249"/>
      <c r="O21" s="283"/>
      <c r="P21" s="279"/>
    </row>
    <row r="22" spans="1:16" s="284" customFormat="1">
      <c r="A22" s="279"/>
      <c r="B22" s="249"/>
      <c r="C22" s="249"/>
      <c r="D22" s="249"/>
      <c r="E22" s="249"/>
      <c r="F22" s="249"/>
      <c r="G22" s="1160" t="s">
        <v>494</v>
      </c>
      <c r="H22" s="1161"/>
      <c r="I22" s="1161"/>
      <c r="J22" s="1162"/>
      <c r="K22" s="285">
        <v>97.5</v>
      </c>
      <c r="L22" s="286">
        <v>97</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2605705</v>
      </c>
      <c r="L32" s="294">
        <v>52292</v>
      </c>
      <c r="M32" s="295">
        <v>51963</v>
      </c>
      <c r="N32" s="296">
        <v>0.6</v>
      </c>
    </row>
    <row r="33" spans="1:16" ht="13.5" customHeight="1">
      <c r="A33" s="248"/>
      <c r="B33" s="244"/>
      <c r="C33" s="244"/>
      <c r="D33" s="244"/>
      <c r="E33" s="244"/>
      <c r="F33" s="244"/>
      <c r="G33" s="1151" t="s">
        <v>499</v>
      </c>
      <c r="H33" s="1152"/>
      <c r="I33" s="1152"/>
      <c r="J33" s="1153"/>
      <c r="K33" s="294" t="s">
        <v>485</v>
      </c>
      <c r="L33" s="294" t="s">
        <v>485</v>
      </c>
      <c r="M33" s="295" t="s">
        <v>485</v>
      </c>
      <c r="N33" s="296" t="s">
        <v>485</v>
      </c>
    </row>
    <row r="34" spans="1:16" ht="27" customHeight="1">
      <c r="A34" s="248"/>
      <c r="B34" s="244"/>
      <c r="C34" s="244"/>
      <c r="D34" s="244"/>
      <c r="E34" s="244"/>
      <c r="F34" s="244"/>
      <c r="G34" s="1151" t="s">
        <v>500</v>
      </c>
      <c r="H34" s="1152"/>
      <c r="I34" s="1152"/>
      <c r="J34" s="1153"/>
      <c r="K34" s="294" t="s">
        <v>485</v>
      </c>
      <c r="L34" s="294" t="s">
        <v>485</v>
      </c>
      <c r="M34" s="295">
        <v>71</v>
      </c>
      <c r="N34" s="296" t="s">
        <v>485</v>
      </c>
    </row>
    <row r="35" spans="1:16" ht="27" customHeight="1">
      <c r="A35" s="248"/>
      <c r="B35" s="244"/>
      <c r="C35" s="244"/>
      <c r="D35" s="244"/>
      <c r="E35" s="244"/>
      <c r="F35" s="244"/>
      <c r="G35" s="1151" t="s">
        <v>501</v>
      </c>
      <c r="H35" s="1152"/>
      <c r="I35" s="1152"/>
      <c r="J35" s="1153"/>
      <c r="K35" s="294">
        <v>935643</v>
      </c>
      <c r="L35" s="294">
        <v>18777</v>
      </c>
      <c r="M35" s="295">
        <v>20847</v>
      </c>
      <c r="N35" s="296">
        <v>-9.9</v>
      </c>
    </row>
    <row r="36" spans="1:16" ht="27" customHeight="1">
      <c r="A36" s="248"/>
      <c r="B36" s="244"/>
      <c r="C36" s="244"/>
      <c r="D36" s="244"/>
      <c r="E36" s="244"/>
      <c r="F36" s="244"/>
      <c r="G36" s="1151" t="s">
        <v>502</v>
      </c>
      <c r="H36" s="1152"/>
      <c r="I36" s="1152"/>
      <c r="J36" s="1153"/>
      <c r="K36" s="294">
        <v>22013</v>
      </c>
      <c r="L36" s="294">
        <v>442</v>
      </c>
      <c r="M36" s="295">
        <v>3529</v>
      </c>
      <c r="N36" s="296">
        <v>-87.5</v>
      </c>
    </row>
    <row r="37" spans="1:16" ht="13.5" customHeight="1">
      <c r="A37" s="248"/>
      <c r="B37" s="244"/>
      <c r="C37" s="244"/>
      <c r="D37" s="244"/>
      <c r="E37" s="244"/>
      <c r="F37" s="244"/>
      <c r="G37" s="1151" t="s">
        <v>503</v>
      </c>
      <c r="H37" s="1152"/>
      <c r="I37" s="1152"/>
      <c r="J37" s="1153"/>
      <c r="K37" s="294">
        <v>116857</v>
      </c>
      <c r="L37" s="294">
        <v>2345</v>
      </c>
      <c r="M37" s="295">
        <v>828</v>
      </c>
      <c r="N37" s="296">
        <v>183.2</v>
      </c>
    </row>
    <row r="38" spans="1:16" ht="27" customHeight="1">
      <c r="A38" s="248"/>
      <c r="B38" s="244"/>
      <c r="C38" s="244"/>
      <c r="D38" s="244"/>
      <c r="E38" s="244"/>
      <c r="F38" s="244"/>
      <c r="G38" s="1154" t="s">
        <v>504</v>
      </c>
      <c r="H38" s="1155"/>
      <c r="I38" s="1155"/>
      <c r="J38" s="1156"/>
      <c r="K38" s="297" t="s">
        <v>485</v>
      </c>
      <c r="L38" s="297" t="s">
        <v>485</v>
      </c>
      <c r="M38" s="298">
        <v>6</v>
      </c>
      <c r="N38" s="299" t="s">
        <v>485</v>
      </c>
      <c r="O38" s="293"/>
    </row>
    <row r="39" spans="1:16">
      <c r="A39" s="248"/>
      <c r="B39" s="244"/>
      <c r="C39" s="244"/>
      <c r="D39" s="244"/>
      <c r="E39" s="244"/>
      <c r="F39" s="244"/>
      <c r="G39" s="1154" t="s">
        <v>505</v>
      </c>
      <c r="H39" s="1155"/>
      <c r="I39" s="1155"/>
      <c r="J39" s="1156"/>
      <c r="K39" s="300">
        <v>-49622</v>
      </c>
      <c r="L39" s="300">
        <v>-996</v>
      </c>
      <c r="M39" s="301">
        <v>-4386</v>
      </c>
      <c r="N39" s="302">
        <v>-77.3</v>
      </c>
      <c r="O39" s="293"/>
    </row>
    <row r="40" spans="1:16" ht="27" customHeight="1">
      <c r="A40" s="248"/>
      <c r="B40" s="244"/>
      <c r="C40" s="244"/>
      <c r="D40" s="244"/>
      <c r="E40" s="244"/>
      <c r="F40" s="244"/>
      <c r="G40" s="1151" t="s">
        <v>506</v>
      </c>
      <c r="H40" s="1152"/>
      <c r="I40" s="1152"/>
      <c r="J40" s="1153"/>
      <c r="K40" s="300">
        <v>-2584345</v>
      </c>
      <c r="L40" s="300">
        <v>-51863</v>
      </c>
      <c r="M40" s="301">
        <v>-50220</v>
      </c>
      <c r="N40" s="302">
        <v>3.3</v>
      </c>
      <c r="O40" s="293"/>
    </row>
    <row r="41" spans="1:16">
      <c r="A41" s="248"/>
      <c r="B41" s="244"/>
      <c r="C41" s="244"/>
      <c r="D41" s="244"/>
      <c r="E41" s="244"/>
      <c r="F41" s="244"/>
      <c r="G41" s="1157" t="s">
        <v>279</v>
      </c>
      <c r="H41" s="1158"/>
      <c r="I41" s="1158"/>
      <c r="J41" s="1159"/>
      <c r="K41" s="294">
        <v>1046251</v>
      </c>
      <c r="L41" s="300">
        <v>20996</v>
      </c>
      <c r="M41" s="301">
        <v>22638</v>
      </c>
      <c r="N41" s="302">
        <v>-7.3</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3255303</v>
      </c>
      <c r="J51" s="320">
        <v>62440</v>
      </c>
      <c r="K51" s="321">
        <v>13.2</v>
      </c>
      <c r="L51" s="322">
        <v>47569</v>
      </c>
      <c r="M51" s="323">
        <v>-23.1</v>
      </c>
      <c r="N51" s="324">
        <v>36.299999999999997</v>
      </c>
    </row>
    <row r="52" spans="1:14">
      <c r="A52" s="248"/>
      <c r="B52" s="244"/>
      <c r="C52" s="244"/>
      <c r="D52" s="244"/>
      <c r="E52" s="244"/>
      <c r="F52" s="244"/>
      <c r="G52" s="325"/>
      <c r="H52" s="326" t="s">
        <v>517</v>
      </c>
      <c r="I52" s="327">
        <v>703929</v>
      </c>
      <c r="J52" s="328">
        <v>13502</v>
      </c>
      <c r="K52" s="329">
        <v>-56.9</v>
      </c>
      <c r="L52" s="330">
        <v>26255</v>
      </c>
      <c r="M52" s="331">
        <v>-18.399999999999999</v>
      </c>
      <c r="N52" s="332">
        <v>-38.5</v>
      </c>
    </row>
    <row r="53" spans="1:14">
      <c r="A53" s="248"/>
      <c r="B53" s="244"/>
      <c r="C53" s="244"/>
      <c r="D53" s="244"/>
      <c r="E53" s="244"/>
      <c r="F53" s="244"/>
      <c r="G53" s="310" t="s">
        <v>518</v>
      </c>
      <c r="H53" s="311"/>
      <c r="I53" s="319">
        <v>3891373</v>
      </c>
      <c r="J53" s="320">
        <v>75000</v>
      </c>
      <c r="K53" s="321">
        <v>20.100000000000001</v>
      </c>
      <c r="L53" s="322">
        <v>50880</v>
      </c>
      <c r="M53" s="323">
        <v>7</v>
      </c>
      <c r="N53" s="324">
        <v>13.1</v>
      </c>
    </row>
    <row r="54" spans="1:14">
      <c r="A54" s="248"/>
      <c r="B54" s="244"/>
      <c r="C54" s="244"/>
      <c r="D54" s="244"/>
      <c r="E54" s="244"/>
      <c r="F54" s="244"/>
      <c r="G54" s="325"/>
      <c r="H54" s="326" t="s">
        <v>517</v>
      </c>
      <c r="I54" s="327">
        <v>1043778</v>
      </c>
      <c r="J54" s="328">
        <v>20117</v>
      </c>
      <c r="K54" s="329">
        <v>49</v>
      </c>
      <c r="L54" s="330">
        <v>26879</v>
      </c>
      <c r="M54" s="331">
        <v>2.4</v>
      </c>
      <c r="N54" s="332">
        <v>46.6</v>
      </c>
    </row>
    <row r="55" spans="1:14">
      <c r="A55" s="248"/>
      <c r="B55" s="244"/>
      <c r="C55" s="244"/>
      <c r="D55" s="244"/>
      <c r="E55" s="244"/>
      <c r="F55" s="244"/>
      <c r="G55" s="310" t="s">
        <v>519</v>
      </c>
      <c r="H55" s="311"/>
      <c r="I55" s="319">
        <v>5289153</v>
      </c>
      <c r="J55" s="320">
        <v>103032</v>
      </c>
      <c r="K55" s="321">
        <v>37.4</v>
      </c>
      <c r="L55" s="322">
        <v>63956</v>
      </c>
      <c r="M55" s="323">
        <v>25.7</v>
      </c>
      <c r="N55" s="324">
        <v>11.7</v>
      </c>
    </row>
    <row r="56" spans="1:14">
      <c r="A56" s="248"/>
      <c r="B56" s="244"/>
      <c r="C56" s="244"/>
      <c r="D56" s="244"/>
      <c r="E56" s="244"/>
      <c r="F56" s="244"/>
      <c r="G56" s="325"/>
      <c r="H56" s="326" t="s">
        <v>517</v>
      </c>
      <c r="I56" s="327">
        <v>2940627</v>
      </c>
      <c r="J56" s="328">
        <v>57283</v>
      </c>
      <c r="K56" s="329">
        <v>184.7</v>
      </c>
      <c r="L56" s="330">
        <v>29239</v>
      </c>
      <c r="M56" s="331">
        <v>8.8000000000000007</v>
      </c>
      <c r="N56" s="332">
        <v>175.9</v>
      </c>
    </row>
    <row r="57" spans="1:14">
      <c r="A57" s="248"/>
      <c r="B57" s="244"/>
      <c r="C57" s="244"/>
      <c r="D57" s="244"/>
      <c r="E57" s="244"/>
      <c r="F57" s="244"/>
      <c r="G57" s="310" t="s">
        <v>520</v>
      </c>
      <c r="H57" s="311"/>
      <c r="I57" s="319">
        <v>3252771</v>
      </c>
      <c r="J57" s="320">
        <v>64285</v>
      </c>
      <c r="K57" s="321">
        <v>-37.6</v>
      </c>
      <c r="L57" s="322">
        <v>66255</v>
      </c>
      <c r="M57" s="323">
        <v>3.6</v>
      </c>
      <c r="N57" s="324">
        <v>-41.2</v>
      </c>
    </row>
    <row r="58" spans="1:14">
      <c r="A58" s="248"/>
      <c r="B58" s="244"/>
      <c r="C58" s="244"/>
      <c r="D58" s="244"/>
      <c r="E58" s="244"/>
      <c r="F58" s="244"/>
      <c r="G58" s="325"/>
      <c r="H58" s="326" t="s">
        <v>517</v>
      </c>
      <c r="I58" s="327">
        <v>1698088</v>
      </c>
      <c r="J58" s="328">
        <v>33560</v>
      </c>
      <c r="K58" s="329">
        <v>-41.4</v>
      </c>
      <c r="L58" s="330">
        <v>31822</v>
      </c>
      <c r="M58" s="331">
        <v>8.8000000000000007</v>
      </c>
      <c r="N58" s="332">
        <v>-50.2</v>
      </c>
    </row>
    <row r="59" spans="1:14">
      <c r="A59" s="248"/>
      <c r="B59" s="244"/>
      <c r="C59" s="244"/>
      <c r="D59" s="244"/>
      <c r="E59" s="244"/>
      <c r="F59" s="244"/>
      <c r="G59" s="310" t="s">
        <v>521</v>
      </c>
      <c r="H59" s="311"/>
      <c r="I59" s="319">
        <v>2888406</v>
      </c>
      <c r="J59" s="320">
        <v>57965</v>
      </c>
      <c r="K59" s="321">
        <v>-9.8000000000000007</v>
      </c>
      <c r="L59" s="322">
        <v>81768</v>
      </c>
      <c r="M59" s="323">
        <v>23.4</v>
      </c>
      <c r="N59" s="324">
        <v>-33.200000000000003</v>
      </c>
    </row>
    <row r="60" spans="1:14">
      <c r="A60" s="248"/>
      <c r="B60" s="244"/>
      <c r="C60" s="244"/>
      <c r="D60" s="244"/>
      <c r="E60" s="244"/>
      <c r="F60" s="244"/>
      <c r="G60" s="325"/>
      <c r="H60" s="326" t="s">
        <v>517</v>
      </c>
      <c r="I60" s="333">
        <v>1117672</v>
      </c>
      <c r="J60" s="328">
        <v>22430</v>
      </c>
      <c r="K60" s="329">
        <v>-33.200000000000003</v>
      </c>
      <c r="L60" s="330">
        <v>37917</v>
      </c>
      <c r="M60" s="331">
        <v>19.2</v>
      </c>
      <c r="N60" s="332">
        <v>-52.4</v>
      </c>
    </row>
    <row r="61" spans="1:14">
      <c r="A61" s="248"/>
      <c r="B61" s="244"/>
      <c r="C61" s="244"/>
      <c r="D61" s="244"/>
      <c r="E61" s="244"/>
      <c r="F61" s="244"/>
      <c r="G61" s="310" t="s">
        <v>522</v>
      </c>
      <c r="H61" s="334"/>
      <c r="I61" s="335">
        <v>3715401</v>
      </c>
      <c r="J61" s="336">
        <v>72544</v>
      </c>
      <c r="K61" s="337">
        <v>4.7</v>
      </c>
      <c r="L61" s="338">
        <v>62086</v>
      </c>
      <c r="M61" s="339">
        <v>7.3</v>
      </c>
      <c r="N61" s="324">
        <v>-2.6</v>
      </c>
    </row>
    <row r="62" spans="1:14">
      <c r="A62" s="248"/>
      <c r="B62" s="244"/>
      <c r="C62" s="244"/>
      <c r="D62" s="244"/>
      <c r="E62" s="244"/>
      <c r="F62" s="244"/>
      <c r="G62" s="325"/>
      <c r="H62" s="326" t="s">
        <v>517</v>
      </c>
      <c r="I62" s="327">
        <v>1500819</v>
      </c>
      <c r="J62" s="328">
        <v>29378</v>
      </c>
      <c r="K62" s="329">
        <v>20.399999999999999</v>
      </c>
      <c r="L62" s="330">
        <v>30422</v>
      </c>
      <c r="M62" s="331">
        <v>4.2</v>
      </c>
      <c r="N62" s="332">
        <v>16.2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6.87</v>
      </c>
      <c r="G47" s="12">
        <v>15.61</v>
      </c>
      <c r="H47" s="12">
        <v>16.13</v>
      </c>
      <c r="I47" s="12">
        <v>18.05</v>
      </c>
      <c r="J47" s="13">
        <v>20.7</v>
      </c>
    </row>
    <row r="48" spans="2:10" ht="57.75" customHeight="1">
      <c r="B48" s="14"/>
      <c r="C48" s="1171" t="s">
        <v>4</v>
      </c>
      <c r="D48" s="1171"/>
      <c r="E48" s="1172"/>
      <c r="F48" s="15">
        <v>4.54</v>
      </c>
      <c r="G48" s="16">
        <v>4.9800000000000004</v>
      </c>
      <c r="H48" s="16">
        <v>4.6399999999999997</v>
      </c>
      <c r="I48" s="16">
        <v>5.97</v>
      </c>
      <c r="J48" s="17">
        <v>5.22</v>
      </c>
    </row>
    <row r="49" spans="2:10" ht="57.75" customHeight="1" thickBot="1">
      <c r="B49" s="18"/>
      <c r="C49" s="1173" t="s">
        <v>5</v>
      </c>
      <c r="D49" s="1173"/>
      <c r="E49" s="1174"/>
      <c r="F49" s="19">
        <v>3.33</v>
      </c>
      <c r="G49" s="20">
        <v>11.2</v>
      </c>
      <c r="H49" s="20">
        <v>1.59</v>
      </c>
      <c r="I49" s="20">
        <v>4.0199999999999996</v>
      </c>
      <c r="J49" s="21">
        <v>4.5199999999999996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山端　遼</cp:lastModifiedBy>
  <dcterms:created xsi:type="dcterms:W3CDTF">2017-02-15T18:21:40Z</dcterms:created>
  <dcterms:modified xsi:type="dcterms:W3CDTF">2017-05-12T01:07:50Z</dcterms:modified>
  <cp:category/>
</cp:coreProperties>
</file>