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BW38" i="9"/>
  <c r="AM38" i="9"/>
  <c r="BW37" i="9"/>
  <c r="BW36" i="9"/>
  <c r="BW35" i="9"/>
  <c r="CO34" i="9"/>
  <c r="CO35" i="9" s="1"/>
  <c r="CO36" i="9" s="1"/>
  <c r="CO37" i="9" s="1"/>
  <c r="CO38" i="9" s="1"/>
  <c r="CO39" i="9" s="1"/>
  <c r="CO40" i="9" s="1"/>
  <c r="CO41" i="9" s="1"/>
  <c r="CO42" i="9" s="1"/>
  <c r="CO43" i="9" s="1"/>
  <c r="BW34" i="9"/>
  <c r="C34" i="9"/>
  <c r="C35" i="9" l="1"/>
  <c r="C36" i="9" s="1"/>
  <c r="C37" i="9" s="1"/>
  <c r="C38" i="9" s="1"/>
  <c r="C39" i="9" s="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alcChain>
</file>

<file path=xl/sharedStrings.xml><?xml version="1.0" encoding="utf-8"?>
<sst xmlns="http://schemas.openxmlformats.org/spreadsheetml/2006/main" count="1035" uniqueCount="594">
  <si>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</si>
  <si>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</si>
  <si>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</si>
  <si>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</si>
  <si>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</si>
  <si>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</si>
  <si>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</si>
  <si>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</si>
  <si>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</si>
  <si>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</si>
  <si>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</si>
  <si>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</si>
  <si>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</si>
  <si>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</si>
  <si>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</si>
  <si>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</si>
  <si>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</si>
  <si>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</si>
  <si>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</si>
  <si>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</si>
  <si>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</si>
  <si>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</si>
  <si>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</si>
  <si>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</si>
  <si>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</si>
  <si>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</si>
  <si>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</si>
  <si>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</si>
  <si>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</si>
  <si>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</si>
  <si>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</si>
  <si>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</si>
  <si>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</si>
  <si>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</si>
  <si>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</si>
  <si>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</si>
  <si>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</si>
  <si>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</si>
  <si>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</si>
  <si>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</si>
  <si>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</si>
  <si>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</si>
  <si>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</si>
  <si>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</si>
  <si>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</si>
  <si>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</si>
  <si>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</si>
  <si>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</si>
  <si>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</si>
  <si>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</si>
  <si>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</si>
  <si>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</si>
  <si>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</si>
  <si>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</si>
  <si>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</si>
  <si>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</si>
  <si>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</si>
  <si>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</si>
  <si>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</si>
  <si>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</si>
  <si>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</si>
  <si>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</si>
  <si>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</si>
  <si>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</si>
  <si>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</si>
  <si>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</si>
  <si>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</si>
  <si>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</si>
  <si>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</si>
  <si>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</si>
  <si>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</si>
  <si>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</si>
  <si>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</si>
  <si>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</si>
  <si>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</si>
  <si>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</si>
  <si>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</si>
  <si>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</si>
  <si>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</si>
  <si>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</si>
  <si>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</si>
  <si>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</si>
  <si>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</si>
  <si>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</si>
  <si>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</si>
  <si>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</si>
  <si>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</si>
  <si>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</si>
  <si>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</si>
  <si>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</si>
  <si>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</si>
  <si>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</si>
  <si>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</si>
  <si>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</si>
  <si>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</si>
  <si>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</si>
  <si>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</si>
  <si>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</si>
  <si>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</si>
  <si>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</si>
  <si>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</si>
  <si>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</si>
  <si>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</si>
  <si>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</si>
  <si>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</si>
  <si>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</si>
  <si>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</si>
  <si>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</si>
  <si>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</si>
  <si>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</si>
  <si>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</si>
  <si>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</si>
  <si>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</si>
  <si>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</si>
  <si>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</si>
  <si>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</si>
  <si>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</si>
  <si>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</si>
  <si>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</si>
  <si>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</si>
  <si>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</si>
  <si>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</si>
  <si>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</si>
  <si>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</si>
  <si>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</si>
  <si>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</si>
  <si>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</si>
  <si>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</si>
  <si>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</si>
  <si>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</si>
  <si>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</si>
  <si>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</si>
  <si>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</si>
  <si>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</si>
  <si>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</si>
  <si>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</si>
  <si>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</si>
  <si>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</si>
  <si>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</si>
  <si>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</si>
  <si>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</si>
  <si>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</si>
  <si>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</si>
  <si>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</si>
  <si>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</si>
  <si>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</si>
  <si>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</si>
  <si>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</si>
  <si>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</si>
  <si>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</si>
  <si>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</si>
  <si>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</si>
  <si>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</si>
  <si>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</si>
  <si>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</si>
  <si>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</si>
  <si>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</si>
  <si>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</si>
  <si>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</si>
  <si>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</si>
  <si>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</si>
  <si>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</si>
  <si>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</si>
  <si>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</si>
  <si>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</si>
  <si>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</si>
  <si>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</si>
  <si>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</si>
  <si>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</si>
  <si>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</si>
  <si>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</si>
  <si>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</si>
  <si>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</si>
  <si>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</si>
  <si>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</si>
  <si>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</si>
  <si>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</si>
  <si>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</si>
  <si>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</si>
  <si>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</si>
  <si>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</si>
  <si>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</si>
  <si>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</si>
  <si>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</si>
  <si>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</si>
  <si>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</si>
  <si>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</si>
  <si>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</si>
  <si>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</si>
  <si>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</si>
  <si>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</si>
  <si>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</si>
  <si>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</si>
  <si>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</si>
  <si>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</si>
  <si>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</si>
  <si>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</si>
  <si>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</si>
  <si>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</si>
  <si>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</si>
  <si>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</si>
  <si>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</si>
  <si>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</si>
  <si>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</si>
  <si>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</si>
  <si>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</si>
  <si>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</si>
  <si>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</si>
  <si>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</si>
  <si>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</si>
  <si>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</si>
  <si>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</si>
  <si>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</si>
  <si>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</si>
  <si>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</si>
  <si>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</si>
  <si>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</si>
  <si>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</si>
  <si>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</si>
  <si>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</si>
  <si>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</si>
  <si>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</si>
  <si>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</si>
  <si>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</si>
  <si>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</si>
  <si>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</si>
  <si>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</si>
  <si>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</si>
  <si>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</si>
  <si>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</si>
  <si>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</si>
  <si>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</si>
  <si>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</si>
  <si>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</si>
  <si>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</si>
  <si>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</si>
  <si>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</si>
  <si>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</si>
  <si>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</si>
  <si>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</si>
  <si>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</si>
  <si>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</si>
  <si>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</si>
  <si>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</si>
  <si>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</si>
  <si>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</si>
  <si>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</si>
  <si>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</si>
  <si>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</si>
  <si>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</si>
  <si>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</si>
  <si>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</si>
  <si>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</si>
  <si>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</si>
  <si>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</si>
  <si>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</si>
  <si>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</si>
  <si>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</si>
  <si>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</si>
  <si>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</si>
  <si>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</si>
  <si>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</si>
  <si>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</si>
  <si>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</si>
  <si>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</si>
  <si>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</si>
  <si>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</si>
  <si>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</si>
  <si>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</si>
  <si>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</si>
  <si>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</si>
  <si>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</si>
  <si>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</si>
  <si>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</si>
  <si>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</si>
  <si>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</si>
  <si>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</si>
  <si>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</si>
  <si>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</si>
  <si>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</si>
  <si>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</si>
  <si>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</si>
  <si>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</si>
  <si>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</si>
  <si>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</si>
  <si>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</si>
  <si>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</si>
  <si>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</si>
  <si>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</si>
  <si>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</si>
  <si>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</si>
  <si>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</si>
  <si>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</si>
  <si>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</si>
  <si>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</si>
  <si>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</si>
  <si>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</si>
  <si>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</si>
  <si>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</si>
  <si>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</si>
  <si>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</si>
  <si>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</si>
  <si>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</si>
  <si>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</si>
  <si>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</si>
  <si>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</si>
  <si>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</si>
  <si>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</si>
  <si>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</si>
  <si>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</si>
  <si>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</si>
  <si>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</si>
  <si>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</si>
  <si>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</si>
  <si>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</si>
  <si>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</si>
  <si>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</si>
  <si>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</si>
  <si>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</si>
  <si>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</si>
  <si>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</si>
  <si>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</si>
  <si>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</si>
  <si>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</si>
  <si>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</si>
  <si>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</si>
  <si>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</si>
  <si>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</si>
  <si>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</si>
  <si>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</si>
  <si>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</si>
  <si>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</si>
  <si>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</si>
  <si>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</si>
  <si>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</si>
  <si>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</si>
  <si>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</si>
  <si>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</si>
  <si>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</si>
  <si>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</si>
  <si>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</si>
  <si>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</si>
  <si>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</si>
  <si>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</si>
  <si>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</si>
  <si>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</si>
  <si>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</si>
  <si>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</si>
  <si>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</si>
  <si>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</si>
  <si>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</si>
  <si>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</si>
  <si>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</si>
  <si>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</si>
  <si>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</si>
  <si>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</si>
  <si>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</si>
  <si>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</si>
  <si>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</si>
  <si>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</si>
  <si>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</si>
  <si>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</si>
  <si>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</si>
  <si>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</si>
  <si>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</si>
  <si>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</si>
  <si>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</si>
  <si>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富山市公債管理特別会計</t>
    <phoneticPr fontId="5"/>
  </si>
  <si>
    <t>富山市母子寡婦福祉資金貸付事業特別会計</t>
    <phoneticPr fontId="5"/>
  </si>
  <si>
    <t>富山市牛岳温泉健康センター事業特別会計</t>
    <phoneticPr fontId="5"/>
  </si>
  <si>
    <t>-</t>
    <phoneticPr fontId="5"/>
  </si>
  <si>
    <t>富山市軌道整備事業特別会計</t>
    <phoneticPr fontId="5"/>
  </si>
  <si>
    <t>富山市賃貸住宅・店舗事業特別会計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</si>
  <si>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</si>
  <si>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</si>
  <si>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</si>
  <si>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</si>
  <si>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</si>
  <si>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</si>
  <si>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</si>
  <si>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</si>
  <si>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</si>
  <si>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</si>
  <si>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</si>
  <si>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</si>
  <si>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</si>
  <si>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</si>
  <si>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富山市駐車場事業特別会計</t>
    <phoneticPr fontId="5"/>
  </si>
  <si>
    <t>富山市後期高齢者医療事業特別会計</t>
    <phoneticPr fontId="5"/>
  </si>
  <si>
    <t>富山市介護保険事業特別会計</t>
    <phoneticPr fontId="5"/>
  </si>
  <si>
    <t>富山市国民健康保険事業特別会計</t>
    <phoneticPr fontId="5"/>
  </si>
  <si>
    <t>富山市競輪事業特別会計</t>
    <phoneticPr fontId="5"/>
  </si>
  <si>
    <t>富山市農業共済事業特別会計</t>
    <phoneticPr fontId="5"/>
  </si>
  <si>
    <t>富山市水道事業会計</t>
    <phoneticPr fontId="5"/>
  </si>
  <si>
    <t>法適用企業</t>
    <phoneticPr fontId="5"/>
  </si>
  <si>
    <t>富山市工業用水道事業会計</t>
    <phoneticPr fontId="5"/>
  </si>
  <si>
    <t>富山市公共下水道事業会計</t>
    <phoneticPr fontId="5"/>
  </si>
  <si>
    <t>富山市病院事業会計</t>
    <phoneticPr fontId="5"/>
  </si>
  <si>
    <t>富山市白樺ハイツ事業特別会計</t>
    <phoneticPr fontId="5"/>
  </si>
  <si>
    <t>法非適用企業</t>
    <phoneticPr fontId="5"/>
  </si>
  <si>
    <t>富山市牛岳温泉スキー場事業特別会計</t>
    <phoneticPr fontId="5"/>
  </si>
  <si>
    <t>富山市農業集落排水事業特別会計</t>
    <phoneticPr fontId="5"/>
  </si>
  <si>
    <t>富山市公設地方卸売市場事業特別会計</t>
    <phoneticPr fontId="5"/>
  </si>
  <si>
    <t>富山市企業団地造成事業特別会計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</si>
  <si>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</si>
  <si>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</si>
  <si>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</si>
  <si>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</si>
  <si>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</si>
  <si>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</si>
  <si>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</si>
  <si>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</si>
  <si>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</si>
  <si>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</si>
  <si>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</si>
  <si>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</si>
  <si>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</si>
  <si>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</si>
  <si>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</si>
  <si>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</si>
  <si>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</si>
  <si>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</si>
  <si>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</si>
  <si>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</si>
  <si>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</si>
  <si>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</si>
  <si>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</si>
  <si>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</si>
  <si>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</si>
  <si>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</si>
  <si>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</si>
  <si>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</si>
  <si>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</si>
  <si>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</si>
  <si>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</si>
  <si>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</si>
  <si>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</si>
  <si>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</si>
  <si>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</si>
  <si>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</si>
  <si>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</si>
  <si>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</si>
  <si>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</si>
  <si>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</si>
  <si>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</si>
  <si>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</si>
  <si>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</si>
  <si>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</si>
  <si>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</si>
  <si>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</si>
  <si>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</si>
  <si>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</si>
  <si>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</si>
  <si>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</si>
  <si>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</si>
  <si>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</si>
  <si>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</si>
  <si>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</si>
  <si>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</si>
  <si>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</si>
  <si>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</si>
  <si>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</si>
  <si>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</si>
  <si>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</si>
  <si>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</si>
  <si>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</si>
  <si>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</si>
  <si>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</si>
  <si>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</si>
  <si>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</si>
  <si>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</si>
  <si>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</si>
  <si>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</si>
  <si>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</si>
  <si>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</si>
  <si>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</si>
  <si>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</si>
  <si>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</si>
  <si>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</si>
  <si>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</si>
  <si>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</si>
  <si>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</si>
  <si>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</si>
  <si>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</si>
  <si>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</si>
  <si>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</si>
  <si>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</si>
  <si>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</si>
  <si>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</si>
  <si>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</si>
  <si>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</si>
  <si>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</si>
  <si>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</si>
  <si>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</si>
  <si>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</si>
  <si>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</si>
  <si>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</si>
  <si>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</si>
  <si>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</si>
  <si>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</si>
  <si>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</si>
  <si>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</si>
  <si>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</si>
  <si>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</si>
  <si>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</si>
  <si>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</si>
  <si>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</si>
  <si>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</si>
  <si>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</si>
  <si>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</si>
  <si>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</si>
  <si>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</si>
  <si>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</si>
  <si>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</si>
  <si>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</si>
  <si>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</si>
  <si>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</si>
  <si>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</si>
  <si>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</si>
  <si>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</si>
  <si>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</si>
  <si>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</si>
  <si>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</si>
  <si>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</si>
  <si>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</si>
  <si>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</si>
  <si>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</si>
  <si>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</si>
  <si>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</si>
  <si>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</si>
  <si>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</si>
  <si>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</si>
  <si>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</si>
  <si>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</si>
  <si>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</si>
  <si>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</si>
  <si>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</si>
  <si>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</si>
  <si>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</si>
  <si>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</si>
  <si>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</si>
  <si>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</si>
  <si>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</si>
  <si>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0.91</t>
  </si>
  <si>
    <t>▲ 0.46</t>
  </si>
  <si>
    <t>富山市水道事業会計</t>
  </si>
  <si>
    <t>富山市病院事業会計</t>
  </si>
  <si>
    <t>富山市公共下水道事業会計</t>
  </si>
  <si>
    <t>富山市工業用水道事業会計</t>
  </si>
  <si>
    <t>富山市企業団地造成事業特別会計</t>
  </si>
  <si>
    <t>一般会計</t>
  </si>
  <si>
    <t>富山市国民健康保険事業特別会計</t>
  </si>
  <si>
    <t>▲ 0.36</t>
  </si>
  <si>
    <t>▲ 0.92</t>
  </si>
  <si>
    <t>▲ 0.13</t>
  </si>
  <si>
    <t>富山市介護保険事業特別会計</t>
  </si>
  <si>
    <t>その他会計（赤字）</t>
  </si>
  <si>
    <t>その他会計（黒字）</t>
  </si>
  <si>
    <t>-</t>
    <phoneticPr fontId="2"/>
  </si>
  <si>
    <t>-</t>
    <phoneticPr fontId="2"/>
  </si>
  <si>
    <t>-</t>
    <phoneticPr fontId="2"/>
  </si>
  <si>
    <t>富山地区広域圏事務組合（一般会計）</t>
    <rPh sb="0" eb="2">
      <t>トヤマ</t>
    </rPh>
    <rPh sb="2" eb="4">
      <t>チク</t>
    </rPh>
    <rPh sb="4" eb="7">
      <t>コウイキケン</t>
    </rPh>
    <rPh sb="7" eb="9">
      <t>ジム</t>
    </rPh>
    <rPh sb="9" eb="11">
      <t>クミアイ</t>
    </rPh>
    <rPh sb="12" eb="14">
      <t>イッパン</t>
    </rPh>
    <rPh sb="14" eb="16">
      <t>カイケイ</t>
    </rPh>
    <phoneticPr fontId="2"/>
  </si>
  <si>
    <t>富山地域衛生組合（一般会計）</t>
    <rPh sb="0" eb="2">
      <t>トヤマ</t>
    </rPh>
    <rPh sb="2" eb="4">
      <t>チイキ</t>
    </rPh>
    <rPh sb="4" eb="6">
      <t>エイセイ</t>
    </rPh>
    <rPh sb="6" eb="8">
      <t>クミアイ</t>
    </rPh>
    <rPh sb="9" eb="11">
      <t>イッパン</t>
    </rPh>
    <rPh sb="11" eb="13">
      <t>カイケイ</t>
    </rPh>
    <phoneticPr fontId="2"/>
  </si>
  <si>
    <t>富山県市町村会館管理組合（一般会計）</t>
    <rPh sb="0" eb="3">
      <t>トヤマケン</t>
    </rPh>
    <rPh sb="3" eb="6">
      <t>シチョウソン</t>
    </rPh>
    <rPh sb="6" eb="8">
      <t>カイカン</t>
    </rPh>
    <rPh sb="8" eb="10">
      <t>カンリ</t>
    </rPh>
    <rPh sb="10" eb="12">
      <t>クミアイ</t>
    </rPh>
    <rPh sb="13" eb="15">
      <t>イッパン</t>
    </rPh>
    <rPh sb="15" eb="17">
      <t>カイケイ</t>
    </rPh>
    <phoneticPr fontId="2"/>
  </si>
  <si>
    <t>三郷利田用水市町村組合</t>
    <rPh sb="0" eb="2">
      <t>ミサト</t>
    </rPh>
    <rPh sb="2" eb="4">
      <t>トシダ</t>
    </rPh>
    <rPh sb="4" eb="6">
      <t>ヨウスイ</t>
    </rPh>
    <rPh sb="6" eb="9">
      <t>シチョウソン</t>
    </rPh>
    <rPh sb="9" eb="11">
      <t>クミアイ</t>
    </rPh>
    <phoneticPr fontId="2"/>
  </si>
  <si>
    <t>常願寺川右岸水防市町村組合</t>
    <rPh sb="0" eb="1">
      <t>ツネ</t>
    </rPh>
    <rPh sb="1" eb="2">
      <t>ネガ</t>
    </rPh>
    <rPh sb="2" eb="3">
      <t>テラ</t>
    </rPh>
    <rPh sb="3" eb="4">
      <t>カワ</t>
    </rPh>
    <rPh sb="4" eb="6">
      <t>ウガン</t>
    </rPh>
    <rPh sb="6" eb="8">
      <t>スイボウ</t>
    </rPh>
    <rPh sb="8" eb="11">
      <t>シチョウソン</t>
    </rPh>
    <rPh sb="11" eb="13">
      <t>クミアイ</t>
    </rPh>
    <phoneticPr fontId="2"/>
  </si>
  <si>
    <t>富山県後期高齢者広域連合（一般会計）</t>
    <rPh sb="0" eb="3">
      <t>トヤマケン</t>
    </rPh>
    <rPh sb="3" eb="5">
      <t>コウキ</t>
    </rPh>
    <rPh sb="5" eb="8">
      <t>コウレイシャ</t>
    </rPh>
    <rPh sb="8" eb="10">
      <t>コウイキ</t>
    </rPh>
    <rPh sb="10" eb="12">
      <t>レンゴウ</t>
    </rPh>
    <rPh sb="13" eb="15">
      <t>イッパン</t>
    </rPh>
    <rPh sb="15" eb="17">
      <t>カイケイ</t>
    </rPh>
    <phoneticPr fontId="2"/>
  </si>
  <si>
    <t>富山県後期高齢者広域連合（後期高齢者医療特別会計）</t>
    <rPh sb="0" eb="3">
      <t>トヤマケン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</si>
  <si>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t>
    <phoneticPr fontId="2"/>
  </si>
  <si>
    <t>富山市民プラザ</t>
    <phoneticPr fontId="2"/>
  </si>
  <si>
    <t>富山市民文化事業団</t>
    <phoneticPr fontId="2"/>
  </si>
  <si>
    <t>富山市シルバー人材センター</t>
    <phoneticPr fontId="2"/>
  </si>
  <si>
    <t>富山市生活環境サービス</t>
    <phoneticPr fontId="2"/>
  </si>
  <si>
    <t>富山市勤労者福祉サービスセンター</t>
    <phoneticPr fontId="2"/>
  </si>
  <si>
    <t>富山市ガラス工芸センター</t>
    <phoneticPr fontId="2"/>
  </si>
  <si>
    <t>岩瀬カナル会館</t>
    <phoneticPr fontId="2"/>
  </si>
  <si>
    <t>まちづくりとやま</t>
    <phoneticPr fontId="2"/>
  </si>
  <si>
    <t>富山市ファミリーパーク公社</t>
    <phoneticPr fontId="2"/>
  </si>
  <si>
    <t>富山市体育協会</t>
    <phoneticPr fontId="2"/>
  </si>
  <si>
    <t>富山市学校給食会</t>
    <phoneticPr fontId="2"/>
  </si>
  <si>
    <t>富山観光物産センター</t>
    <phoneticPr fontId="2"/>
  </si>
  <si>
    <t>富山大手町コンベンション</t>
    <phoneticPr fontId="2"/>
  </si>
  <si>
    <t>富山ウエスト開発</t>
    <phoneticPr fontId="2"/>
  </si>
  <si>
    <t>富山市土地開発公社</t>
    <phoneticPr fontId="2"/>
  </si>
  <si>
    <t>富山中央市場冷蔵</t>
    <phoneticPr fontId="2"/>
  </si>
  <si>
    <t>富山中央花き園芸</t>
    <phoneticPr fontId="2"/>
  </si>
  <si>
    <t>富山ライトレール</t>
    <phoneticPr fontId="2"/>
  </si>
  <si>
    <t>富山市大沢野健康文化推進財団</t>
    <phoneticPr fontId="2"/>
  </si>
  <si>
    <t>大山観光開発</t>
    <phoneticPr fontId="2"/>
  </si>
  <si>
    <t>八尾サービス</t>
    <phoneticPr fontId="2"/>
  </si>
  <si>
    <t>富山市婦中公園緑地管理公社</t>
    <phoneticPr fontId="2"/>
  </si>
  <si>
    <t>ほそいり</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</si>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</sst>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85947</c:v>
                </c:pt>
                <c:pt idx="1">
                  <c:v>64232</c:v>
                </c:pt>
                <c:pt idx="2">
                  <c:v>63672</c:v>
                </c:pt>
                <c:pt idx="3">
                  <c:v>52046</c:v>
                </c:pt>
                <c:pt idx="4">
                  <c:v>60268</c:v>
                </c:pt>
              </c:numCache>
            </c:numRef>
          </c:val>
          <c:smooth val="0"/>
        </c:ser>
        <c:dLbls>
          <c:showLegendKey val="0"/>
          <c:showVal val="0"/>
          <c:showCatName val="0"/>
          <c:showSerName val="0"/>
          <c:showPercent val="0"/>
          <c:showBubbleSize val="0"/>
        </c:dLbls>
        <c:marker val="1"/>
        <c:smooth val="0"/>
        <c:axId val="117789824"/>
        <c:axId val="117791744"/>
      </c:lineChart>
      <c:catAx>
        <c:axId val="11778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91744"/>
        <c:crosses val="autoZero"/>
        <c:auto val="1"/>
        <c:lblAlgn val="ctr"/>
        <c:lblOffset val="100"/>
        <c:tickLblSkip val="1"/>
        <c:tickMarkSkip val="1"/>
        <c:noMultiLvlLbl val="0"/>
      </c:catAx>
      <c:valAx>
        <c:axId val="1177917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8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c:v>
                </c:pt>
                <c:pt idx="1">
                  <c:v>2.56</c:v>
                </c:pt>
                <c:pt idx="2">
                  <c:v>2.3199999999999998</c:v>
                </c:pt>
                <c:pt idx="3">
                  <c:v>1.21</c:v>
                </c:pt>
                <c:pt idx="4">
                  <c:v>1.44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2.56</c:v>
                </c:pt>
                <c:pt idx="1">
                  <c:v>3.2</c:v>
                </c:pt>
                <c:pt idx="2">
                  <c:v>3.91</c:v>
                </c:pt>
                <c:pt idx="3">
                  <c:v>4.4400000000000004</c:v>
                </c:pt>
                <c:pt idx="4">
                  <c:v>5.79</c:v>
                </c:pt>
              </c:numCache>
            </c:numRef>
          </c:val>
        </c:ser>
        <c:dLbls>
          <c:showLegendKey val="0"/>
          <c:showVal val="0"/>
          <c:showCatName val="0"/>
          <c:showSerName val="0"/>
          <c:showPercent val="0"/>
          <c:showBubbleSize val="0"/>
        </c:dLbls>
        <c:gapWidth val="250"/>
        <c:overlap val="100"/>
        <c:axId val="117997568"/>
        <c:axId val="11799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-0.91</c:v>
                </c:pt>
                <c:pt idx="1">
                  <c:v>2.54</c:v>
                </c:pt>
                <c:pt idx="2">
                  <c:v>0.47</c:v>
                </c:pt>
                <c:pt idx="3">
                  <c:v>-0.46</c:v>
                </c:pt>
                <c:pt idx="4">
                  <c:v>1.6</c:v>
                </c:pt>
              </c:numCache>
            </c:numRef>
          </c:val>
          <c:smooth val="0"/>
        </c:ser>
        <c:dLbls>
          <c:showLegendKey val="0"/>
          <c:showVal val="0"/>
          <c:showCatName val="0"/>
          <c:showSerName val="0"/>
          <c:showPercent val="0"/>
          <c:showBubbleSize val="0"/>
        </c:dLbls>
        <c:marker val="1"/>
        <c:smooth val="0"/>
        <c:axId val="117997568"/>
        <c:axId val="117999488"/>
      </c:lineChart>
      <c:catAx>
        <c:axId val="1179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99488"/>
        <c:crosses val="autoZero"/>
        <c:auto val="1"/>
        <c:lblAlgn val="ctr"/>
        <c:lblOffset val="100"/>
        <c:tickLblSkip val="1"/>
        <c:tickMarkSkip val="1"/>
        <c:noMultiLvlLbl val="0"/>
      </c:catAx>
      <c:valAx>
        <c:axId val="11799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0.17</c:v>
                </c:pt>
                <c:pt idx="2">
                  <c:v>#N/A</c:v>
                </c:pt>
                <c:pt idx="3">
                  <c:v>0.13</c:v>
                </c:pt>
                <c:pt idx="4">
                  <c:v>#N/A</c:v>
                </c:pt>
                <c:pt idx="5">
                  <c:v>0.23</c:v>
                </c:pt>
                <c:pt idx="6">
                  <c:v>#N/A</c:v>
                </c:pt>
                <c:pt idx="7">
                  <c:v>0.13</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富山市介護保険事業特別会計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0.19</c:v>
                </c:pt>
                <c:pt idx="4">
                  <c:v>#N/A</c:v>
                </c:pt>
                <c:pt idx="5">
                  <c:v>0.31</c:v>
                </c:pt>
                <c:pt idx="6">
                  <c:v>#N/A</c:v>
                </c:pt>
                <c:pt idx="7">
                  <c:v>0.24</c:v>
                </c:pt>
                <c:pt idx="8">
                  <c:v>#N/A</c:v>
                </c:pt>
                <c:pt idx="9">
                  <c:v>0.48</c:v>
                </c:pt>
              </c:numCache>
            </c:numRef>
          </c:val>
        </c:ser>
        <c:ser>
          <c:idx val="3"/>
          <c:order val="3"/>
          <c:tx>
            <c:strRef>
              <c:f>データシート!$A$30</c:f>
              <c:strCache>
                <c:ptCount val="1"/>
                <c:pt idx="0">
                  <c:v>富山市国民健康保険事業特別会計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0.36</c:v>
                </c:pt>
                <c:pt idx="3">
                  <c:v>#N/A</c:v>
                </c:pt>
                <c:pt idx="4">
                  <c:v>0.92</c:v>
                </c:pt>
                <c:pt idx="5">
                  <c:v>#N/A</c:v>
                </c:pt>
                <c:pt idx="6">
                  <c:v>0.13</c:v>
                </c:pt>
                <c:pt idx="7">
                  <c:v>#N/A</c:v>
                </c:pt>
                <c:pt idx="8">
                  <c:v>#N/A</c:v>
                </c:pt>
                <c:pt idx="9">
                  <c:v>0.89</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0.75</c:v>
                </c:pt>
                <c:pt idx="2">
                  <c:v>#N/A</c:v>
                </c:pt>
                <c:pt idx="3">
                  <c:v>2.54</c:v>
                </c:pt>
                <c:pt idx="4">
                  <c:v>#N/A</c:v>
                </c:pt>
                <c:pt idx="5">
                  <c:v>2.31</c:v>
                </c:pt>
                <c:pt idx="6">
                  <c:v>#N/A</c:v>
                </c:pt>
                <c:pt idx="7">
                  <c:v>1.21</c:v>
                </c:pt>
                <c:pt idx="8">
                  <c:v>#N/A</c:v>
                </c:pt>
                <c:pt idx="9">
                  <c:v>1.43</c:v>
                </c:pt>
              </c:numCache>
            </c:numRef>
          </c:val>
        </c:ser>
        <c:ser>
          <c:idx val="5"/>
          <c:order val="5"/>
          <c:tx>
            <c:strRef>
              <c:f>データシート!$A$32</c:f>
              <c:strCache>
                <c:ptCount val="1"/>
                <c:pt idx="0">
                  <c:v>富山市企業団地造成事業特別会計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4.3</c:v>
                </c:pt>
                <c:pt idx="4">
                  <c:v>#N/A</c:v>
                </c:pt>
                <c:pt idx="5">
                  <c:v>2.08</c:v>
                </c:pt>
                <c:pt idx="6">
                  <c:v>#N/A</c:v>
                </c:pt>
                <c:pt idx="7">
                  <c:v>1.35</c:v>
                </c:pt>
                <c:pt idx="8">
                  <c:v>#N/A</c:v>
                </c:pt>
                <c:pt idx="9">
                  <c:v>1.63</c:v>
                </c:pt>
              </c:numCache>
            </c:numRef>
          </c:val>
        </c:ser>
        <c:ser>
          <c:idx val="6"/>
          <c:order val="6"/>
          <c:tx>
            <c:strRef>
              <c:f>データシート!$A$33</c:f>
              <c:strCache>
                <c:ptCount val="1"/>
                <c:pt idx="0">
                  <c:v>富山市工業用水道事業会計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1.71</c:v>
                </c:pt>
                <c:pt idx="2">
                  <c:v>#N/A</c:v>
                </c:pt>
                <c:pt idx="3">
                  <c:v>1.78</c:v>
                </c:pt>
                <c:pt idx="4">
                  <c:v>#N/A</c:v>
                </c:pt>
                <c:pt idx="5">
                  <c:v>1.79</c:v>
                </c:pt>
                <c:pt idx="6">
                  <c:v>#N/A</c:v>
                </c:pt>
                <c:pt idx="7">
                  <c:v>1.75</c:v>
                </c:pt>
                <c:pt idx="8">
                  <c:v>#N/A</c:v>
                </c:pt>
                <c:pt idx="9">
                  <c:v>1.78</c:v>
                </c:pt>
              </c:numCache>
            </c:numRef>
          </c:val>
        </c:ser>
        <c:ser>
          <c:idx val="7"/>
          <c:order val="7"/>
          <c:tx>
            <c:strRef>
              <c:f>データシート!$A$34</c:f>
              <c:strCache>
                <c:ptCount val="1"/>
                <c:pt idx="0">
                  <c:v>富山市公共下水道事業会計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1.46</c:v>
                </c:pt>
                <c:pt idx="2">
                  <c:v>#N/A</c:v>
                </c:pt>
                <c:pt idx="3">
                  <c:v>2.0299999999999998</c:v>
                </c:pt>
                <c:pt idx="4">
                  <c:v>#N/A</c:v>
                </c:pt>
                <c:pt idx="5">
                  <c:v>3</c:v>
                </c:pt>
                <c:pt idx="6">
                  <c:v>#N/A</c:v>
                </c:pt>
                <c:pt idx="7">
                  <c:v>2.73</c:v>
                </c:pt>
                <c:pt idx="8">
                  <c:v>#N/A</c:v>
                </c:pt>
                <c:pt idx="9">
                  <c:v>2.27</c:v>
                </c:pt>
              </c:numCache>
            </c:numRef>
          </c:val>
        </c:ser>
        <c:ser>
          <c:idx val="8"/>
          <c:order val="8"/>
          <c:tx>
            <c:strRef>
              <c:f>データシート!$A$35</c:f>
              <c:strCache>
                <c:ptCount val="1"/>
                <c:pt idx="0">
                  <c:v>富山市病院事業会計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0.36</c:v>
                </c:pt>
                <c:pt idx="2">
                  <c:v>#N/A</c:v>
                </c:pt>
                <c:pt idx="3">
                  <c:v>0.74</c:v>
                </c:pt>
                <c:pt idx="4">
                  <c:v>#N/A</c:v>
                </c:pt>
                <c:pt idx="5">
                  <c:v>1.35</c:v>
                </c:pt>
                <c:pt idx="6">
                  <c:v>#N/A</c:v>
                </c:pt>
                <c:pt idx="7">
                  <c:v>1.69</c:v>
                </c:pt>
                <c:pt idx="8">
                  <c:v>#N/A</c:v>
                </c:pt>
                <c:pt idx="9">
                  <c:v>2.46</c:v>
                </c:pt>
              </c:numCache>
            </c:numRef>
          </c:val>
        </c:ser>
        <c:ser>
          <c:idx val="9"/>
          <c:order val="9"/>
          <c:tx>
            <c:strRef>
              <c:f>データシート!$A$36</c:f>
              <c:strCache>
                <c:ptCount val="1"/>
                <c:pt idx="0">
                  <c:v>富山市水道事業会計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5.62</c:v>
                </c:pt>
                <c:pt idx="2">
                  <c:v>#N/A</c:v>
                </c:pt>
                <c:pt idx="3">
                  <c:v>6.7</c:v>
                </c:pt>
                <c:pt idx="4">
                  <c:v>#N/A</c:v>
                </c:pt>
                <c:pt idx="5">
                  <c:v>7.03</c:v>
                </c:pt>
                <c:pt idx="6">
                  <c:v>#N/A</c:v>
                </c:pt>
                <c:pt idx="7">
                  <c:v>6.07</c:v>
                </c:pt>
                <c:pt idx="8">
                  <c:v>#N/A</c:v>
                </c:pt>
                <c:pt idx="9">
                  <c:v>5.93</c:v>
                </c:pt>
              </c:numCache>
            </c:numRef>
          </c:val>
        </c:ser>
        <c:dLbls>
          <c:showLegendKey val="0"/>
          <c:showVal val="0"/>
          <c:showCatName val="0"/>
          <c:showSerName val="0"/>
          <c:showPercent val="0"/>
          <c:showBubbleSize val="0"/>
        </c:dLbls>
        <c:gapWidth val="150"/>
        <c:overlap val="100"/>
        <c:axId val="118233344"/>
        <c:axId val="118247424"/>
      </c:barChart>
      <c:catAx>
        <c:axId val="1182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47424"/>
        <c:crosses val="autoZero"/>
        <c:auto val="1"/>
        <c:lblAlgn val="ctr"/>
        <c:lblOffset val="100"/>
        <c:tickLblSkip val="1"/>
        <c:tickMarkSkip val="1"/>
        <c:noMultiLvlLbl val="0"/>
      </c:catAx>
      <c:valAx>
        <c:axId val="11824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3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21300</c:v>
                </c:pt>
                <c:pt idx="5">
                  <c:v>20983</c:v>
                </c:pt>
                <c:pt idx="8">
                  <c:v>21741</c:v>
                </c:pt>
                <c:pt idx="11">
                  <c:v>22682</c:v>
                </c:pt>
                <c:pt idx="14">
                  <c:v>23416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11</c:v>
                </c:pt>
                <c:pt idx="6">
                  <c:v>27</c:v>
                </c:pt>
                <c:pt idx="9">
                  <c:v>24</c:v>
                </c:pt>
                <c:pt idx="12">
                  <c:v>17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687</c:v>
                </c:pt>
                <c:pt idx="3">
                  <c:v>596</c:v>
                </c:pt>
                <c:pt idx="6">
                  <c:v>523</c:v>
                </c:pt>
                <c:pt idx="9">
                  <c:v>373</c:v>
                </c:pt>
                <c:pt idx="12">
                  <c:v>352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2149</c:v>
                </c:pt>
                <c:pt idx="3">
                  <c:v>2113</c:v>
                </c:pt>
                <c:pt idx="6">
                  <c:v>2069</c:v>
                </c:pt>
                <c:pt idx="9">
                  <c:v>2068</c:v>
                </c:pt>
                <c:pt idx="12">
                  <c:v>2072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7573</c:v>
                </c:pt>
                <c:pt idx="3">
                  <c:v>7729</c:v>
                </c:pt>
                <c:pt idx="6">
                  <c:v>7354</c:v>
                </c:pt>
                <c:pt idx="9">
                  <c:v>7301</c:v>
                </c:pt>
                <c:pt idx="12">
                  <c:v>7210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55</c:v>
                </c:pt>
                <c:pt idx="3">
                  <c:v>34</c:v>
                </c:pt>
                <c:pt idx="6">
                  <c:v>1</c:v>
                </c:pt>
                <c:pt idx="9">
                  <c:v>1</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21696</c:v>
                </c:pt>
                <c:pt idx="3">
                  <c:v>21865</c:v>
                </c:pt>
                <c:pt idx="6">
                  <c:v>23197</c:v>
                </c:pt>
                <c:pt idx="9">
                  <c:v>23917</c:v>
                </c:pt>
                <c:pt idx="12">
                  <c:v>24947</c:v>
                </c:pt>
              </c:numCache>
            </c:numRef>
          </c:val>
        </c:ser>
        <c:dLbls>
          <c:showLegendKey val="0"/>
          <c:showVal val="0"/>
          <c:showCatName val="0"/>
          <c:showSerName val="0"/>
          <c:showPercent val="0"/>
          <c:showBubbleSize val="0"/>
        </c:dLbls>
        <c:gapWidth val="100"/>
        <c:overlap val="100"/>
        <c:axId val="117224960"/>
        <c:axId val="11722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10863</c:v>
                </c:pt>
                <c:pt idx="2">
                  <c:v>#N/A</c:v>
                </c:pt>
                <c:pt idx="3">
                  <c:v>#N/A</c:v>
                </c:pt>
                <c:pt idx="4">
                  <c:v>11365</c:v>
                </c:pt>
                <c:pt idx="5">
                  <c:v>#N/A</c:v>
                </c:pt>
                <c:pt idx="6">
                  <c:v>#N/A</c:v>
                </c:pt>
                <c:pt idx="7">
                  <c:v>11430</c:v>
                </c:pt>
                <c:pt idx="8">
                  <c:v>#N/A</c:v>
                </c:pt>
                <c:pt idx="9">
                  <c:v>#N/A</c:v>
                </c:pt>
                <c:pt idx="10">
                  <c:v>11002</c:v>
                </c:pt>
                <c:pt idx="11">
                  <c:v>#N/A</c:v>
                </c:pt>
                <c:pt idx="12">
                  <c:v>#N/A</c:v>
                </c:pt>
                <c:pt idx="13">
                  <c:v>11182</c:v>
                </c:pt>
                <c:pt idx="14">
                  <c:v>#N/A</c:v>
                </c:pt>
              </c:numCache>
            </c:numRef>
          </c:val>
          <c:smooth val="0"/>
        </c:ser>
        <c:dLbls>
          <c:showLegendKey val="0"/>
          <c:showVal val="0"/>
          <c:showCatName val="0"/>
          <c:showSerName val="0"/>
          <c:showPercent val="0"/>
          <c:showBubbleSize val="0"/>
        </c:dLbls>
        <c:marker val="1"/>
        <c:smooth val="0"/>
        <c:axId val="117224960"/>
        <c:axId val="117226880"/>
      </c:lineChart>
      <c:catAx>
        <c:axId val="1172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26880"/>
        <c:crosses val="autoZero"/>
        <c:auto val="1"/>
        <c:lblAlgn val="ctr"/>
        <c:lblOffset val="100"/>
        <c:tickLblSkip val="1"/>
        <c:tickMarkSkip val="1"/>
        <c:noMultiLvlLbl val="0"/>
      </c:catAx>
      <c:valAx>
        <c:axId val="11722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212695</c:v>
                </c:pt>
                <c:pt idx="5">
                  <c:v>216469</c:v>
                </c:pt>
                <c:pt idx="8">
                  <c:v>218984</c:v>
                </c:pt>
                <c:pt idx="11">
                  <c:v>223072</c:v>
                </c:pt>
                <c:pt idx="14">
                  <c:v>222263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22293</c:v>
                </c:pt>
                <c:pt idx="5">
                  <c:v>23628</c:v>
                </c:pt>
                <c:pt idx="8">
                  <c:v>24252</c:v>
                </c:pt>
                <c:pt idx="11">
                  <c:v>25286</c:v>
                </c:pt>
                <c:pt idx="14">
                  <c:v>26657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13445</c:v>
                </c:pt>
                <c:pt idx="5">
                  <c:v>13729</c:v>
                </c:pt>
                <c:pt idx="8">
                  <c:v>15131</c:v>
                </c:pt>
                <c:pt idx="11">
                  <c:v>16235</c:v>
                </c:pt>
                <c:pt idx="14">
                  <c:v>19071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31162</c:v>
                </c:pt>
                <c:pt idx="3">
                  <c:v>29852</c:v>
                </c:pt>
                <c:pt idx="6">
                  <c:v>28033</c:v>
                </c:pt>
                <c:pt idx="9">
                  <c:v>26586</c:v>
                </c:pt>
                <c:pt idx="12">
                  <c:v>24753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13884</c:v>
                </c:pt>
                <c:pt idx="3">
                  <c:v>11933</c:v>
                </c:pt>
                <c:pt idx="6">
                  <c:v>10029</c:v>
                </c:pt>
                <c:pt idx="9">
                  <c:v>8285</c:v>
                </c:pt>
                <c:pt idx="12">
                  <c:v>6643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104582</c:v>
                </c:pt>
                <c:pt idx="3">
                  <c:v>104440</c:v>
                </c:pt>
                <c:pt idx="6">
                  <c:v>102825</c:v>
                </c:pt>
                <c:pt idx="9">
                  <c:v>98132</c:v>
                </c:pt>
                <c:pt idx="12">
                  <c:v>92859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22161</c:v>
                </c:pt>
                <c:pt idx="3">
                  <c:v>19858</c:v>
                </c:pt>
                <c:pt idx="6">
                  <c:v>17515</c:v>
                </c:pt>
                <c:pt idx="9">
                  <c:v>14864</c:v>
                </c:pt>
                <c:pt idx="12">
                  <c:v>12996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231836</c:v>
                </c:pt>
                <c:pt idx="3">
                  <c:v>242220</c:v>
                </c:pt>
                <c:pt idx="6">
                  <c:v>246654</c:v>
                </c:pt>
                <c:pt idx="9">
                  <c:v>246389</c:v>
                </c:pt>
                <c:pt idx="12">
                  <c:v>246031</c:v>
                </c:pt>
              </c:numCache>
            </c:numRef>
          </c:val>
        </c:ser>
        <c:dLbls>
          <c:showLegendKey val="0"/>
          <c:showVal val="0"/>
          <c:showCatName val="0"/>
          <c:showSerName val="0"/>
          <c:showPercent val="0"/>
          <c:showBubbleSize val="0"/>
        </c:dLbls>
        <c:gapWidth val="100"/>
        <c:overlap val="100"/>
        <c:axId val="98443264"/>
        <c:axId val="9844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155211</c:v>
                </c:pt>
                <c:pt idx="2">
                  <c:v>#N/A</c:v>
                </c:pt>
                <c:pt idx="3">
                  <c:v>#N/A</c:v>
                </c:pt>
                <c:pt idx="4">
                  <c:v>154478</c:v>
                </c:pt>
                <c:pt idx="5">
                  <c:v>#N/A</c:v>
                </c:pt>
                <c:pt idx="6">
                  <c:v>#N/A</c:v>
                </c:pt>
                <c:pt idx="7">
                  <c:v>146689</c:v>
                </c:pt>
                <c:pt idx="8">
                  <c:v>#N/A</c:v>
                </c:pt>
                <c:pt idx="9">
                  <c:v>#N/A</c:v>
                </c:pt>
                <c:pt idx="10">
                  <c:v>129663</c:v>
                </c:pt>
                <c:pt idx="11">
                  <c:v>#N/A</c:v>
                </c:pt>
                <c:pt idx="12">
                  <c:v>#N/A</c:v>
                </c:pt>
                <c:pt idx="13">
                  <c:v>115292</c:v>
                </c:pt>
                <c:pt idx="14">
                  <c:v>#N/A</c:v>
                </c:pt>
              </c:numCache>
            </c:numRef>
          </c:val>
          <c:smooth val="0"/>
        </c:ser>
        <c:dLbls>
          <c:showLegendKey val="0"/>
          <c:showVal val="0"/>
          <c:showCatName val="0"/>
          <c:showSerName val="0"/>
          <c:showPercent val="0"/>
          <c:showBubbleSize val="0"/>
        </c:dLbls>
        <c:marker val="1"/>
        <c:smooth val="0"/>
        <c:axId val="98443264"/>
        <c:axId val="98445184"/>
      </c:lineChart>
      <c:catAx>
        <c:axId val="9844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45184"/>
        <c:crosses val="autoZero"/>
        <c:auto val="1"/>
        <c:lblAlgn val="ctr"/>
        <c:lblOffset val="100"/>
        <c:tickLblSkip val="1"/>
        <c:tickMarkSkip val="1"/>
        <c:noMultiLvlLbl val="0"/>
      </c:catAx>
      <c:valAx>
        <c:axId val="9844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4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420,434
415,407
1,241.85
164,812,961
162,576,758
1,460,490
101,141,040
245,983,874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ここ数年は、</a:t>
          </a:r>
          <a:r>
            <a:rPr lang="en-US" altLang="ja-JP" sz="1300" b="0" i="0" baseline="0">
              <a:solidFill>
                <a:schemeClr val="dk1"/>
              </a:solidFill>
              <a:effectLst/>
              <a:latin typeface="+mj-ea"/>
              <a:ea typeface="+mj-ea"/>
              <a:cs typeface="+mn-cs"/>
            </a:rPr>
            <a:t>0.80</a:t>
          </a:r>
          <a:r>
            <a:rPr lang="ja-JP" altLang="ja-JP" sz="1300" b="0" i="0" baseline="0">
              <a:solidFill>
                <a:schemeClr val="dk1"/>
              </a:solidFill>
              <a:effectLst/>
              <a:latin typeface="+mn-lt"/>
              <a:ea typeface="+mn-ea"/>
              <a:cs typeface="+mn-cs"/>
            </a:rPr>
            <a:t>前後に推移して、ほぼ類似団体の平均値である。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今後の対応策としては、市税の課税客体を確実に把握するとともに、収納率の向上に努めるなどにより、歳入の確保に努める。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105410</xdr:rowOff>
    </xdr:from>
    <xdr:to>
      <xdr:col>7</xdr:col>
      <xdr:colOff>152400</xdr:colOff>
      <xdr:row>39</xdr:row>
      <xdr:rowOff>129540</xdr:rowOff>
    </xdr:to>
    <xdr:cxnSp macro="">
      <xdr:nvCxnSpPr>
        <xdr:cNvPr id="66" name="直線コネクタ 65"/>
        <xdr:cNvCxnSpPr/>
      </xdr:nvCxnSpPr>
      <xdr:spPr>
        <a:xfrm flipV="1">
          <a:off x="4114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105410</xdr:rowOff>
    </xdr:from>
    <xdr:to>
      <xdr:col>6</xdr:col>
      <xdr:colOff>0</xdr:colOff>
      <xdr:row>39</xdr:row>
      <xdr:rowOff>129540</xdr:rowOff>
    </xdr:to>
    <xdr:cxnSp macro="">
      <xdr:nvCxnSpPr>
        <xdr:cNvPr id="69" name="直線コネクタ 68"/>
        <xdr:cNvCxnSpPr/>
      </xdr:nvCxnSpPr>
      <xdr:spPr>
        <a:xfrm>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81280</xdr:rowOff>
    </xdr:from>
    <xdr:to>
      <xdr:col>4</xdr:col>
      <xdr:colOff>482600</xdr:colOff>
      <xdr:row>39</xdr:row>
      <xdr:rowOff>105410</xdr:rowOff>
    </xdr:to>
    <xdr:cxnSp macro="">
      <xdr:nvCxnSpPr>
        <xdr:cNvPr id="72" name="直線コネクタ 71"/>
        <xdr:cNvCxnSpPr/>
      </xdr:nvCxnSpPr>
      <xdr:spPr>
        <a:xfrm>
          <a:off x="2336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33020</xdr:rowOff>
    </xdr:from>
    <xdr:to>
      <xdr:col>3</xdr:col>
      <xdr:colOff>279400</xdr:colOff>
      <xdr:row>39</xdr:row>
      <xdr:rowOff>81280</xdr:rowOff>
    </xdr:to>
    <xdr:cxnSp macro="">
      <xdr:nvCxnSpPr>
        <xdr:cNvPr id="75" name="直線コネクタ 74"/>
        <xdr:cNvCxnSpPr/>
      </xdr:nvCxnSpPr>
      <xdr:spPr>
        <a:xfrm>
          <a:off x="1447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78740</xdr:rowOff>
    </xdr:from>
    <xdr:to>
      <xdr:col>6</xdr:col>
      <xdr:colOff>50800</xdr:colOff>
      <xdr:row>40</xdr:row>
      <xdr:rowOff>8890</xdr:rowOff>
    </xdr:to>
    <xdr:sp macro="" textlink="">
      <xdr:nvSpPr>
        <xdr:cNvPr id="87" name="円/楕円 86"/>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19067</xdr:rowOff>
    </xdr:from>
    <xdr:ext cx="736600" cy="259045"/>
    <xdr:sp macro="" textlink="">
      <xdr:nvSpPr>
        <xdr:cNvPr id="88" name="テキスト ボックス 87"/>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54610</xdr:rowOff>
    </xdr:from>
    <xdr:to>
      <xdr:col>4</xdr:col>
      <xdr:colOff>533400</xdr:colOff>
      <xdr:row>39</xdr:row>
      <xdr:rowOff>156210</xdr:rowOff>
    </xdr:to>
    <xdr:sp macro="" textlink="">
      <xdr:nvSpPr>
        <xdr:cNvPr id="89" name="円/楕円 88"/>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166387</xdr:rowOff>
    </xdr:from>
    <xdr:ext cx="762000" cy="259045"/>
    <xdr:sp macro="" textlink="">
      <xdr:nvSpPr>
        <xdr:cNvPr id="90" name="テキスト ボックス 89"/>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30480</xdr:rowOff>
    </xdr:from>
    <xdr:to>
      <xdr:col>3</xdr:col>
      <xdr:colOff>330200</xdr:colOff>
      <xdr:row>39</xdr:row>
      <xdr:rowOff>132080</xdr:rowOff>
    </xdr:to>
    <xdr:sp macro="" textlink="">
      <xdr:nvSpPr>
        <xdr:cNvPr id="91" name="円/楕円 90"/>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142257</xdr:rowOff>
    </xdr:from>
    <xdr:ext cx="762000" cy="259045"/>
    <xdr:sp macro="" textlink="">
      <xdr:nvSpPr>
        <xdr:cNvPr id="92" name="テキスト ボックス 91"/>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93" name="円/楕円 92"/>
        <xdr:cNvSpPr/>
      </xdr:nvSpPr>
      <xdr:spPr>
        <a:xfrm>
          <a:off x="1397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94" name="テキスト ボックス 93"/>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昨年度と比較して指標はほぼ横ばいであり、ほぼ類似団体の平均値である。</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要因としては、</a:t>
          </a:r>
          <a:r>
            <a:rPr lang="ja-JP" altLang="en-US" sz="1300" b="0" i="0" baseline="0">
              <a:solidFill>
                <a:schemeClr val="dk1"/>
              </a:solidFill>
              <a:effectLst/>
              <a:latin typeface="+mn-lt"/>
              <a:ea typeface="+mn-ea"/>
              <a:cs typeface="+mn-cs"/>
            </a:rPr>
            <a:t>歳入では、普通交付税が減少したものの、景気の回復傾向から地方税が増加したことなどが挙げられる。</a:t>
          </a:r>
          <a:r>
            <a:rPr lang="ja-JP" altLang="ja-JP" sz="1300" b="0" i="0" baseline="0">
              <a:solidFill>
                <a:schemeClr val="dk1"/>
              </a:solidFill>
              <a:effectLst/>
              <a:latin typeface="+mn-lt"/>
              <a:ea typeface="+mn-ea"/>
              <a:cs typeface="+mn-cs"/>
            </a:rPr>
            <a:t>また</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要因としては、</a:t>
          </a:r>
          <a:r>
            <a:rPr lang="ja-JP" altLang="en-US" sz="1300" b="0" i="0" baseline="0">
              <a:solidFill>
                <a:schemeClr val="dk1"/>
              </a:solidFill>
              <a:effectLst/>
              <a:latin typeface="+mn-lt"/>
              <a:ea typeface="+mn-ea"/>
              <a:cs typeface="+mn-cs"/>
            </a:rPr>
            <a:t>歳出では扶助費、公債費や繰出金が増加している</a:t>
          </a:r>
          <a:r>
            <a:rPr lang="ja-JP" altLang="ja-JP" sz="1300" b="0" i="0" baseline="0">
              <a:solidFill>
                <a:schemeClr val="dk1"/>
              </a:solidFill>
              <a:effectLst/>
              <a:latin typeface="+mn-lt"/>
              <a:ea typeface="+mn-ea"/>
              <a:cs typeface="+mn-cs"/>
            </a:rPr>
            <a:t>ことなどが挙げられる。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対応策として、行政改革大綱に基づく事務事業の見直しや、定員適正化計画による定員や給与の適正化等を引続き図るとともに、高利な市債の繰上償還や借換による公債費負担の軽減などを行い、財政の健全化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114829</xdr:rowOff>
    </xdr:from>
    <xdr:to>
      <xdr:col>7</xdr:col>
      <xdr:colOff>152400</xdr:colOff>
      <xdr:row>62</xdr:row>
      <xdr:rowOff>165100</xdr:rowOff>
    </xdr:to>
    <xdr:cxnSp macro="">
      <xdr:nvCxnSpPr>
        <xdr:cNvPr id="133" name="直線コネクタ 132"/>
        <xdr:cNvCxnSpPr/>
      </xdr:nvCxnSpPr>
      <xdr:spPr>
        <a:xfrm flipV="1">
          <a:off x="4114800" y="10744729"/>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62</xdr:row>
      <xdr:rowOff>165100</xdr:rowOff>
    </xdr:to>
    <xdr:cxnSp macro="">
      <xdr:nvCxnSpPr>
        <xdr:cNvPr id="136" name="直線コネクタ 135"/>
        <xdr:cNvCxnSpPr/>
      </xdr:nvCxnSpPr>
      <xdr:spPr>
        <a:xfrm>
          <a:off x="3225800" y="1075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44979</xdr:rowOff>
    </xdr:from>
    <xdr:to>
      <xdr:col>4</xdr:col>
      <xdr:colOff>482600</xdr:colOff>
      <xdr:row>62</xdr:row>
      <xdr:rowOff>124883</xdr:rowOff>
    </xdr:to>
    <xdr:cxnSp macro="">
      <xdr:nvCxnSpPr>
        <xdr:cNvPr id="139" name="直線コネクタ 138"/>
        <xdr:cNvCxnSpPr/>
      </xdr:nvCxnSpPr>
      <xdr:spPr>
        <a:xfrm>
          <a:off x="2336800" y="10503429"/>
          <a:ext cx="889000" cy="25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44979</xdr:rowOff>
    </xdr:from>
    <xdr:to>
      <xdr:col>3</xdr:col>
      <xdr:colOff>279400</xdr:colOff>
      <xdr:row>62</xdr:row>
      <xdr:rowOff>104775</xdr:rowOff>
    </xdr:to>
    <xdr:cxnSp macro="">
      <xdr:nvCxnSpPr>
        <xdr:cNvPr id="142" name="直線コネクタ 141"/>
        <xdr:cNvCxnSpPr/>
      </xdr:nvCxnSpPr>
      <xdr:spPr>
        <a:xfrm flipV="1">
          <a:off x="1447800" y="10503429"/>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64029</xdr:rowOff>
    </xdr:from>
    <xdr:to>
      <xdr:col>7</xdr:col>
      <xdr:colOff>203200</xdr:colOff>
      <xdr:row>62</xdr:row>
      <xdr:rowOff>165629</xdr:rowOff>
    </xdr:to>
    <xdr:sp macro="" textlink="">
      <xdr:nvSpPr>
        <xdr:cNvPr id="152" name="円/楕円 151"/>
        <xdr:cNvSpPr/>
      </xdr:nvSpPr>
      <xdr:spPr>
        <a:xfrm>
          <a:off x="4902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80556</xdr:rowOff>
    </xdr:from>
    <xdr:ext cx="762000" cy="259045"/>
    <xdr:sp macro="" textlink="">
      <xdr:nvSpPr>
        <xdr:cNvPr id="153" name="財政構造の弾力性該当値テキスト"/>
        <xdr:cNvSpPr txBox="1"/>
      </xdr:nvSpPr>
      <xdr:spPr>
        <a:xfrm>
          <a:off x="5041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4" name="円/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5" name="テキスト ボックス 15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6" name="円/楕円 155"/>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7" name="テキスト ボックス 156"/>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165629</xdr:rowOff>
    </xdr:from>
    <xdr:to>
      <xdr:col>3</xdr:col>
      <xdr:colOff>330200</xdr:colOff>
      <xdr:row>61</xdr:row>
      <xdr:rowOff>95779</xdr:rowOff>
    </xdr:to>
    <xdr:sp macro="" textlink="">
      <xdr:nvSpPr>
        <xdr:cNvPr id="158" name="円/楕円 157"/>
        <xdr:cNvSpPr/>
      </xdr:nvSpPr>
      <xdr:spPr>
        <a:xfrm>
          <a:off x="2286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105956</xdr:rowOff>
    </xdr:from>
    <xdr:ext cx="762000" cy="259045"/>
    <xdr:sp macro="" textlink="">
      <xdr:nvSpPr>
        <xdr:cNvPr id="159" name="テキスト ボックス 158"/>
        <xdr:cNvSpPr txBox="1"/>
      </xdr:nvSpPr>
      <xdr:spPr>
        <a:xfrm>
          <a:off x="1955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53975</xdr:rowOff>
    </xdr:from>
    <xdr:to>
      <xdr:col>2</xdr:col>
      <xdr:colOff>127000</xdr:colOff>
      <xdr:row>62</xdr:row>
      <xdr:rowOff>155575</xdr:rowOff>
    </xdr:to>
    <xdr:sp macro="" textlink="">
      <xdr:nvSpPr>
        <xdr:cNvPr id="160" name="円/楕円 159"/>
        <xdr:cNvSpPr/>
      </xdr:nvSpPr>
      <xdr:spPr>
        <a:xfrm>
          <a:off x="1397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165752</xdr:rowOff>
    </xdr:from>
    <xdr:ext cx="762000" cy="259045"/>
    <xdr:sp macro="" textlink="">
      <xdr:nvSpPr>
        <xdr:cNvPr id="161" name="テキスト ボックス 160"/>
        <xdr:cNvSpPr txBox="1"/>
      </xdr:nvSpPr>
      <xdr:spPr>
        <a:xfrm>
          <a:off x="1066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昨年度と比較して指標は改善した。この要因としては、給与減額措置による職員給与費等及び退職手当などの人件費が減少したことなどが挙げられる。</a:t>
          </a:r>
          <a:endParaRPr kumimoji="1" lang="en-US" altLang="ja-JP" sz="1300">
            <a:latin typeface="ＭＳ Ｐゴシック"/>
          </a:endParaRPr>
        </a:p>
        <a:p>
          <a:pPr marL="0" marR="0" lvl="0" indent="0" defTabSz="914400" rtl="0" eaLnBrk="1" fontAlgn="base" latinLnBrk="0" hangingPunct="1">
            <a:lnSpc>
              <a:spcPts val="1400"/>
            </a:lnSpc>
            <a:spcBef>
              <a:spcPts val="0"/>
            </a:spcBef>
            <a:spcAft>
              <a:spcPts val="0"/>
            </a:spcAft>
            <a:buClrTx/>
            <a:buSzTx/>
            <a:buFontTx/>
            <a:buNone/>
            <a:tabLst/>
            <a:defRPr/>
          </a:pPr>
          <a:r>
            <a:rPr kumimoji="1" lang="ja-JP" altLang="en-US" sz="1300">
              <a:latin typeface="ＭＳ Ｐゴシック"/>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今後の対応策として、定員適正化計画による定員や給与の適正化等を引続き図っていくとともに、</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公共施設の再編整備や施設管理の適正化を行うなど</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、財政の健全化に努める。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118498</xdr:rowOff>
    </xdr:from>
    <xdr:to>
      <xdr:col>7</xdr:col>
      <xdr:colOff>152400</xdr:colOff>
      <xdr:row>82</xdr:row>
      <xdr:rowOff>40174</xdr:rowOff>
    </xdr:to>
    <xdr:cxnSp macro="">
      <xdr:nvCxnSpPr>
        <xdr:cNvPr id="194" name="直線コネクタ 193"/>
        <xdr:cNvCxnSpPr/>
      </xdr:nvCxnSpPr>
      <xdr:spPr>
        <a:xfrm flipV="1">
          <a:off x="4114800" y="14005948"/>
          <a:ext cx="838200" cy="9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40174</xdr:rowOff>
    </xdr:from>
    <xdr:to>
      <xdr:col>6</xdr:col>
      <xdr:colOff>0</xdr:colOff>
      <xdr:row>82</xdr:row>
      <xdr:rowOff>123969</xdr:rowOff>
    </xdr:to>
    <xdr:cxnSp macro="">
      <xdr:nvCxnSpPr>
        <xdr:cNvPr id="197" name="直線コネクタ 196"/>
        <xdr:cNvCxnSpPr/>
      </xdr:nvCxnSpPr>
      <xdr:spPr>
        <a:xfrm flipV="1">
          <a:off x="3225800" y="14099074"/>
          <a:ext cx="889000" cy="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89399</xdr:rowOff>
    </xdr:from>
    <xdr:to>
      <xdr:col>4</xdr:col>
      <xdr:colOff>482600</xdr:colOff>
      <xdr:row>82</xdr:row>
      <xdr:rowOff>123969</xdr:rowOff>
    </xdr:to>
    <xdr:cxnSp macro="">
      <xdr:nvCxnSpPr>
        <xdr:cNvPr id="200" name="直線コネクタ 199"/>
        <xdr:cNvCxnSpPr/>
      </xdr:nvCxnSpPr>
      <xdr:spPr>
        <a:xfrm>
          <a:off x="2336800" y="14148299"/>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89399</xdr:rowOff>
    </xdr:from>
    <xdr:to>
      <xdr:col>3</xdr:col>
      <xdr:colOff>279400</xdr:colOff>
      <xdr:row>82</xdr:row>
      <xdr:rowOff>122007</xdr:rowOff>
    </xdr:to>
    <xdr:cxnSp macro="">
      <xdr:nvCxnSpPr>
        <xdr:cNvPr id="203" name="直線コネクタ 202"/>
        <xdr:cNvCxnSpPr/>
      </xdr:nvCxnSpPr>
      <xdr:spPr>
        <a:xfrm flipV="1">
          <a:off x="1447800" y="14148299"/>
          <a:ext cx="889000" cy="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67698</xdr:rowOff>
    </xdr:from>
    <xdr:to>
      <xdr:col>7</xdr:col>
      <xdr:colOff>203200</xdr:colOff>
      <xdr:row>81</xdr:row>
      <xdr:rowOff>169298</xdr:rowOff>
    </xdr:to>
    <xdr:sp macro="" textlink="">
      <xdr:nvSpPr>
        <xdr:cNvPr id="213" name="円/楕円 212"/>
        <xdr:cNvSpPr/>
      </xdr:nvSpPr>
      <xdr:spPr>
        <a:xfrm>
          <a:off x="4902200" y="139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84225</xdr:rowOff>
    </xdr:from>
    <xdr:ext cx="762000" cy="259045"/>
    <xdr:sp macro="" textlink="">
      <xdr:nvSpPr>
        <xdr:cNvPr id="214" name="人件費・物件費等の状況該当値テキスト"/>
        <xdr:cNvSpPr txBox="1"/>
      </xdr:nvSpPr>
      <xdr:spPr>
        <a:xfrm>
          <a:off x="5041900" y="1380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160824</xdr:rowOff>
    </xdr:from>
    <xdr:to>
      <xdr:col>6</xdr:col>
      <xdr:colOff>50800</xdr:colOff>
      <xdr:row>82</xdr:row>
      <xdr:rowOff>90974</xdr:rowOff>
    </xdr:to>
    <xdr:sp macro="" textlink="">
      <xdr:nvSpPr>
        <xdr:cNvPr id="215" name="円/楕円 214"/>
        <xdr:cNvSpPr/>
      </xdr:nvSpPr>
      <xdr:spPr>
        <a:xfrm>
          <a:off x="4064000" y="140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75751</xdr:rowOff>
    </xdr:from>
    <xdr:ext cx="736600" cy="259045"/>
    <xdr:sp macro="" textlink="">
      <xdr:nvSpPr>
        <xdr:cNvPr id="216" name="テキスト ボックス 215"/>
        <xdr:cNvSpPr txBox="1"/>
      </xdr:nvSpPr>
      <xdr:spPr>
        <a:xfrm>
          <a:off x="3733800" y="1413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73169</xdr:rowOff>
    </xdr:from>
    <xdr:to>
      <xdr:col>4</xdr:col>
      <xdr:colOff>533400</xdr:colOff>
      <xdr:row>83</xdr:row>
      <xdr:rowOff>3319</xdr:rowOff>
    </xdr:to>
    <xdr:sp macro="" textlink="">
      <xdr:nvSpPr>
        <xdr:cNvPr id="217" name="円/楕円 216"/>
        <xdr:cNvSpPr/>
      </xdr:nvSpPr>
      <xdr:spPr>
        <a:xfrm>
          <a:off x="3175000" y="141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159546</xdr:rowOff>
    </xdr:from>
    <xdr:ext cx="762000" cy="259045"/>
    <xdr:sp macro="" textlink="">
      <xdr:nvSpPr>
        <xdr:cNvPr id="218" name="テキスト ボックス 217"/>
        <xdr:cNvSpPr txBox="1"/>
      </xdr:nvSpPr>
      <xdr:spPr>
        <a:xfrm>
          <a:off x="2844800" y="142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38599</xdr:rowOff>
    </xdr:from>
    <xdr:to>
      <xdr:col>3</xdr:col>
      <xdr:colOff>330200</xdr:colOff>
      <xdr:row>82</xdr:row>
      <xdr:rowOff>140199</xdr:rowOff>
    </xdr:to>
    <xdr:sp macro="" textlink="">
      <xdr:nvSpPr>
        <xdr:cNvPr id="219" name="円/楕円 218"/>
        <xdr:cNvSpPr/>
      </xdr:nvSpPr>
      <xdr:spPr>
        <a:xfrm>
          <a:off x="2286000" y="140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124976</xdr:rowOff>
    </xdr:from>
    <xdr:ext cx="762000" cy="259045"/>
    <xdr:sp macro="" textlink="">
      <xdr:nvSpPr>
        <xdr:cNvPr id="220" name="テキスト ボックス 219"/>
        <xdr:cNvSpPr txBox="1"/>
      </xdr:nvSpPr>
      <xdr:spPr>
        <a:xfrm>
          <a:off x="1955800" y="1418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71207</xdr:rowOff>
    </xdr:from>
    <xdr:to>
      <xdr:col>2</xdr:col>
      <xdr:colOff>127000</xdr:colOff>
      <xdr:row>83</xdr:row>
      <xdr:rowOff>1357</xdr:rowOff>
    </xdr:to>
    <xdr:sp macro="" textlink="">
      <xdr:nvSpPr>
        <xdr:cNvPr id="221" name="円/楕円 220"/>
        <xdr:cNvSpPr/>
      </xdr:nvSpPr>
      <xdr:spPr>
        <a:xfrm>
          <a:off x="1397000" y="1413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157584</xdr:rowOff>
    </xdr:from>
    <xdr:ext cx="762000" cy="259045"/>
    <xdr:sp macro="" textlink="">
      <xdr:nvSpPr>
        <xdr:cNvPr id="222" name="テキスト ボックス 221"/>
        <xdr:cNvSpPr txBox="1"/>
      </xdr:nvSpPr>
      <xdr:spPr>
        <a:xfrm>
          <a:off x="1066800" y="1421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給与の適正化に努めたことや職員の平均年齢が低下したことにより、類似団体平均の水準にある。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508</xdr:rowOff>
    </xdr:from>
    <xdr:to>
      <xdr:col>24</xdr:col>
      <xdr:colOff>558800</xdr:colOff>
      <xdr:row>88</xdr:row>
      <xdr:rowOff>125476</xdr:rowOff>
    </xdr:to>
    <xdr:cxnSp macro="">
      <xdr:nvCxnSpPr>
        <xdr:cNvPr id="254" name="直線コネクタ 253"/>
        <xdr:cNvCxnSpPr/>
      </xdr:nvCxnSpPr>
      <xdr:spPr>
        <a:xfrm flipV="1">
          <a:off x="16179800" y="14402308"/>
          <a:ext cx="8382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125476</xdr:rowOff>
    </xdr:from>
    <xdr:to>
      <xdr:col>23</xdr:col>
      <xdr:colOff>406400</xdr:colOff>
      <xdr:row>88</xdr:row>
      <xdr:rowOff>125476</xdr:rowOff>
    </xdr:to>
    <xdr:cxnSp macro="">
      <xdr:nvCxnSpPr>
        <xdr:cNvPr id="257" name="直線コネクタ 256"/>
        <xdr:cNvCxnSpPr/>
      </xdr:nvCxnSpPr>
      <xdr:spPr>
        <a:xfrm>
          <a:off x="15290800" y="1521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88</xdr:row>
      <xdr:rowOff>125476</xdr:rowOff>
    </xdr:to>
    <xdr:cxnSp macro="">
      <xdr:nvCxnSpPr>
        <xdr:cNvPr id="260" name="直線コネクタ 259"/>
        <xdr:cNvCxnSpPr/>
      </xdr:nvCxnSpPr>
      <xdr:spPr>
        <a:xfrm>
          <a:off x="14401800" y="14421613"/>
          <a:ext cx="889000" cy="79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143002</xdr:rowOff>
    </xdr:from>
    <xdr:to>
      <xdr:col>21</xdr:col>
      <xdr:colOff>0</xdr:colOff>
      <xdr:row>84</xdr:row>
      <xdr:rowOff>19813</xdr:rowOff>
    </xdr:to>
    <xdr:cxnSp macro="">
      <xdr:nvCxnSpPr>
        <xdr:cNvPr id="263" name="直線コネクタ 262"/>
        <xdr:cNvCxnSpPr/>
      </xdr:nvCxnSpPr>
      <xdr:spPr>
        <a:xfrm>
          <a:off x="13512800" y="143733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65040</xdr:rowOff>
    </xdr:from>
    <xdr:ext cx="762000" cy="259045"/>
    <xdr:sp macro="" textlink="">
      <xdr:nvSpPr>
        <xdr:cNvPr id="267" name="テキスト ボックス 266"/>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121158</xdr:rowOff>
    </xdr:from>
    <xdr:to>
      <xdr:col>24</xdr:col>
      <xdr:colOff>609600</xdr:colOff>
      <xdr:row>84</xdr:row>
      <xdr:rowOff>51308</xdr:rowOff>
    </xdr:to>
    <xdr:sp macro="" textlink="">
      <xdr:nvSpPr>
        <xdr:cNvPr id="273" name="円/楕円 272"/>
        <xdr:cNvSpPr/>
      </xdr:nvSpPr>
      <xdr:spPr>
        <a:xfrm>
          <a:off x="16967200" y="143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93235</xdr:rowOff>
    </xdr:from>
    <xdr:ext cx="762000" cy="259045"/>
    <xdr:sp macro="" textlink="">
      <xdr:nvSpPr>
        <xdr:cNvPr id="274" name="給与水準   （国との比較）該当値テキスト"/>
        <xdr:cNvSpPr txBox="1"/>
      </xdr:nvSpPr>
      <xdr:spPr>
        <a:xfrm>
          <a:off x="17106900" y="1432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74676</xdr:rowOff>
    </xdr:from>
    <xdr:to>
      <xdr:col>23</xdr:col>
      <xdr:colOff>457200</xdr:colOff>
      <xdr:row>89</xdr:row>
      <xdr:rowOff>4826</xdr:rowOff>
    </xdr:to>
    <xdr:sp macro="" textlink="">
      <xdr:nvSpPr>
        <xdr:cNvPr id="275" name="円/楕円 274"/>
        <xdr:cNvSpPr/>
      </xdr:nvSpPr>
      <xdr:spPr>
        <a:xfrm>
          <a:off x="16129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161053</xdr:rowOff>
    </xdr:from>
    <xdr:ext cx="736600" cy="259045"/>
    <xdr:sp macro="" textlink="">
      <xdr:nvSpPr>
        <xdr:cNvPr id="276" name="テキスト ボックス 275"/>
        <xdr:cNvSpPr txBox="1"/>
      </xdr:nvSpPr>
      <xdr:spPr>
        <a:xfrm>
          <a:off x="15798800" y="1524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7" name="円/楕円 276"/>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8" name="テキスト ボックス 277"/>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140463</xdr:rowOff>
    </xdr:from>
    <xdr:to>
      <xdr:col>21</xdr:col>
      <xdr:colOff>50800</xdr:colOff>
      <xdr:row>84</xdr:row>
      <xdr:rowOff>70613</xdr:rowOff>
    </xdr:to>
    <xdr:sp macro="" textlink="">
      <xdr:nvSpPr>
        <xdr:cNvPr id="279" name="円/楕円 278"/>
        <xdr:cNvSpPr/>
      </xdr:nvSpPr>
      <xdr:spPr>
        <a:xfrm>
          <a:off x="14351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55390</xdr:rowOff>
    </xdr:from>
    <xdr:ext cx="762000" cy="259045"/>
    <xdr:sp macro="" textlink="">
      <xdr:nvSpPr>
        <xdr:cNvPr id="280" name="テキスト ボックス 279"/>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92202</xdr:rowOff>
    </xdr:from>
    <xdr:to>
      <xdr:col>19</xdr:col>
      <xdr:colOff>533400</xdr:colOff>
      <xdr:row>84</xdr:row>
      <xdr:rowOff>22352</xdr:rowOff>
    </xdr:to>
    <xdr:sp macro="" textlink="">
      <xdr:nvSpPr>
        <xdr:cNvPr id="281" name="円/楕円 280"/>
        <xdr:cNvSpPr/>
      </xdr:nvSpPr>
      <xdr:spPr>
        <a:xfrm>
          <a:off x="13462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32529</xdr:rowOff>
    </xdr:from>
    <xdr:ext cx="762000" cy="259045"/>
    <xdr:sp macro="" textlink="">
      <xdr:nvSpPr>
        <xdr:cNvPr id="282" name="テキスト ボックス 281"/>
        <xdr:cNvSpPr txBox="1"/>
      </xdr:nvSpPr>
      <xdr:spPr>
        <a:xfrm>
          <a:off x="13131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小学校区単位を基本として地区センター（住民サービス関連施設）を設置しているほか、公立保育所の比率が高いことや公立病院の病床数が他の自治体と比較して多いことなどから、類似団体平均を上回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本市では、合併後１０年</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（Ｈ２７年度まで）</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で職員総数の１２％以上（約５４４人）の削減を図ることを目標として</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きた結果、Ｈ２７</a:t>
          </a:r>
          <a:r>
            <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４．１現在で（５７７人）の削減を行っており、計画以上（１２．７％）の削減となっている。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25823</xdr:rowOff>
    </xdr:from>
    <xdr:to>
      <xdr:col>24</xdr:col>
      <xdr:colOff>558800</xdr:colOff>
      <xdr:row>63</xdr:row>
      <xdr:rowOff>70062</xdr:rowOff>
    </xdr:to>
    <xdr:cxnSp macro="">
      <xdr:nvCxnSpPr>
        <xdr:cNvPr id="317" name="直線コネクタ 316"/>
        <xdr:cNvCxnSpPr/>
      </xdr:nvCxnSpPr>
      <xdr:spPr>
        <a:xfrm flipV="1">
          <a:off x="16179800" y="1082717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70062</xdr:rowOff>
    </xdr:from>
    <xdr:to>
      <xdr:col>23</xdr:col>
      <xdr:colOff>406400</xdr:colOff>
      <xdr:row>63</xdr:row>
      <xdr:rowOff>162560</xdr:rowOff>
    </xdr:to>
    <xdr:cxnSp macro="">
      <xdr:nvCxnSpPr>
        <xdr:cNvPr id="320" name="直線コネクタ 319"/>
        <xdr:cNvCxnSpPr/>
      </xdr:nvCxnSpPr>
      <xdr:spPr>
        <a:xfrm flipV="1">
          <a:off x="15290800" y="108714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162560</xdr:rowOff>
    </xdr:from>
    <xdr:to>
      <xdr:col>22</xdr:col>
      <xdr:colOff>203200</xdr:colOff>
      <xdr:row>64</xdr:row>
      <xdr:rowOff>83608</xdr:rowOff>
    </xdr:to>
    <xdr:cxnSp macro="">
      <xdr:nvCxnSpPr>
        <xdr:cNvPr id="323" name="直線コネクタ 322"/>
        <xdr:cNvCxnSpPr/>
      </xdr:nvCxnSpPr>
      <xdr:spPr>
        <a:xfrm flipV="1">
          <a:off x="14401800" y="1096391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83608</xdr:rowOff>
    </xdr:from>
    <xdr:to>
      <xdr:col>21</xdr:col>
      <xdr:colOff>0</xdr:colOff>
      <xdr:row>64</xdr:row>
      <xdr:rowOff>135890</xdr:rowOff>
    </xdr:to>
    <xdr:cxnSp macro="">
      <xdr:nvCxnSpPr>
        <xdr:cNvPr id="326" name="直線コネクタ 325"/>
        <xdr:cNvCxnSpPr/>
      </xdr:nvCxnSpPr>
      <xdr:spPr>
        <a:xfrm flipV="1">
          <a:off x="13512800" y="1105640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146473</xdr:rowOff>
    </xdr:from>
    <xdr:to>
      <xdr:col>24</xdr:col>
      <xdr:colOff>609600</xdr:colOff>
      <xdr:row>63</xdr:row>
      <xdr:rowOff>76623</xdr:rowOff>
    </xdr:to>
    <xdr:sp macro="" textlink="">
      <xdr:nvSpPr>
        <xdr:cNvPr id="336" name="円/楕円 335"/>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118550</xdr:rowOff>
    </xdr:from>
    <xdr:ext cx="762000" cy="259045"/>
    <xdr:sp macro="" textlink="">
      <xdr:nvSpPr>
        <xdr:cNvPr id="337"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19262</xdr:rowOff>
    </xdr:from>
    <xdr:to>
      <xdr:col>23</xdr:col>
      <xdr:colOff>457200</xdr:colOff>
      <xdr:row>63</xdr:row>
      <xdr:rowOff>120862</xdr:rowOff>
    </xdr:to>
    <xdr:sp macro="" textlink="">
      <xdr:nvSpPr>
        <xdr:cNvPr id="338" name="円/楕円 337"/>
        <xdr:cNvSpPr/>
      </xdr:nvSpPr>
      <xdr:spPr>
        <a:xfrm>
          <a:off x="16129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105639</xdr:rowOff>
    </xdr:from>
    <xdr:ext cx="736600" cy="259045"/>
    <xdr:sp macro="" textlink="">
      <xdr:nvSpPr>
        <xdr:cNvPr id="339" name="テキスト ボックス 338"/>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111760</xdr:rowOff>
    </xdr:from>
    <xdr:to>
      <xdr:col>22</xdr:col>
      <xdr:colOff>254000</xdr:colOff>
      <xdr:row>64</xdr:row>
      <xdr:rowOff>41910</xdr:rowOff>
    </xdr:to>
    <xdr:sp macro="" textlink="">
      <xdr:nvSpPr>
        <xdr:cNvPr id="340" name="円/楕円 339"/>
        <xdr:cNvSpPr/>
      </xdr:nvSpPr>
      <xdr:spPr>
        <a:xfrm>
          <a:off x="15240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26687</xdr:rowOff>
    </xdr:from>
    <xdr:ext cx="762000" cy="259045"/>
    <xdr:sp macro="" textlink="">
      <xdr:nvSpPr>
        <xdr:cNvPr id="341" name="テキスト ボックス 340"/>
        <xdr:cNvSpPr txBox="1"/>
      </xdr:nvSpPr>
      <xdr:spPr>
        <a:xfrm>
          <a:off x="14909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32808</xdr:rowOff>
    </xdr:from>
    <xdr:to>
      <xdr:col>21</xdr:col>
      <xdr:colOff>50800</xdr:colOff>
      <xdr:row>64</xdr:row>
      <xdr:rowOff>134408</xdr:rowOff>
    </xdr:to>
    <xdr:sp macro="" textlink="">
      <xdr:nvSpPr>
        <xdr:cNvPr id="342" name="円/楕円 341"/>
        <xdr:cNvSpPr/>
      </xdr:nvSpPr>
      <xdr:spPr>
        <a:xfrm>
          <a:off x="14351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119185</xdr:rowOff>
    </xdr:from>
    <xdr:ext cx="762000" cy="259045"/>
    <xdr:sp macro="" textlink="">
      <xdr:nvSpPr>
        <xdr:cNvPr id="343" name="テキスト ボックス 342"/>
        <xdr:cNvSpPr txBox="1"/>
      </xdr:nvSpPr>
      <xdr:spPr>
        <a:xfrm>
          <a:off x="14020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85090</xdr:rowOff>
    </xdr:from>
    <xdr:to>
      <xdr:col>19</xdr:col>
      <xdr:colOff>533400</xdr:colOff>
      <xdr:row>65</xdr:row>
      <xdr:rowOff>15240</xdr:rowOff>
    </xdr:to>
    <xdr:sp macro="" textlink="">
      <xdr:nvSpPr>
        <xdr:cNvPr id="344" name="円/楕円 343"/>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17</xdr:rowOff>
    </xdr:from>
    <xdr:ext cx="762000" cy="259045"/>
    <xdr:sp macro="" textlink="">
      <xdr:nvSpPr>
        <xdr:cNvPr id="345" name="テキスト ボックス 344"/>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300" b="0" i="0" baseline="0">
              <a:solidFill>
                <a:schemeClr val="dk1"/>
              </a:solidFill>
              <a:effectLst/>
              <a:latin typeface="+mn-lt"/>
              <a:ea typeface="+mn-ea"/>
              <a:cs typeface="+mn-cs"/>
            </a:rPr>
            <a:t>類似団体平均を上回っているものの、昨年度</a:t>
          </a:r>
          <a:r>
            <a:rPr lang="ja-JP" altLang="en-US" sz="1300" b="0" i="0" baseline="0">
              <a:solidFill>
                <a:schemeClr val="dk1"/>
              </a:solidFill>
              <a:effectLst/>
              <a:latin typeface="+mn-lt"/>
              <a:ea typeface="+mn-ea"/>
              <a:cs typeface="+mn-cs"/>
            </a:rPr>
            <a:t>よりわずかに指標が改善している。</a:t>
          </a:r>
          <a:r>
            <a:rPr lang="ja-JP" altLang="ja-JP" sz="1300" b="0" i="0" baseline="0">
              <a:solidFill>
                <a:schemeClr val="dk1"/>
              </a:solidFill>
              <a:effectLst/>
              <a:latin typeface="+mn-lt"/>
              <a:ea typeface="+mn-ea"/>
              <a:cs typeface="+mn-cs"/>
            </a:rPr>
            <a:t>学校の整備や公民館の整備などに充当してきた合併特例債償還金などの公債費が依然として高水準にあるものの、新発債の抑制や交付税措置のある有利な起債の選択を行ってきたことが要因として挙げられる。</a:t>
          </a:r>
          <a:endParaRPr lang="ja-JP" altLang="ja-JP" sz="1300">
            <a:effectLst/>
          </a:endParaRPr>
        </a:p>
        <a:p>
          <a:pPr rtl="0" fontAlgn="base"/>
          <a:r>
            <a:rPr lang="ja-JP" altLang="ja-JP" sz="1300" b="0" i="0" baseline="0">
              <a:solidFill>
                <a:schemeClr val="dk1"/>
              </a:solidFill>
              <a:effectLst/>
              <a:latin typeface="+mn-lt"/>
              <a:ea typeface="+mn-ea"/>
              <a:cs typeface="+mn-cs"/>
            </a:rPr>
            <a:t>　今後も引き続き、市債の発行をできる限り抑制するとともに、発行にあたっては、交付税措置のある有利な市債を活用し、財政の健全化に努める。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89746</xdr:rowOff>
    </xdr:from>
    <xdr:to>
      <xdr:col>24</xdr:col>
      <xdr:colOff>558800</xdr:colOff>
      <xdr:row>42</xdr:row>
      <xdr:rowOff>97790</xdr:rowOff>
    </xdr:to>
    <xdr:cxnSp macro="">
      <xdr:nvCxnSpPr>
        <xdr:cNvPr id="379" name="直線コネクタ 378"/>
        <xdr:cNvCxnSpPr/>
      </xdr:nvCxnSpPr>
      <xdr:spPr>
        <a:xfrm flipV="1">
          <a:off x="16179800" y="729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97790</xdr:rowOff>
    </xdr:to>
    <xdr:cxnSp macro="">
      <xdr:nvCxnSpPr>
        <xdr:cNvPr id="382" name="直線コネクタ 381"/>
        <xdr:cNvCxnSpPr/>
      </xdr:nvCxnSpPr>
      <xdr:spPr>
        <a:xfrm>
          <a:off x="15290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97790</xdr:rowOff>
    </xdr:to>
    <xdr:cxnSp macro="">
      <xdr:nvCxnSpPr>
        <xdr:cNvPr id="385" name="直線コネクタ 384"/>
        <xdr:cNvCxnSpPr/>
      </xdr:nvCxnSpPr>
      <xdr:spPr>
        <a:xfrm>
          <a:off x="14401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57573</xdr:rowOff>
    </xdr:to>
    <xdr:cxnSp macro="">
      <xdr:nvCxnSpPr>
        <xdr:cNvPr id="388" name="直線コネクタ 387"/>
        <xdr:cNvCxnSpPr/>
      </xdr:nvCxnSpPr>
      <xdr:spPr>
        <a:xfrm>
          <a:off x="13512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38946</xdr:rowOff>
    </xdr:from>
    <xdr:to>
      <xdr:col>24</xdr:col>
      <xdr:colOff>609600</xdr:colOff>
      <xdr:row>42</xdr:row>
      <xdr:rowOff>140546</xdr:rowOff>
    </xdr:to>
    <xdr:sp macro="" textlink="">
      <xdr:nvSpPr>
        <xdr:cNvPr id="398" name="円/楕円 397"/>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11023</xdr:rowOff>
    </xdr:from>
    <xdr:ext cx="762000" cy="259045"/>
    <xdr:sp macro="" textlink="">
      <xdr:nvSpPr>
        <xdr:cNvPr id="399"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0" name="円/楕円 399"/>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1" name="テキスト ボックス 400"/>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2" name="円/楕円 401"/>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3" name="テキスト ボックス 402"/>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404" name="円/楕円 403"/>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405" name="テキスト ボックス 404"/>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406" name="円/楕円 405"/>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52933</xdr:rowOff>
    </xdr:from>
    <xdr:ext cx="762000" cy="259045"/>
    <xdr:sp macro="" textlink="">
      <xdr:nvSpPr>
        <xdr:cNvPr id="407" name="テキスト ボックス 406"/>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類似団体平均を上回っているものの、ここ数年</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指標が改善している。要因としては、市債残高が</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増加傾向にある</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一方で、土地開発公社の先行取得用地の買い戻しを計画的に進めてきたこ</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と</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公共下水道事業等の公営企業債等繰入見込額の減少したこと、</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定員適正化計画による職員数の見直しにより、退職手当負担見込額が減少したこと、また、減債基金などの充当可能基金が増加したことなどが挙げられる。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今後も引き続き</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、土地開発公社の先行取得用地の計画的な買い戻しや、定員適正化計画による</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定員や給与の適正化等</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により、財政の健全化</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を図る</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81407</xdr:rowOff>
    </xdr:from>
    <xdr:to>
      <xdr:col>24</xdr:col>
      <xdr:colOff>558800</xdr:colOff>
      <xdr:row>21</xdr:row>
      <xdr:rowOff>49911</xdr:rowOff>
    </xdr:to>
    <xdr:cxnSp macro="">
      <xdr:nvCxnSpPr>
        <xdr:cNvPr id="441" name="直線コネクタ 440"/>
        <xdr:cNvCxnSpPr/>
      </xdr:nvCxnSpPr>
      <xdr:spPr>
        <a:xfrm flipV="1">
          <a:off x="16179800" y="3510407"/>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49911</xdr:rowOff>
    </xdr:from>
    <xdr:to>
      <xdr:col>23</xdr:col>
      <xdr:colOff>406400</xdr:colOff>
      <xdr:row>22</xdr:row>
      <xdr:rowOff>60241</xdr:rowOff>
    </xdr:to>
    <xdr:cxnSp macro="">
      <xdr:nvCxnSpPr>
        <xdr:cNvPr id="444" name="直線コネクタ 443"/>
        <xdr:cNvCxnSpPr/>
      </xdr:nvCxnSpPr>
      <xdr:spPr>
        <a:xfrm flipV="1">
          <a:off x="15290800" y="3650361"/>
          <a:ext cx="889000" cy="18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60241</xdr:rowOff>
    </xdr:from>
    <xdr:to>
      <xdr:col>22</xdr:col>
      <xdr:colOff>203200</xdr:colOff>
      <xdr:row>22</xdr:row>
      <xdr:rowOff>138261</xdr:rowOff>
    </xdr:to>
    <xdr:cxnSp macro="">
      <xdr:nvCxnSpPr>
        <xdr:cNvPr id="447" name="直線コネクタ 446"/>
        <xdr:cNvCxnSpPr/>
      </xdr:nvCxnSpPr>
      <xdr:spPr>
        <a:xfrm flipV="1">
          <a:off x="14401800" y="3832141"/>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138261</xdr:rowOff>
    </xdr:from>
    <xdr:to>
      <xdr:col>21</xdr:col>
      <xdr:colOff>0</xdr:colOff>
      <xdr:row>23</xdr:row>
      <xdr:rowOff>593</xdr:rowOff>
    </xdr:to>
    <xdr:cxnSp macro="">
      <xdr:nvCxnSpPr>
        <xdr:cNvPr id="450" name="直線コネクタ 449"/>
        <xdr:cNvCxnSpPr/>
      </xdr:nvCxnSpPr>
      <xdr:spPr>
        <a:xfrm flipV="1">
          <a:off x="13512800" y="39101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30607</xdr:rowOff>
    </xdr:from>
    <xdr:to>
      <xdr:col>24</xdr:col>
      <xdr:colOff>609600</xdr:colOff>
      <xdr:row>20</xdr:row>
      <xdr:rowOff>132207</xdr:rowOff>
    </xdr:to>
    <xdr:sp macro="" textlink="">
      <xdr:nvSpPr>
        <xdr:cNvPr id="460" name="円/楕円 459"/>
        <xdr:cNvSpPr/>
      </xdr:nvSpPr>
      <xdr:spPr>
        <a:xfrm>
          <a:off x="169672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2684</xdr:rowOff>
    </xdr:from>
    <xdr:ext cx="762000" cy="259045"/>
    <xdr:sp macro="" textlink="">
      <xdr:nvSpPr>
        <xdr:cNvPr id="461" name="将来負担の状況該当値テキスト"/>
        <xdr:cNvSpPr txBox="1"/>
      </xdr:nvSpPr>
      <xdr:spPr>
        <a:xfrm>
          <a:off x="17106900" y="343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170561</xdr:rowOff>
    </xdr:from>
    <xdr:to>
      <xdr:col>23</xdr:col>
      <xdr:colOff>457200</xdr:colOff>
      <xdr:row>21</xdr:row>
      <xdr:rowOff>100711</xdr:rowOff>
    </xdr:to>
    <xdr:sp macro="" textlink="">
      <xdr:nvSpPr>
        <xdr:cNvPr id="462" name="円/楕円 461"/>
        <xdr:cNvSpPr/>
      </xdr:nvSpPr>
      <xdr:spPr>
        <a:xfrm>
          <a:off x="16129000" y="35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85488</xdr:rowOff>
    </xdr:from>
    <xdr:ext cx="736600" cy="259045"/>
    <xdr:sp macro="" textlink="">
      <xdr:nvSpPr>
        <xdr:cNvPr id="463" name="テキスト ボックス 462"/>
        <xdr:cNvSpPr txBox="1"/>
      </xdr:nvSpPr>
      <xdr:spPr>
        <a:xfrm>
          <a:off x="15798800" y="3685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9441</xdr:rowOff>
    </xdr:from>
    <xdr:to>
      <xdr:col>22</xdr:col>
      <xdr:colOff>254000</xdr:colOff>
      <xdr:row>22</xdr:row>
      <xdr:rowOff>111041</xdr:rowOff>
    </xdr:to>
    <xdr:sp macro="" textlink="">
      <xdr:nvSpPr>
        <xdr:cNvPr id="464" name="円/楕円 463"/>
        <xdr:cNvSpPr/>
      </xdr:nvSpPr>
      <xdr:spPr>
        <a:xfrm>
          <a:off x="15240000" y="37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95818</xdr:rowOff>
    </xdr:from>
    <xdr:ext cx="762000" cy="259045"/>
    <xdr:sp macro="" textlink="">
      <xdr:nvSpPr>
        <xdr:cNvPr id="465" name="テキスト ボックス 464"/>
        <xdr:cNvSpPr txBox="1"/>
      </xdr:nvSpPr>
      <xdr:spPr>
        <a:xfrm>
          <a:off x="14909800" y="386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87461</xdr:rowOff>
    </xdr:from>
    <xdr:to>
      <xdr:col>21</xdr:col>
      <xdr:colOff>50800</xdr:colOff>
      <xdr:row>23</xdr:row>
      <xdr:rowOff>17611</xdr:rowOff>
    </xdr:to>
    <xdr:sp macro="" textlink="">
      <xdr:nvSpPr>
        <xdr:cNvPr id="466" name="円/楕円 465"/>
        <xdr:cNvSpPr/>
      </xdr:nvSpPr>
      <xdr:spPr>
        <a:xfrm>
          <a:off x="14351000" y="38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2388</xdr:rowOff>
    </xdr:from>
    <xdr:ext cx="762000" cy="259045"/>
    <xdr:sp macro="" textlink="">
      <xdr:nvSpPr>
        <xdr:cNvPr id="467" name="テキスト ボックス 466"/>
        <xdr:cNvSpPr txBox="1"/>
      </xdr:nvSpPr>
      <xdr:spPr>
        <a:xfrm>
          <a:off x="14020800" y="394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121243</xdr:rowOff>
    </xdr:from>
    <xdr:to>
      <xdr:col>19</xdr:col>
      <xdr:colOff>533400</xdr:colOff>
      <xdr:row>23</xdr:row>
      <xdr:rowOff>51393</xdr:rowOff>
    </xdr:to>
    <xdr:sp macro="" textlink="">
      <xdr:nvSpPr>
        <xdr:cNvPr id="468" name="円/楕円 467"/>
        <xdr:cNvSpPr/>
      </xdr:nvSpPr>
      <xdr:spPr>
        <a:xfrm>
          <a:off x="13462000" y="38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36170</xdr:rowOff>
    </xdr:from>
    <xdr:ext cx="762000" cy="259045"/>
    <xdr:sp macro="" textlink="">
      <xdr:nvSpPr>
        <xdr:cNvPr id="469" name="テキスト ボックス 468"/>
        <xdr:cNvSpPr txBox="1"/>
      </xdr:nvSpPr>
      <xdr:spPr>
        <a:xfrm>
          <a:off x="13131800" y="39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420,434
415,407
1,241.85
164,812,961
162,576,758
1,460,490
101,141,040
245,983,874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例年、類似団体平均を下回って</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おり</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昨年度より</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歳出に占める割合が</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低</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くなった。これは退職手当の</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によるものである。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引き続き定員適正化計画等に基づき、計画的に職員数の削減を行い、人件費の抑制に努める</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36</xdr:row>
      <xdr:rowOff>165100</xdr:rowOff>
    </xdr:to>
    <xdr:cxnSp macro="">
      <xdr:nvCxnSpPr>
        <xdr:cNvPr id="67" name="直線コネクタ 66"/>
        <xdr:cNvCxnSpPr/>
      </xdr:nvCxnSpPr>
      <xdr:spPr>
        <a:xfrm flipV="1">
          <a:off x="3987800" y="6282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146050</xdr:rowOff>
    </xdr:to>
    <xdr:cxnSp macro="">
      <xdr:nvCxnSpPr>
        <xdr:cNvPr id="70" name="直線コネクタ 69"/>
        <xdr:cNvCxnSpPr/>
      </xdr:nvCxnSpPr>
      <xdr:spPr>
        <a:xfrm flipV="1">
          <a:off x="3098800" y="633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151692</xdr:rowOff>
    </xdr:from>
    <xdr:ext cx="736600" cy="259045"/>
    <xdr:sp macro="" textlink="">
      <xdr:nvSpPr>
        <xdr:cNvPr id="72" name="テキスト ボックス 71"/>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146050</xdr:rowOff>
    </xdr:to>
    <xdr:cxnSp macro="">
      <xdr:nvCxnSpPr>
        <xdr:cNvPr id="73" name="直線コネクタ 72"/>
        <xdr:cNvCxnSpPr/>
      </xdr:nvCxnSpPr>
      <xdr:spPr>
        <a:xfrm>
          <a:off x="2209800" y="6369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5" name="テキスト ボックス 74"/>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26307</xdr:rowOff>
    </xdr:from>
    <xdr:to>
      <xdr:col>3</xdr:col>
      <xdr:colOff>142875</xdr:colOff>
      <xdr:row>37</xdr:row>
      <xdr:rowOff>102507</xdr:rowOff>
    </xdr:to>
    <xdr:cxnSp macro="">
      <xdr:nvCxnSpPr>
        <xdr:cNvPr id="76" name="直線コネクタ 75"/>
        <xdr:cNvCxnSpPr/>
      </xdr:nvCxnSpPr>
      <xdr:spPr>
        <a:xfrm flipV="1">
          <a:off x="1320800" y="636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8" name="テキスト ボックス 77"/>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8" name="円/楕円 87"/>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9" name="テキスト ボックス 88"/>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0" name="円/楕円 89"/>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1" name="テキスト ボックス 90"/>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146957</xdr:rowOff>
    </xdr:from>
    <xdr:to>
      <xdr:col>3</xdr:col>
      <xdr:colOff>193675</xdr:colOff>
      <xdr:row>37</xdr:row>
      <xdr:rowOff>77107</xdr:rowOff>
    </xdr:to>
    <xdr:sp macro="" textlink="">
      <xdr:nvSpPr>
        <xdr:cNvPr id="92" name="円/楕円 91"/>
        <xdr:cNvSpPr/>
      </xdr:nvSpPr>
      <xdr:spPr>
        <a:xfrm>
          <a:off x="2159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87284</xdr:rowOff>
    </xdr:from>
    <xdr:ext cx="762000" cy="259045"/>
    <xdr:sp macro="" textlink="">
      <xdr:nvSpPr>
        <xdr:cNvPr id="93" name="テキスト ボックス 92"/>
        <xdr:cNvSpPr txBox="1"/>
      </xdr:nvSpPr>
      <xdr:spPr>
        <a:xfrm>
          <a:off x="1828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94" name="円/楕円 93"/>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163484</xdr:rowOff>
    </xdr:from>
    <xdr:ext cx="762000" cy="259045"/>
    <xdr:sp macro="" textlink="">
      <xdr:nvSpPr>
        <xdr:cNvPr id="95" name="テキスト ボックス 94"/>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前年度</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から０．</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２ポイント減ったところであるが</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１．１</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ポイント下回っている。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施設の維持管理費が占める割合が多いことから、公共施設の統廃合を含めた再編や効率的な活用方法等を検討することなどを通して、物件費の抑制に努める。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15</xdr:row>
      <xdr:rowOff>146050</xdr:rowOff>
    </xdr:to>
    <xdr:cxnSp macro="">
      <xdr:nvCxnSpPr>
        <xdr:cNvPr id="128" name="直線コネクタ 127"/>
        <xdr:cNvCxnSpPr/>
      </xdr:nvCxnSpPr>
      <xdr:spPr>
        <a:xfrm flipV="1">
          <a:off x="15671800" y="269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31" name="直線コネクタ 130"/>
        <xdr:cNvCxnSpPr/>
      </xdr:nvCxnSpPr>
      <xdr:spPr>
        <a:xfrm>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107950</xdr:rowOff>
    </xdr:to>
    <xdr:cxnSp macro="">
      <xdr:nvCxnSpPr>
        <xdr:cNvPr id="134" name="直線コネクタ 133"/>
        <xdr:cNvCxnSpPr/>
      </xdr:nvCxnSpPr>
      <xdr:spPr>
        <a:xfrm>
          <a:off x="13893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16</xdr:row>
      <xdr:rowOff>0</xdr:rowOff>
    </xdr:to>
    <xdr:cxnSp macro="">
      <xdr:nvCxnSpPr>
        <xdr:cNvPr id="137" name="直線コネクタ 136"/>
        <xdr:cNvCxnSpPr/>
      </xdr:nvCxnSpPr>
      <xdr:spPr>
        <a:xfrm flipV="1">
          <a:off x="13004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7" name="円/楕円 146"/>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8"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9" name="円/楕円 148"/>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50" name="テキスト ボックス 149"/>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1" name="円/楕円 150"/>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2" name="テキスト ボックス 151"/>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3" name="円/楕円 152"/>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4" name="テキスト ボックス 153"/>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120650</xdr:rowOff>
    </xdr:from>
    <xdr:to>
      <xdr:col>19</xdr:col>
      <xdr:colOff>6350</xdr:colOff>
      <xdr:row>16</xdr:row>
      <xdr:rowOff>50800</xdr:rowOff>
    </xdr:to>
    <xdr:sp macro="" textlink="">
      <xdr:nvSpPr>
        <xdr:cNvPr id="155" name="円/楕円 154"/>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60977</xdr:rowOff>
    </xdr:from>
    <xdr:ext cx="762000" cy="259045"/>
    <xdr:sp macro="" textlink="">
      <xdr:nvSpPr>
        <xdr:cNvPr id="156" name="テキスト ボックス 155"/>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類似団体平均と比較して４．</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４</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ポイント下回っているところではあるが、扶助費自体は年々増加傾向にある。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これは、生活保護費や各種医療費助成事業費、自立支援給付費が増加傾向にあること</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など</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が</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要因</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である。</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また、平成２４年度から児童手当支給事業において法改正により支給額が増加したことも要因となっている。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44450</xdr:rowOff>
    </xdr:from>
    <xdr:to>
      <xdr:col>7</xdr:col>
      <xdr:colOff>15875</xdr:colOff>
      <xdr:row>53</xdr:row>
      <xdr:rowOff>69850</xdr:rowOff>
    </xdr:to>
    <xdr:cxnSp macro="">
      <xdr:nvCxnSpPr>
        <xdr:cNvPr id="189" name="直線コネクタ 188"/>
        <xdr:cNvCxnSpPr/>
      </xdr:nvCxnSpPr>
      <xdr:spPr>
        <a:xfrm>
          <a:off x="3987800" y="913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53</xdr:row>
      <xdr:rowOff>44450</xdr:rowOff>
    </xdr:to>
    <xdr:cxnSp macro="">
      <xdr:nvCxnSpPr>
        <xdr:cNvPr id="192" name="直線コネクタ 191"/>
        <xdr:cNvCxnSpPr/>
      </xdr:nvCxnSpPr>
      <xdr:spPr>
        <a:xfrm>
          <a:off x="3098800" y="908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152400</xdr:rowOff>
    </xdr:from>
    <xdr:to>
      <xdr:col>4</xdr:col>
      <xdr:colOff>346075</xdr:colOff>
      <xdr:row>52</xdr:row>
      <xdr:rowOff>165100</xdr:rowOff>
    </xdr:to>
    <xdr:cxnSp macro="">
      <xdr:nvCxnSpPr>
        <xdr:cNvPr id="195" name="直線コネクタ 194"/>
        <xdr:cNvCxnSpPr/>
      </xdr:nvCxnSpPr>
      <xdr:spPr>
        <a:xfrm>
          <a:off x="2209800" y="906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114300</xdr:rowOff>
    </xdr:from>
    <xdr:to>
      <xdr:col>3</xdr:col>
      <xdr:colOff>142875</xdr:colOff>
      <xdr:row>52</xdr:row>
      <xdr:rowOff>152400</xdr:rowOff>
    </xdr:to>
    <xdr:cxnSp macro="">
      <xdr:nvCxnSpPr>
        <xdr:cNvPr id="198" name="直線コネクタ 197"/>
        <xdr:cNvCxnSpPr/>
      </xdr:nvCxnSpPr>
      <xdr:spPr>
        <a:xfrm>
          <a:off x="1320800" y="902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8" name="円/楕円 207"/>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9"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165100</xdr:rowOff>
    </xdr:from>
    <xdr:to>
      <xdr:col>5</xdr:col>
      <xdr:colOff>600075</xdr:colOff>
      <xdr:row>53</xdr:row>
      <xdr:rowOff>95250</xdr:rowOff>
    </xdr:to>
    <xdr:sp macro="" textlink="">
      <xdr:nvSpPr>
        <xdr:cNvPr id="210" name="円/楕円 209"/>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105427</xdr:rowOff>
    </xdr:from>
    <xdr:ext cx="736600" cy="259045"/>
    <xdr:sp macro="" textlink="">
      <xdr:nvSpPr>
        <xdr:cNvPr id="211" name="テキスト ボックス 210"/>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12" name="円/楕円 211"/>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13" name="テキスト ボックス 212"/>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101600</xdr:rowOff>
    </xdr:from>
    <xdr:to>
      <xdr:col>3</xdr:col>
      <xdr:colOff>193675</xdr:colOff>
      <xdr:row>53</xdr:row>
      <xdr:rowOff>31750</xdr:rowOff>
    </xdr:to>
    <xdr:sp macro="" textlink="">
      <xdr:nvSpPr>
        <xdr:cNvPr id="214" name="円/楕円 213"/>
        <xdr:cNvSpPr/>
      </xdr:nvSpPr>
      <xdr:spPr>
        <a:xfrm>
          <a:off x="2159000" y="90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41927</xdr:rowOff>
    </xdr:from>
    <xdr:ext cx="762000" cy="259045"/>
    <xdr:sp macro="" textlink="">
      <xdr:nvSpPr>
        <xdr:cNvPr id="215" name="テキスト ボックス 214"/>
        <xdr:cNvSpPr txBox="1"/>
      </xdr:nvSpPr>
      <xdr:spPr>
        <a:xfrm>
          <a:off x="18288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63500</xdr:rowOff>
    </xdr:from>
    <xdr:to>
      <xdr:col>1</xdr:col>
      <xdr:colOff>676275</xdr:colOff>
      <xdr:row>52</xdr:row>
      <xdr:rowOff>165100</xdr:rowOff>
    </xdr:to>
    <xdr:sp macro="" textlink="">
      <xdr:nvSpPr>
        <xdr:cNvPr id="216" name="円/楕円 215"/>
        <xdr:cNvSpPr/>
      </xdr:nvSpPr>
      <xdr:spPr>
        <a:xfrm>
          <a:off x="1270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3827</xdr:rowOff>
    </xdr:from>
    <xdr:ext cx="762000" cy="259045"/>
    <xdr:sp macro="" textlink="">
      <xdr:nvSpPr>
        <xdr:cNvPr id="217" name="テキスト ボックス 216"/>
        <xdr:cNvSpPr txBox="1"/>
      </xdr:nvSpPr>
      <xdr:spPr>
        <a:xfrm>
          <a:off x="939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その他については、各特別会計への繰出金の増加により、平成２</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年度決算</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より</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類似団体平均を上回</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っている</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今後は、少子高齢化が加速することにより、後期高齢・介護保険・国民健康保険等の負担が増加していくと考えられる。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66040</xdr:rowOff>
    </xdr:to>
    <xdr:cxnSp macro="">
      <xdr:nvCxnSpPr>
        <xdr:cNvPr id="250" name="直線コネクタ 249"/>
        <xdr:cNvCxnSpPr/>
      </xdr:nvCxnSpPr>
      <xdr:spPr>
        <a:xfrm flipV="1">
          <a:off x="15671800" y="9644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51"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66040</xdr:rowOff>
    </xdr:to>
    <xdr:cxnSp macro="">
      <xdr:nvCxnSpPr>
        <xdr:cNvPr id="253" name="直線コネクタ 252"/>
        <xdr:cNvCxnSpPr/>
      </xdr:nvCxnSpPr>
      <xdr:spPr>
        <a:xfrm>
          <a:off x="14782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5" name="テキスト ボックス 254"/>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43180</xdr:rowOff>
    </xdr:to>
    <xdr:cxnSp macro="">
      <xdr:nvCxnSpPr>
        <xdr:cNvPr id="256" name="直線コネクタ 255"/>
        <xdr:cNvCxnSpPr/>
      </xdr:nvCxnSpPr>
      <xdr:spPr>
        <a:xfrm>
          <a:off x="13893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168910</xdr:rowOff>
    </xdr:to>
    <xdr:cxnSp macro="">
      <xdr:nvCxnSpPr>
        <xdr:cNvPr id="259" name="直線コネクタ 258"/>
        <xdr:cNvCxnSpPr/>
      </xdr:nvCxnSpPr>
      <xdr:spPr>
        <a:xfrm>
          <a:off x="13004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9" name="円/楕円 268"/>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135907</xdr:rowOff>
    </xdr:from>
    <xdr:ext cx="762000" cy="259045"/>
    <xdr:sp macro="" textlink="">
      <xdr:nvSpPr>
        <xdr:cNvPr id="270" name="その他該当値テキスト"/>
        <xdr:cNvSpPr txBox="1"/>
      </xdr:nvSpPr>
      <xdr:spPr>
        <a:xfrm>
          <a:off x="165989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1" name="円/楕円 270"/>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72" name="テキスト ボックス 27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3" name="円/楕円 272"/>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4" name="テキスト ボックス 273"/>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118110</xdr:rowOff>
    </xdr:from>
    <xdr:to>
      <xdr:col>20</xdr:col>
      <xdr:colOff>209550</xdr:colOff>
      <xdr:row>56</xdr:row>
      <xdr:rowOff>48260</xdr:rowOff>
    </xdr:to>
    <xdr:sp macro="" textlink="">
      <xdr:nvSpPr>
        <xdr:cNvPr id="275" name="円/楕円 274"/>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76" name="テキスト ボックス 275"/>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7" name="円/楕円 276"/>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8" name="テキスト ボックス 277"/>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前年度から０．</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ポイント減ったところであるが、依然として類似団体平均を上回っている。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今後とも、事業再点検や事務事業評価を通して、各種補助金を見直すことなどにより、補助費の抑制に努める。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63500</xdr:rowOff>
    </xdr:from>
    <xdr:to>
      <xdr:col>24</xdr:col>
      <xdr:colOff>31750</xdr:colOff>
      <xdr:row>38</xdr:row>
      <xdr:rowOff>88900</xdr:rowOff>
    </xdr:to>
    <xdr:cxnSp macro="">
      <xdr:nvCxnSpPr>
        <xdr:cNvPr id="311" name="直線コネクタ 310"/>
        <xdr:cNvCxnSpPr/>
      </xdr:nvCxnSpPr>
      <xdr:spPr>
        <a:xfrm flipV="1">
          <a:off x="156718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38</xdr:row>
      <xdr:rowOff>127000</xdr:rowOff>
    </xdr:to>
    <xdr:cxnSp macro="">
      <xdr:nvCxnSpPr>
        <xdr:cNvPr id="314" name="直線コネクタ 313"/>
        <xdr:cNvCxnSpPr/>
      </xdr:nvCxnSpPr>
      <xdr:spPr>
        <a:xfrm flipV="1">
          <a:off x="14782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39</xdr:row>
      <xdr:rowOff>6350</xdr:rowOff>
    </xdr:to>
    <xdr:cxnSp macro="">
      <xdr:nvCxnSpPr>
        <xdr:cNvPr id="317" name="直線コネクタ 316"/>
        <xdr:cNvCxnSpPr/>
      </xdr:nvCxnSpPr>
      <xdr:spPr>
        <a:xfrm flipV="1">
          <a:off x="13893800" y="664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29227</xdr:rowOff>
    </xdr:from>
    <xdr:ext cx="762000" cy="259045"/>
    <xdr:sp macro="" textlink="">
      <xdr:nvSpPr>
        <xdr:cNvPr id="319" name="テキスト ボックス 318"/>
        <xdr:cNvSpPr txBox="1"/>
      </xdr:nvSpPr>
      <xdr:spPr>
        <a:xfrm>
          <a:off x="14401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6350</xdr:rowOff>
    </xdr:from>
    <xdr:to>
      <xdr:col>20</xdr:col>
      <xdr:colOff>158750</xdr:colOff>
      <xdr:row>39</xdr:row>
      <xdr:rowOff>133350</xdr:rowOff>
    </xdr:to>
    <xdr:cxnSp macro="">
      <xdr:nvCxnSpPr>
        <xdr:cNvPr id="320" name="直線コネクタ 319"/>
        <xdr:cNvCxnSpPr/>
      </xdr:nvCxnSpPr>
      <xdr:spPr>
        <a:xfrm flipV="1">
          <a:off x="13004800" y="6692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22" name="テキスト ボックス 321"/>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12700</xdr:rowOff>
    </xdr:from>
    <xdr:to>
      <xdr:col>24</xdr:col>
      <xdr:colOff>82550</xdr:colOff>
      <xdr:row>38</xdr:row>
      <xdr:rowOff>114300</xdr:rowOff>
    </xdr:to>
    <xdr:sp macro="" textlink="">
      <xdr:nvSpPr>
        <xdr:cNvPr id="330" name="円/楕円 329"/>
        <xdr:cNvSpPr/>
      </xdr:nvSpPr>
      <xdr:spPr>
        <a:xfrm>
          <a:off x="16459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156227</xdr:rowOff>
    </xdr:from>
    <xdr:ext cx="762000" cy="259045"/>
    <xdr:sp macro="" textlink="">
      <xdr:nvSpPr>
        <xdr:cNvPr id="331" name="補助費等該当値テキスト"/>
        <xdr:cNvSpPr txBox="1"/>
      </xdr:nvSpPr>
      <xdr:spPr>
        <a:xfrm>
          <a:off x="16598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38100</xdr:rowOff>
    </xdr:from>
    <xdr:to>
      <xdr:col>22</xdr:col>
      <xdr:colOff>615950</xdr:colOff>
      <xdr:row>38</xdr:row>
      <xdr:rowOff>139700</xdr:rowOff>
    </xdr:to>
    <xdr:sp macro="" textlink="">
      <xdr:nvSpPr>
        <xdr:cNvPr id="332" name="円/楕円 331"/>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124477</xdr:rowOff>
    </xdr:from>
    <xdr:ext cx="736600" cy="259045"/>
    <xdr:sp macro="" textlink="">
      <xdr:nvSpPr>
        <xdr:cNvPr id="333" name="テキスト ボックス 332"/>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34" name="円/楕円 333"/>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35" name="テキスト ボックス 334"/>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127000</xdr:rowOff>
    </xdr:from>
    <xdr:to>
      <xdr:col>20</xdr:col>
      <xdr:colOff>209550</xdr:colOff>
      <xdr:row>39</xdr:row>
      <xdr:rowOff>57150</xdr:rowOff>
    </xdr:to>
    <xdr:sp macro="" textlink="">
      <xdr:nvSpPr>
        <xdr:cNvPr id="336" name="円/楕円 335"/>
        <xdr:cNvSpPr/>
      </xdr:nvSpPr>
      <xdr:spPr>
        <a:xfrm>
          <a:off x="13843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41927</xdr:rowOff>
    </xdr:from>
    <xdr:ext cx="762000" cy="259045"/>
    <xdr:sp macro="" textlink="">
      <xdr:nvSpPr>
        <xdr:cNvPr id="337" name="テキスト ボックス 336"/>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82550</xdr:rowOff>
    </xdr:from>
    <xdr:to>
      <xdr:col>19</xdr:col>
      <xdr:colOff>6350</xdr:colOff>
      <xdr:row>40</xdr:row>
      <xdr:rowOff>12700</xdr:rowOff>
    </xdr:to>
    <xdr:sp macro="" textlink="">
      <xdr:nvSpPr>
        <xdr:cNvPr id="338" name="円/楕円 337"/>
        <xdr:cNvSpPr/>
      </xdr:nvSpPr>
      <xdr:spPr>
        <a:xfrm>
          <a:off x="12954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168927</xdr:rowOff>
    </xdr:from>
    <xdr:ext cx="762000" cy="259045"/>
    <xdr:sp macro="" textlink="">
      <xdr:nvSpPr>
        <xdr:cNvPr id="339" name="テキスト ボックス 338"/>
        <xdr:cNvSpPr txBox="1"/>
      </xdr:nvSpPr>
      <xdr:spPr>
        <a:xfrm>
          <a:off x="12623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経常収支比率に占める割合は高くなり、依然、類似団体を</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５．１</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ポイント上回っている。</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今後も引き続き、市債の発行をできる限り抑制するとともに、発行にあたっては、合併特例債などの交付税措置のある有利な市債を活用していく。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142239</xdr:rowOff>
    </xdr:to>
    <xdr:cxnSp macro="">
      <xdr:nvCxnSpPr>
        <xdr:cNvPr id="372" name="直線コネクタ 371"/>
        <xdr:cNvCxnSpPr/>
      </xdr:nvCxnSpPr>
      <xdr:spPr>
        <a:xfrm>
          <a:off x="3987800" y="13477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104139</xdr:rowOff>
    </xdr:to>
    <xdr:cxnSp macro="">
      <xdr:nvCxnSpPr>
        <xdr:cNvPr id="375" name="直線コネクタ 374"/>
        <xdr:cNvCxnSpPr/>
      </xdr:nvCxnSpPr>
      <xdr:spPr>
        <a:xfrm>
          <a:off x="3098800" y="13393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7" name="テキスト ボックス 376"/>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78</xdr:row>
      <xdr:rowOff>20320</xdr:rowOff>
    </xdr:to>
    <xdr:cxnSp macro="">
      <xdr:nvCxnSpPr>
        <xdr:cNvPr id="378" name="直線コネクタ 377"/>
        <xdr:cNvCxnSpPr/>
      </xdr:nvCxnSpPr>
      <xdr:spPr>
        <a:xfrm>
          <a:off x="2209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78</xdr:row>
      <xdr:rowOff>5080</xdr:rowOff>
    </xdr:to>
    <xdr:cxnSp macro="">
      <xdr:nvCxnSpPr>
        <xdr:cNvPr id="381" name="直線コネクタ 380"/>
        <xdr:cNvCxnSpPr/>
      </xdr:nvCxnSpPr>
      <xdr:spPr>
        <a:xfrm flipV="1">
          <a:off x="1320800" y="1331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3" name="テキスト ボックス 382"/>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5" name="テキスト ボックス 384"/>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91" name="円/楕円 390"/>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92"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3" name="円/楕円 392"/>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4" name="テキスト ボックス 39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5" name="円/楕円 394"/>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6" name="テキスト ボックス 395"/>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7" name="円/楕円 396"/>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8" name="テキスト ボックス 397"/>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99" name="円/楕円 398"/>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400" name="テキスト ボックス 399"/>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ts val="15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経常収支比率</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に占める公債費の割合が高止まりする中、</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公債費以外の経常経費が経常収支に占める割合</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は類似団体平均を５．５ポイント下回った</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0" lang="en-US"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defTabSz="914400" rtl="0" eaLnBrk="1" fontAlgn="base"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今後の方針として、</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行政改革大綱に基づき</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事務事業の見直しを行い、限られた財源の重点的・効率的な配分に努め</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行政の一層のスリム化を</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行うこと等</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を通して、健全な財政運営を</a:t>
          </a:r>
          <a:r>
            <a:rPr kumimoji="0" lang="ja-JP" altLang="en-US"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図る</a:t>
          </a:r>
          <a:r>
            <a:rPr kumimoji="0" lang="ja-JP" altLang="ja-JP" sz="13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92710</xdr:rowOff>
    </xdr:from>
    <xdr:to>
      <xdr:col>24</xdr:col>
      <xdr:colOff>31750</xdr:colOff>
      <xdr:row>73</xdr:row>
      <xdr:rowOff>168910</xdr:rowOff>
    </xdr:to>
    <xdr:cxnSp macro="">
      <xdr:nvCxnSpPr>
        <xdr:cNvPr id="433" name="直線コネクタ 432"/>
        <xdr:cNvCxnSpPr/>
      </xdr:nvCxnSpPr>
      <xdr:spPr>
        <a:xfrm flipV="1">
          <a:off x="15671800" y="12608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168910</xdr:rowOff>
    </xdr:from>
    <xdr:to>
      <xdr:col>22</xdr:col>
      <xdr:colOff>565150</xdr:colOff>
      <xdr:row>74</xdr:row>
      <xdr:rowOff>50800</xdr:rowOff>
    </xdr:to>
    <xdr:cxnSp macro="">
      <xdr:nvCxnSpPr>
        <xdr:cNvPr id="436" name="直線コネクタ 435"/>
        <xdr:cNvCxnSpPr/>
      </xdr:nvCxnSpPr>
      <xdr:spPr>
        <a:xfrm flipV="1">
          <a:off x="14782800" y="12684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107950</xdr:rowOff>
    </xdr:from>
    <xdr:to>
      <xdr:col>21</xdr:col>
      <xdr:colOff>361950</xdr:colOff>
      <xdr:row>74</xdr:row>
      <xdr:rowOff>50800</xdr:rowOff>
    </xdr:to>
    <xdr:cxnSp macro="">
      <xdr:nvCxnSpPr>
        <xdr:cNvPr id="439" name="直線コネクタ 438"/>
        <xdr:cNvCxnSpPr/>
      </xdr:nvCxnSpPr>
      <xdr:spPr>
        <a:xfrm>
          <a:off x="13893800" y="1262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74</xdr:row>
      <xdr:rowOff>50800</xdr:rowOff>
    </xdr:to>
    <xdr:cxnSp macro="">
      <xdr:nvCxnSpPr>
        <xdr:cNvPr id="442" name="直線コネクタ 441"/>
        <xdr:cNvCxnSpPr/>
      </xdr:nvCxnSpPr>
      <xdr:spPr>
        <a:xfrm flipV="1">
          <a:off x="13004800" y="1262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41910</xdr:rowOff>
    </xdr:from>
    <xdr:to>
      <xdr:col>24</xdr:col>
      <xdr:colOff>82550</xdr:colOff>
      <xdr:row>73</xdr:row>
      <xdr:rowOff>143510</xdr:rowOff>
    </xdr:to>
    <xdr:sp macro="" textlink="">
      <xdr:nvSpPr>
        <xdr:cNvPr id="452" name="円/楕円 451"/>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58437</xdr:rowOff>
    </xdr:from>
    <xdr:ext cx="762000" cy="259045"/>
    <xdr:sp macro="" textlink="">
      <xdr:nvSpPr>
        <xdr:cNvPr id="453" name="公債費以外該当値テキスト"/>
        <xdr:cNvSpPr txBox="1"/>
      </xdr:nvSpPr>
      <xdr:spPr>
        <a:xfrm>
          <a:off x="16598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118110</xdr:rowOff>
    </xdr:from>
    <xdr:to>
      <xdr:col>22</xdr:col>
      <xdr:colOff>615950</xdr:colOff>
      <xdr:row>74</xdr:row>
      <xdr:rowOff>48260</xdr:rowOff>
    </xdr:to>
    <xdr:sp macro="" textlink="">
      <xdr:nvSpPr>
        <xdr:cNvPr id="454" name="円/楕円 453"/>
        <xdr:cNvSpPr/>
      </xdr:nvSpPr>
      <xdr:spPr>
        <a:xfrm>
          <a:off x="15621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58437</xdr:rowOff>
    </xdr:from>
    <xdr:ext cx="736600" cy="259045"/>
    <xdr:sp macro="" textlink="">
      <xdr:nvSpPr>
        <xdr:cNvPr id="455" name="テキスト ボックス 454"/>
        <xdr:cNvSpPr txBox="1"/>
      </xdr:nvSpPr>
      <xdr:spPr>
        <a:xfrm>
          <a:off x="15290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0</xdr:rowOff>
    </xdr:from>
    <xdr:to>
      <xdr:col>21</xdr:col>
      <xdr:colOff>412750</xdr:colOff>
      <xdr:row>74</xdr:row>
      <xdr:rowOff>101600</xdr:rowOff>
    </xdr:to>
    <xdr:sp macro="" textlink="">
      <xdr:nvSpPr>
        <xdr:cNvPr id="456" name="円/楕円 455"/>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111777</xdr:rowOff>
    </xdr:from>
    <xdr:ext cx="762000" cy="259045"/>
    <xdr:sp macro="" textlink="">
      <xdr:nvSpPr>
        <xdr:cNvPr id="457" name="テキスト ボックス 456"/>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58" name="円/楕円 457"/>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59" name="テキスト ボックス 458"/>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0</xdr:rowOff>
    </xdr:from>
    <xdr:to>
      <xdr:col>19</xdr:col>
      <xdr:colOff>6350</xdr:colOff>
      <xdr:row>74</xdr:row>
      <xdr:rowOff>101600</xdr:rowOff>
    </xdr:to>
    <xdr:sp macro="" textlink="">
      <xdr:nvSpPr>
        <xdr:cNvPr id="460" name="円/楕円 459"/>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111777</xdr:rowOff>
    </xdr:from>
    <xdr:ext cx="762000" cy="259045"/>
    <xdr:sp macro="" textlink="">
      <xdr:nvSpPr>
        <xdr:cNvPr id="461" name="テキスト ボックス 460"/>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170967</xdr:rowOff>
    </xdr:from>
    <xdr:to>
      <xdr:col>4</xdr:col>
      <xdr:colOff>1117600</xdr:colOff>
      <xdr:row>17</xdr:row>
      <xdr:rowOff>4470</xdr:rowOff>
    </xdr:to>
    <xdr:cxnSp macro="">
      <xdr:nvCxnSpPr>
        <xdr:cNvPr id="50" name="直線コネクタ 49"/>
        <xdr:cNvCxnSpPr/>
      </xdr:nvCxnSpPr>
      <xdr:spPr bwMode="auto">
        <a:xfrm>
          <a:off x="5003800" y="2790342"/>
          <a:ext cx="647700" cy="17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20032</xdr:rowOff>
    </xdr:from>
    <xdr:ext cx="762000" cy="259045"/>
    <xdr:sp macro="" textlink="">
      <xdr:nvSpPr>
        <xdr:cNvPr id="51" name="人口1人当たり決算額の推移平均値テキスト130"/>
        <xdr:cNvSpPr txBox="1"/>
      </xdr:nvSpPr>
      <xdr:spPr>
        <a:xfrm>
          <a:off x="5740400" y="2639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74917</xdr:rowOff>
    </xdr:from>
    <xdr:to>
      <xdr:col>4</xdr:col>
      <xdr:colOff>469900</xdr:colOff>
      <xdr:row>15</xdr:row>
      <xdr:rowOff>170967</xdr:rowOff>
    </xdr:to>
    <xdr:cxnSp macro="">
      <xdr:nvCxnSpPr>
        <xdr:cNvPr id="53" name="直線コネクタ 52"/>
        <xdr:cNvCxnSpPr/>
      </xdr:nvCxnSpPr>
      <xdr:spPr bwMode="auto">
        <a:xfrm>
          <a:off x="4305300" y="2694292"/>
          <a:ext cx="698500" cy="96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43464</xdr:rowOff>
    </xdr:from>
    <xdr:ext cx="736600" cy="259045"/>
    <xdr:sp macro="" textlink="">
      <xdr:nvSpPr>
        <xdr:cNvPr id="55" name="テキスト ボックス 54"/>
        <xdr:cNvSpPr txBox="1"/>
      </xdr:nvSpPr>
      <xdr:spPr>
        <a:xfrm>
          <a:off x="4622800" y="2491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74917</xdr:rowOff>
    </xdr:from>
    <xdr:to>
      <xdr:col>3</xdr:col>
      <xdr:colOff>904875</xdr:colOff>
      <xdr:row>15</xdr:row>
      <xdr:rowOff>100787</xdr:rowOff>
    </xdr:to>
    <xdr:cxnSp macro="">
      <xdr:nvCxnSpPr>
        <xdr:cNvPr id="56" name="直線コネクタ 55"/>
        <xdr:cNvCxnSpPr/>
      </xdr:nvCxnSpPr>
      <xdr:spPr bwMode="auto">
        <a:xfrm flipV="1">
          <a:off x="3606800" y="2694292"/>
          <a:ext cx="698500" cy="2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40704</xdr:rowOff>
    </xdr:from>
    <xdr:to>
      <xdr:col>3</xdr:col>
      <xdr:colOff>206375</xdr:colOff>
      <xdr:row>15</xdr:row>
      <xdr:rowOff>100787</xdr:rowOff>
    </xdr:to>
    <xdr:cxnSp macro="">
      <xdr:nvCxnSpPr>
        <xdr:cNvPr id="59" name="直線コネクタ 58"/>
        <xdr:cNvCxnSpPr/>
      </xdr:nvCxnSpPr>
      <xdr:spPr bwMode="auto">
        <a:xfrm>
          <a:off x="2908300" y="2660079"/>
          <a:ext cx="698500" cy="60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140200</xdr:rowOff>
    </xdr:from>
    <xdr:ext cx="762000" cy="259045"/>
    <xdr:sp macro="" textlink="">
      <xdr:nvSpPr>
        <xdr:cNvPr id="61" name="テキスト ボックス 60"/>
        <xdr:cNvSpPr txBox="1"/>
      </xdr:nvSpPr>
      <xdr:spPr>
        <a:xfrm>
          <a:off x="3225800" y="241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96385</xdr:rowOff>
    </xdr:from>
    <xdr:ext cx="762000" cy="259045"/>
    <xdr:sp macro="" textlink="">
      <xdr:nvSpPr>
        <xdr:cNvPr id="63" name="テキスト ボックス 62"/>
        <xdr:cNvSpPr txBox="1"/>
      </xdr:nvSpPr>
      <xdr:spPr>
        <a:xfrm>
          <a:off x="2527300" y="23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125120</xdr:rowOff>
    </xdr:from>
    <xdr:to>
      <xdr:col>5</xdr:col>
      <xdr:colOff>34925</xdr:colOff>
      <xdr:row>17</xdr:row>
      <xdr:rowOff>55270</xdr:rowOff>
    </xdr:to>
    <xdr:sp macro="" textlink="">
      <xdr:nvSpPr>
        <xdr:cNvPr id="69" name="円/楕円 68"/>
        <xdr:cNvSpPr/>
      </xdr:nvSpPr>
      <xdr:spPr bwMode="auto">
        <a:xfrm>
          <a:off x="5600700" y="291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97197</xdr:rowOff>
    </xdr:from>
    <xdr:ext cx="762000" cy="259045"/>
    <xdr:sp macro="" textlink="">
      <xdr:nvSpPr>
        <xdr:cNvPr id="70" name="人口1人当たり決算額の推移該当値テキスト130"/>
        <xdr:cNvSpPr txBox="1"/>
      </xdr:nvSpPr>
      <xdr:spPr>
        <a:xfrm>
          <a:off x="5740400" y="28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55,466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120167</xdr:rowOff>
    </xdr:from>
    <xdr:to>
      <xdr:col>4</xdr:col>
      <xdr:colOff>520700</xdr:colOff>
      <xdr:row>16</xdr:row>
      <xdr:rowOff>50317</xdr:rowOff>
    </xdr:to>
    <xdr:sp macro="" textlink="">
      <xdr:nvSpPr>
        <xdr:cNvPr id="71" name="円/楕円 70"/>
        <xdr:cNvSpPr/>
      </xdr:nvSpPr>
      <xdr:spPr bwMode="auto">
        <a:xfrm>
          <a:off x="4953000" y="27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35094</xdr:rowOff>
    </xdr:from>
    <xdr:ext cx="736600" cy="259045"/>
    <xdr:sp macro="" textlink="">
      <xdr:nvSpPr>
        <xdr:cNvPr id="72" name="テキスト ボックス 71"/>
        <xdr:cNvSpPr txBox="1"/>
      </xdr:nvSpPr>
      <xdr:spPr>
        <a:xfrm>
          <a:off x="4622800" y="282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24117</xdr:rowOff>
    </xdr:from>
    <xdr:to>
      <xdr:col>3</xdr:col>
      <xdr:colOff>955675</xdr:colOff>
      <xdr:row>15</xdr:row>
      <xdr:rowOff>125717</xdr:rowOff>
    </xdr:to>
    <xdr:sp macro="" textlink="">
      <xdr:nvSpPr>
        <xdr:cNvPr id="73" name="円/楕円 72"/>
        <xdr:cNvSpPr/>
      </xdr:nvSpPr>
      <xdr:spPr bwMode="auto">
        <a:xfrm>
          <a:off x="4254500" y="264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135894</xdr:rowOff>
    </xdr:from>
    <xdr:ext cx="762000" cy="259045"/>
    <xdr:sp macro="" textlink="">
      <xdr:nvSpPr>
        <xdr:cNvPr id="74" name="テキスト ボックス 73"/>
        <xdr:cNvSpPr txBox="1"/>
      </xdr:nvSpPr>
      <xdr:spPr>
        <a:xfrm>
          <a:off x="3924300" y="24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49987</xdr:rowOff>
    </xdr:from>
    <xdr:to>
      <xdr:col>3</xdr:col>
      <xdr:colOff>257175</xdr:colOff>
      <xdr:row>15</xdr:row>
      <xdr:rowOff>151587</xdr:rowOff>
    </xdr:to>
    <xdr:sp macro="" textlink="">
      <xdr:nvSpPr>
        <xdr:cNvPr id="75" name="円/楕円 74"/>
        <xdr:cNvSpPr/>
      </xdr:nvSpPr>
      <xdr:spPr bwMode="auto">
        <a:xfrm>
          <a:off x="3556000" y="266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136364</xdr:rowOff>
    </xdr:from>
    <xdr:ext cx="762000" cy="259045"/>
    <xdr:sp macro="" textlink="">
      <xdr:nvSpPr>
        <xdr:cNvPr id="76" name="テキスト ボックス 75"/>
        <xdr:cNvSpPr txBox="1"/>
      </xdr:nvSpPr>
      <xdr:spPr>
        <a:xfrm>
          <a:off x="3225800" y="275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161354</xdr:rowOff>
    </xdr:from>
    <xdr:to>
      <xdr:col>2</xdr:col>
      <xdr:colOff>692150</xdr:colOff>
      <xdr:row>15</xdr:row>
      <xdr:rowOff>91504</xdr:rowOff>
    </xdr:to>
    <xdr:sp macro="" textlink="">
      <xdr:nvSpPr>
        <xdr:cNvPr id="77" name="円/楕円 76"/>
        <xdr:cNvSpPr/>
      </xdr:nvSpPr>
      <xdr:spPr bwMode="auto">
        <a:xfrm>
          <a:off x="2857500" y="260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76281</xdr:rowOff>
    </xdr:from>
    <xdr:ext cx="762000" cy="259045"/>
    <xdr:sp macro="" textlink="">
      <xdr:nvSpPr>
        <xdr:cNvPr id="78" name="テキスト ボックス 77"/>
        <xdr:cNvSpPr txBox="1"/>
      </xdr:nvSpPr>
      <xdr:spPr>
        <a:xfrm>
          <a:off x="2527300" y="269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339872</xdr:rowOff>
    </xdr:from>
    <xdr:to>
      <xdr:col>4</xdr:col>
      <xdr:colOff>1117600</xdr:colOff>
      <xdr:row>34</xdr:row>
      <xdr:rowOff>16540</xdr:rowOff>
    </xdr:to>
    <xdr:cxnSp macro="">
      <xdr:nvCxnSpPr>
        <xdr:cNvPr id="110" name="直線コネクタ 109"/>
        <xdr:cNvCxnSpPr/>
      </xdr:nvCxnSpPr>
      <xdr:spPr bwMode="auto">
        <a:xfrm flipV="1">
          <a:off x="5003800" y="6264422"/>
          <a:ext cx="6477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300050</xdr:rowOff>
    </xdr:from>
    <xdr:to>
      <xdr:col>4</xdr:col>
      <xdr:colOff>469900</xdr:colOff>
      <xdr:row>34</xdr:row>
      <xdr:rowOff>16540</xdr:rowOff>
    </xdr:to>
    <xdr:cxnSp macro="">
      <xdr:nvCxnSpPr>
        <xdr:cNvPr id="113" name="直線コネクタ 112"/>
        <xdr:cNvCxnSpPr/>
      </xdr:nvCxnSpPr>
      <xdr:spPr bwMode="auto">
        <a:xfrm>
          <a:off x="4305300" y="6224600"/>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300050</xdr:rowOff>
    </xdr:from>
    <xdr:to>
      <xdr:col>3</xdr:col>
      <xdr:colOff>904875</xdr:colOff>
      <xdr:row>33</xdr:row>
      <xdr:rowOff>309971</xdr:rowOff>
    </xdr:to>
    <xdr:cxnSp macro="">
      <xdr:nvCxnSpPr>
        <xdr:cNvPr id="116" name="直線コネクタ 115"/>
        <xdr:cNvCxnSpPr/>
      </xdr:nvCxnSpPr>
      <xdr:spPr bwMode="auto">
        <a:xfrm flipV="1">
          <a:off x="3606800" y="6224600"/>
          <a:ext cx="698500" cy="9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309971</xdr:rowOff>
    </xdr:from>
    <xdr:to>
      <xdr:col>3</xdr:col>
      <xdr:colOff>206375</xdr:colOff>
      <xdr:row>34</xdr:row>
      <xdr:rowOff>22804</xdr:rowOff>
    </xdr:to>
    <xdr:cxnSp macro="">
      <xdr:nvCxnSpPr>
        <xdr:cNvPr id="119" name="直線コネクタ 118"/>
        <xdr:cNvCxnSpPr/>
      </xdr:nvCxnSpPr>
      <xdr:spPr bwMode="auto">
        <a:xfrm flipV="1">
          <a:off x="2908300" y="6234521"/>
          <a:ext cx="698500" cy="5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289072</xdr:rowOff>
    </xdr:from>
    <xdr:to>
      <xdr:col>5</xdr:col>
      <xdr:colOff>34925</xdr:colOff>
      <xdr:row>34</xdr:row>
      <xdr:rowOff>47772</xdr:rowOff>
    </xdr:to>
    <xdr:sp macro="" textlink="">
      <xdr:nvSpPr>
        <xdr:cNvPr id="129" name="円/楕円 128"/>
        <xdr:cNvSpPr/>
      </xdr:nvSpPr>
      <xdr:spPr bwMode="auto">
        <a:xfrm>
          <a:off x="5600700" y="6213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134149</xdr:rowOff>
    </xdr:from>
    <xdr:ext cx="762000" cy="259045"/>
    <xdr:sp macro="" textlink="">
      <xdr:nvSpPr>
        <xdr:cNvPr id="130" name="人口1人当たり決算額の推移該当値テキスト445"/>
        <xdr:cNvSpPr txBox="1"/>
      </xdr:nvSpPr>
      <xdr:spPr>
        <a:xfrm>
          <a:off x="5740400" y="60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26,594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308640</xdr:rowOff>
    </xdr:from>
    <xdr:to>
      <xdr:col>4</xdr:col>
      <xdr:colOff>520700</xdr:colOff>
      <xdr:row>34</xdr:row>
      <xdr:rowOff>67340</xdr:rowOff>
    </xdr:to>
    <xdr:sp macro="" textlink="">
      <xdr:nvSpPr>
        <xdr:cNvPr id="131" name="円/楕円 130"/>
        <xdr:cNvSpPr/>
      </xdr:nvSpPr>
      <xdr:spPr bwMode="auto">
        <a:xfrm>
          <a:off x="4953000" y="623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77517</xdr:rowOff>
    </xdr:from>
    <xdr:ext cx="736600" cy="259045"/>
    <xdr:sp macro="" textlink="">
      <xdr:nvSpPr>
        <xdr:cNvPr id="132" name="テキスト ボックス 131"/>
        <xdr:cNvSpPr txBox="1"/>
      </xdr:nvSpPr>
      <xdr:spPr>
        <a:xfrm>
          <a:off x="4622800" y="600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26,166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249250</xdr:rowOff>
    </xdr:from>
    <xdr:to>
      <xdr:col>3</xdr:col>
      <xdr:colOff>955675</xdr:colOff>
      <xdr:row>34</xdr:row>
      <xdr:rowOff>7950</xdr:rowOff>
    </xdr:to>
    <xdr:sp macro="" textlink="">
      <xdr:nvSpPr>
        <xdr:cNvPr id="133" name="円/楕円 132"/>
        <xdr:cNvSpPr/>
      </xdr:nvSpPr>
      <xdr:spPr bwMode="auto">
        <a:xfrm>
          <a:off x="4254500" y="617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18127</xdr:rowOff>
    </xdr:from>
    <xdr:ext cx="762000" cy="259045"/>
    <xdr:sp macro="" textlink="">
      <xdr:nvSpPr>
        <xdr:cNvPr id="134" name="テキスト ボックス 133"/>
        <xdr:cNvSpPr txBox="1"/>
      </xdr:nvSpPr>
      <xdr:spPr>
        <a:xfrm>
          <a:off x="3924300" y="59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259171</xdr:rowOff>
    </xdr:from>
    <xdr:to>
      <xdr:col>3</xdr:col>
      <xdr:colOff>257175</xdr:colOff>
      <xdr:row>34</xdr:row>
      <xdr:rowOff>17871</xdr:rowOff>
    </xdr:to>
    <xdr:sp macro="" textlink="">
      <xdr:nvSpPr>
        <xdr:cNvPr id="135" name="円/楕円 134"/>
        <xdr:cNvSpPr/>
      </xdr:nvSpPr>
      <xdr:spPr bwMode="auto">
        <a:xfrm>
          <a:off x="3556000" y="618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28048</xdr:rowOff>
    </xdr:from>
    <xdr:ext cx="762000" cy="259045"/>
    <xdr:sp macro="" textlink="">
      <xdr:nvSpPr>
        <xdr:cNvPr id="136" name="テキスト ボックス 135"/>
        <xdr:cNvSpPr txBox="1"/>
      </xdr:nvSpPr>
      <xdr:spPr>
        <a:xfrm>
          <a:off x="3225800" y="595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314904</xdr:rowOff>
    </xdr:from>
    <xdr:to>
      <xdr:col>2</xdr:col>
      <xdr:colOff>692150</xdr:colOff>
      <xdr:row>34</xdr:row>
      <xdr:rowOff>73604</xdr:rowOff>
    </xdr:to>
    <xdr:sp macro="" textlink="">
      <xdr:nvSpPr>
        <xdr:cNvPr id="137" name="円/楕円 136"/>
        <xdr:cNvSpPr/>
      </xdr:nvSpPr>
      <xdr:spPr bwMode="auto">
        <a:xfrm>
          <a:off x="2857500" y="623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83781</xdr:rowOff>
    </xdr:from>
    <xdr:ext cx="762000" cy="259045"/>
    <xdr:sp macro="" textlink="">
      <xdr:nvSpPr>
        <xdr:cNvPr id="138" name="テキスト ボックス 137"/>
        <xdr:cNvSpPr txBox="1"/>
      </xdr:nvSpPr>
      <xdr:spPr>
        <a:xfrm>
          <a:off x="2527300" y="60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○財政調整基金残高・・・平成２１年度</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までは</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、豪雪に対する除雪経費や経済対策などの財源とするため取崩したことから減少傾向にあったが、平成２２年度</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以降は</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している</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黒字の確保が続いている</a:t>
          </a: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平成２４年度はマイナスとなったが、積立金には計上した。また、平成２５年度の数値は、大幅に改善した。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平成２５年度は全ての会計において黒字となった。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学校の整備や公民館の整備などに充当してきた合併特例債償還金や臨時財政対策債償還金が増加していきているため、増加傾向にある。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○算入公債費等</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合併特例債償還金や臨時財政対策債償還金の増加に伴い、増加傾向にある。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市債の発行をできる限り抑制するともに、発行にあたっては、交付税措置のある有利な市債を活用し、財政の健全化に努める。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○一般会計等にかかる地方債の現在高</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地域整備総合事業債などの償還の終了により残高が減少傾向にある。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○債務負担行為に基づく支出予定額</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土地開発公社の先行取得用地の買戻しを計画的に進めてきたため、減少傾向にある。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○退職手当負担見込額</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定員適正化計画による職員数の見直しにより、減少傾向にある。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rtl="0" eaLnBrk="1" fontAlgn="base"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土地開発公社の先行取得用地の計画的な買い戻しや、定員適正化計画による職員数の見直しなどにより、財政の健全化に努める。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164812961</v>
      </c>
      <c r="BO4" s="349"/>
      <c r="BP4" s="349"/>
      <c r="BQ4" s="349"/>
      <c r="BR4" s="349"/>
      <c r="BS4" s="349"/>
      <c r="BT4" s="349"/>
      <c r="BU4" s="350"/>
      <c r="BV4" s="348">
        <v>158517556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v>
      </c>
      <c r="CU4" s="355"/>
      <c r="CV4" s="355"/>
      <c r="CW4" s="355"/>
      <c r="CX4" s="355"/>
      <c r="CY4" s="355"/>
      <c r="CZ4" s="355"/>
      <c r="DA4" s="356"/>
      <c r="DB4" s="354">
        <v>1.2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162576758</v>
      </c>
      <c r="BO5" s="386"/>
      <c r="BP5" s="386"/>
      <c r="BQ5" s="386"/>
      <c r="BR5" s="386"/>
      <c r="BS5" s="386"/>
      <c r="BT5" s="386"/>
      <c r="BU5" s="387"/>
      <c r="BV5" s="385">
        <v>156111221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89.5</v>
      </c>
      <c r="CU5" s="383"/>
      <c r="CV5" s="383"/>
      <c r="CW5" s="383"/>
      <c r="CX5" s="383"/>
      <c r="CY5" s="383"/>
      <c r="CZ5" s="383"/>
      <c r="DA5" s="384"/>
      <c r="DB5" s="382">
        <v>90</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2236203</v>
      </c>
      <c r="BO6" s="386"/>
      <c r="BP6" s="386"/>
      <c r="BQ6" s="386"/>
      <c r="BR6" s="386"/>
      <c r="BS6" s="386"/>
      <c r="BT6" s="386"/>
      <c r="BU6" s="387"/>
      <c r="BV6" s="385">
        <v>2406335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98.3</v>
      </c>
      <c r="CU6" s="423"/>
      <c r="CV6" s="423"/>
      <c r="CW6" s="423"/>
      <c r="CX6" s="423"/>
      <c r="CY6" s="423"/>
      <c r="CZ6" s="423"/>
      <c r="DA6" s="424"/>
      <c r="DB6" s="422">
        <v>98.1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775713</v>
      </c>
      <c r="BO7" s="386"/>
      <c r="BP7" s="386"/>
      <c r="BQ7" s="386"/>
      <c r="BR7" s="386"/>
      <c r="BS7" s="386"/>
      <c r="BT7" s="386"/>
      <c r="BU7" s="387"/>
      <c r="BV7" s="385">
        <v>1182585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101141040</v>
      </c>
      <c r="CU7" s="386"/>
      <c r="CV7" s="386"/>
      <c r="CW7" s="386"/>
      <c r="CX7" s="386"/>
      <c r="CY7" s="386"/>
      <c r="CZ7" s="386"/>
      <c r="DA7" s="387"/>
      <c r="DB7" s="385">
        <v>100788885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1460490</v>
      </c>
      <c r="BO8" s="386"/>
      <c r="BP8" s="386"/>
      <c r="BQ8" s="386"/>
      <c r="BR8" s="386"/>
      <c r="BS8" s="386"/>
      <c r="BT8" s="386"/>
      <c r="BU8" s="387"/>
      <c r="BV8" s="385">
        <v>1223750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0.78</v>
      </c>
      <c r="CU8" s="426"/>
      <c r="CV8" s="426"/>
      <c r="CW8" s="426"/>
      <c r="CX8" s="426"/>
      <c r="CY8" s="426"/>
      <c r="CZ8" s="426"/>
      <c r="DA8" s="427"/>
      <c r="DB8" s="425">
        <v>0.77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421953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236740</v>
      </c>
      <c r="BO9" s="386"/>
      <c r="BP9" s="386"/>
      <c r="BQ9" s="386"/>
      <c r="BR9" s="386"/>
      <c r="BS9" s="386"/>
      <c r="BT9" s="386"/>
      <c r="BU9" s="387"/>
      <c r="BV9" s="385">
        <v>-1072628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20.8</v>
      </c>
      <c r="CU9" s="383"/>
      <c r="CV9" s="383"/>
      <c r="CW9" s="383"/>
      <c r="CX9" s="383"/>
      <c r="CY9" s="383"/>
      <c r="CZ9" s="383"/>
      <c r="DA9" s="384"/>
      <c r="DB9" s="382">
        <v>20.9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421239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1379925</v>
      </c>
      <c r="BO10" s="386"/>
      <c r="BP10" s="386"/>
      <c r="BQ10" s="386"/>
      <c r="BR10" s="386"/>
      <c r="BS10" s="386"/>
      <c r="BT10" s="386"/>
      <c r="BU10" s="387"/>
      <c r="BV10" s="385">
        <v>604888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418</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420434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415407</v>
      </c>
      <c r="S13" s="467"/>
      <c r="T13" s="467"/>
      <c r="U13" s="467"/>
      <c r="V13" s="468"/>
      <c r="W13" s="401" t="s">
        <v>124</v>
      </c>
      <c r="X13" s="402"/>
      <c r="Y13" s="402"/>
      <c r="Z13" s="402"/>
      <c r="AA13" s="402"/>
      <c r="AB13" s="392"/>
      <c r="AC13" s="436">
        <v>5212</v>
      </c>
      <c r="AD13" s="437"/>
      <c r="AE13" s="437"/>
      <c r="AF13" s="437"/>
      <c r="AG13" s="476"/>
      <c r="AH13" s="436">
        <v>6561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1616665</v>
      </c>
      <c r="BO13" s="386"/>
      <c r="BP13" s="386"/>
      <c r="BQ13" s="386"/>
      <c r="BR13" s="386"/>
      <c r="BS13" s="386"/>
      <c r="BT13" s="386"/>
      <c r="BU13" s="387"/>
      <c r="BV13" s="385">
        <v>-467322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420496</v>
      </c>
      <c r="S14" s="467"/>
      <c r="T14" s="467"/>
      <c r="U14" s="467"/>
      <c r="V14" s="468"/>
      <c r="W14" s="375"/>
      <c r="X14" s="376"/>
      <c r="Y14" s="376"/>
      <c r="Z14" s="376"/>
      <c r="AA14" s="376"/>
      <c r="AB14" s="365"/>
      <c r="AC14" s="469">
        <v>2.6</v>
      </c>
      <c r="AD14" s="470"/>
      <c r="AE14" s="470"/>
      <c r="AF14" s="470"/>
      <c r="AG14" s="471"/>
      <c r="AH14" s="469">
        <v>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141.69999999999999</v>
      </c>
      <c r="CU14" s="481"/>
      <c r="CV14" s="481"/>
      <c r="CW14" s="481"/>
      <c r="CX14" s="481"/>
      <c r="CY14" s="481"/>
      <c r="CZ14" s="481"/>
      <c r="DA14" s="482"/>
      <c r="DB14" s="480">
        <v>159.1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415407</v>
      </c>
      <c r="S15" s="467"/>
      <c r="T15" s="467"/>
      <c r="U15" s="467"/>
      <c r="V15" s="468"/>
      <c r="W15" s="401" t="s">
        <v>131</v>
      </c>
      <c r="X15" s="402"/>
      <c r="Y15" s="402"/>
      <c r="Z15" s="402"/>
      <c r="AA15" s="402"/>
      <c r="AB15" s="392"/>
      <c r="AC15" s="436">
        <v>61396</v>
      </c>
      <c r="AD15" s="437"/>
      <c r="AE15" s="437"/>
      <c r="AF15" s="437"/>
      <c r="AG15" s="476"/>
      <c r="AH15" s="436">
        <v>64856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55342580</v>
      </c>
      <c r="BO15" s="349"/>
      <c r="BP15" s="349"/>
      <c r="BQ15" s="349"/>
      <c r="BR15" s="349"/>
      <c r="BS15" s="349"/>
      <c r="BT15" s="349"/>
      <c r="BU15" s="350"/>
      <c r="BV15" s="348">
        <v>55636755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30.3</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70592740</v>
      </c>
      <c r="BO16" s="386"/>
      <c r="BP16" s="386"/>
      <c r="BQ16" s="386"/>
      <c r="BR16" s="386"/>
      <c r="BS16" s="386"/>
      <c r="BT16" s="386"/>
      <c r="BU16" s="387"/>
      <c r="BV16" s="385">
        <v>71274059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136238</v>
      </c>
      <c r="AD17" s="437"/>
      <c r="AE17" s="437"/>
      <c r="AF17" s="437"/>
      <c r="AG17" s="476"/>
      <c r="AH17" s="436">
        <v>141255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71989115</v>
      </c>
      <c r="BO17" s="386"/>
      <c r="BP17" s="386"/>
      <c r="BQ17" s="386"/>
      <c r="BR17" s="386"/>
      <c r="BS17" s="386"/>
      <c r="BT17" s="386"/>
      <c r="BU17" s="387"/>
      <c r="BV17" s="385">
        <v>72268695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1241.8499999999999</v>
      </c>
      <c r="M18" s="498"/>
      <c r="N18" s="498"/>
      <c r="O18" s="498"/>
      <c r="P18" s="498"/>
      <c r="Q18" s="498"/>
      <c r="R18" s="499"/>
      <c r="S18" s="499"/>
      <c r="T18" s="499"/>
      <c r="U18" s="499"/>
      <c r="V18" s="500"/>
      <c r="W18" s="403"/>
      <c r="X18" s="404"/>
      <c r="Y18" s="404"/>
      <c r="Z18" s="404"/>
      <c r="AA18" s="404"/>
      <c r="AB18" s="395"/>
      <c r="AC18" s="501">
        <v>67.2</v>
      </c>
      <c r="AD18" s="502"/>
      <c r="AE18" s="502"/>
      <c r="AF18" s="502"/>
      <c r="AG18" s="503"/>
      <c r="AH18" s="501">
        <v>65.8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92149625</v>
      </c>
      <c r="BO18" s="386"/>
      <c r="BP18" s="386"/>
      <c r="BQ18" s="386"/>
      <c r="BR18" s="386"/>
      <c r="BS18" s="386"/>
      <c r="BT18" s="386"/>
      <c r="BU18" s="387"/>
      <c r="BV18" s="385">
        <v>91139231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340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115019243</v>
      </c>
      <c r="BO19" s="386"/>
      <c r="BP19" s="386"/>
      <c r="BQ19" s="386"/>
      <c r="BR19" s="386"/>
      <c r="BS19" s="386"/>
      <c r="BT19" s="386"/>
      <c r="BU19" s="387"/>
      <c r="BV19" s="385">
        <v>109854763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159151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245983874</v>
      </c>
      <c r="BO23" s="386"/>
      <c r="BP23" s="386"/>
      <c r="BQ23" s="386"/>
      <c r="BR23" s="386"/>
      <c r="BS23" s="386"/>
      <c r="BT23" s="386"/>
      <c r="BU23" s="387"/>
      <c r="BV23" s="385">
        <v>246355172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10750</v>
      </c>
      <c r="R24" s="437"/>
      <c r="S24" s="437"/>
      <c r="T24" s="437"/>
      <c r="U24" s="437"/>
      <c r="V24" s="476"/>
      <c r="W24" s="531"/>
      <c r="X24" s="519"/>
      <c r="Y24" s="520"/>
      <c r="Z24" s="435" t="s">
        <v>155</v>
      </c>
      <c r="AA24" s="415"/>
      <c r="AB24" s="415"/>
      <c r="AC24" s="415"/>
      <c r="AD24" s="415"/>
      <c r="AE24" s="415"/>
      <c r="AF24" s="415"/>
      <c r="AG24" s="416"/>
      <c r="AH24" s="436">
        <v>2900</v>
      </c>
      <c r="AI24" s="437"/>
      <c r="AJ24" s="437"/>
      <c r="AK24" s="437"/>
      <c r="AL24" s="476"/>
      <c r="AM24" s="436">
        <v>9048000</v>
      </c>
      <c r="AN24" s="437"/>
      <c r="AO24" s="437"/>
      <c r="AP24" s="437"/>
      <c r="AQ24" s="437"/>
      <c r="AR24" s="476"/>
      <c r="AS24" s="436">
        <v>3120</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154118564</v>
      </c>
      <c r="BO24" s="386"/>
      <c r="BP24" s="386"/>
      <c r="BQ24" s="386"/>
      <c r="BR24" s="386"/>
      <c r="BS24" s="386"/>
      <c r="BT24" s="386"/>
      <c r="BU24" s="387"/>
      <c r="BV24" s="385">
        <v>146397241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2</v>
      </c>
      <c r="M25" s="437"/>
      <c r="N25" s="437"/>
      <c r="O25" s="437"/>
      <c r="P25" s="476"/>
      <c r="Q25" s="436">
        <v>8930</v>
      </c>
      <c r="R25" s="437"/>
      <c r="S25" s="437"/>
      <c r="T25" s="437"/>
      <c r="U25" s="437"/>
      <c r="V25" s="476"/>
      <c r="W25" s="531"/>
      <c r="X25" s="519"/>
      <c r="Y25" s="520"/>
      <c r="Z25" s="435" t="s">
        <v>158</v>
      </c>
      <c r="AA25" s="415"/>
      <c r="AB25" s="415"/>
      <c r="AC25" s="415"/>
      <c r="AD25" s="415"/>
      <c r="AE25" s="415"/>
      <c r="AF25" s="415"/>
      <c r="AG25" s="416"/>
      <c r="AH25" s="436">
        <v>467</v>
      </c>
      <c r="AI25" s="437"/>
      <c r="AJ25" s="437"/>
      <c r="AK25" s="437"/>
      <c r="AL25" s="476"/>
      <c r="AM25" s="436">
        <v>1403802</v>
      </c>
      <c r="AN25" s="437"/>
      <c r="AO25" s="437"/>
      <c r="AP25" s="437"/>
      <c r="AQ25" s="437"/>
      <c r="AR25" s="476"/>
      <c r="AS25" s="436">
        <v>3006</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25151170</v>
      </c>
      <c r="BO25" s="349"/>
      <c r="BP25" s="349"/>
      <c r="BQ25" s="349"/>
      <c r="BR25" s="349"/>
      <c r="BS25" s="349"/>
      <c r="BT25" s="349"/>
      <c r="BU25" s="350"/>
      <c r="BV25" s="348">
        <v>30546022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7300</v>
      </c>
      <c r="R26" s="437"/>
      <c r="S26" s="437"/>
      <c r="T26" s="437"/>
      <c r="U26" s="437"/>
      <c r="V26" s="476"/>
      <c r="W26" s="531"/>
      <c r="X26" s="519"/>
      <c r="Y26" s="520"/>
      <c r="Z26" s="435" t="s">
        <v>161</v>
      </c>
      <c r="AA26" s="539"/>
      <c r="AB26" s="539"/>
      <c r="AC26" s="539"/>
      <c r="AD26" s="539"/>
      <c r="AE26" s="539"/>
      <c r="AF26" s="539"/>
      <c r="AG26" s="540"/>
      <c r="AH26" s="436">
        <v>409</v>
      </c>
      <c r="AI26" s="437"/>
      <c r="AJ26" s="437"/>
      <c r="AK26" s="437"/>
      <c r="AL26" s="476"/>
      <c r="AM26" s="436">
        <v>1220456</v>
      </c>
      <c r="AN26" s="437"/>
      <c r="AO26" s="437"/>
      <c r="AP26" s="437"/>
      <c r="AQ26" s="437"/>
      <c r="AR26" s="476"/>
      <c r="AS26" s="436">
        <v>2984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40000</v>
      </c>
      <c r="BO26" s="386"/>
      <c r="BP26" s="386"/>
      <c r="BQ26" s="386"/>
      <c r="BR26" s="386"/>
      <c r="BS26" s="386"/>
      <c r="BT26" s="386"/>
      <c r="BU26" s="387"/>
      <c r="BV26" s="385">
        <v>40000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7150</v>
      </c>
      <c r="R27" s="437"/>
      <c r="S27" s="437"/>
      <c r="T27" s="437"/>
      <c r="U27" s="437"/>
      <c r="V27" s="476"/>
      <c r="W27" s="531"/>
      <c r="X27" s="519"/>
      <c r="Y27" s="520"/>
      <c r="Z27" s="435" t="s">
        <v>164</v>
      </c>
      <c r="AA27" s="415"/>
      <c r="AB27" s="415"/>
      <c r="AC27" s="415"/>
      <c r="AD27" s="415"/>
      <c r="AE27" s="415"/>
      <c r="AF27" s="415"/>
      <c r="AG27" s="416"/>
      <c r="AH27" s="436">
        <v>77</v>
      </c>
      <c r="AI27" s="437"/>
      <c r="AJ27" s="437"/>
      <c r="AK27" s="437"/>
      <c r="AL27" s="476"/>
      <c r="AM27" s="436">
        <v>272740</v>
      </c>
      <c r="AN27" s="437"/>
      <c r="AO27" s="437"/>
      <c r="AP27" s="437"/>
      <c r="AQ27" s="437"/>
      <c r="AR27" s="476"/>
      <c r="AS27" s="436">
        <v>3542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702644</v>
      </c>
      <c r="BO27" s="553"/>
      <c r="BP27" s="553"/>
      <c r="BQ27" s="553"/>
      <c r="BR27" s="553"/>
      <c r="BS27" s="553"/>
      <c r="BT27" s="553"/>
      <c r="BU27" s="554"/>
      <c r="BV27" s="552">
        <v>998000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6450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5855979</v>
      </c>
      <c r="BO28" s="349"/>
      <c r="BP28" s="349"/>
      <c r="BQ28" s="349"/>
      <c r="BR28" s="349"/>
      <c r="BS28" s="349"/>
      <c r="BT28" s="349"/>
      <c r="BU28" s="350"/>
      <c r="BV28" s="348">
        <v>4476054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38</v>
      </c>
      <c r="M29" s="437"/>
      <c r="N29" s="437"/>
      <c r="O29" s="437"/>
      <c r="P29" s="476"/>
      <c r="Q29" s="436">
        <v>6000</v>
      </c>
      <c r="R29" s="437"/>
      <c r="S29" s="437"/>
      <c r="T29" s="437"/>
      <c r="U29" s="437"/>
      <c r="V29" s="476"/>
      <c r="W29" s="531"/>
      <c r="X29" s="519"/>
      <c r="Y29" s="520"/>
      <c r="Z29" s="435" t="s">
        <v>171</v>
      </c>
      <c r="AA29" s="415"/>
      <c r="AB29" s="415"/>
      <c r="AC29" s="415"/>
      <c r="AD29" s="415"/>
      <c r="AE29" s="415"/>
      <c r="AF29" s="415"/>
      <c r="AG29" s="416"/>
      <c r="AH29" s="436">
        <v>2977</v>
      </c>
      <c r="AI29" s="437"/>
      <c r="AJ29" s="437"/>
      <c r="AK29" s="437"/>
      <c r="AL29" s="476"/>
      <c r="AM29" s="436">
        <v>9320740</v>
      </c>
      <c r="AN29" s="437"/>
      <c r="AO29" s="437"/>
      <c r="AP29" s="437"/>
      <c r="AQ29" s="437"/>
      <c r="AR29" s="476"/>
      <c r="AS29" s="436">
        <v>3131</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3830542</v>
      </c>
      <c r="BO29" s="386"/>
      <c r="BP29" s="386"/>
      <c r="BQ29" s="386"/>
      <c r="BR29" s="386"/>
      <c r="BS29" s="386"/>
      <c r="BT29" s="386"/>
      <c r="BU29" s="387"/>
      <c r="BV29" s="385">
        <v>3126350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100.4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9214092</v>
      </c>
      <c r="BO30" s="553"/>
      <c r="BP30" s="553"/>
      <c r="BQ30" s="553"/>
      <c r="BR30" s="553"/>
      <c r="BS30" s="553"/>
      <c r="BT30" s="553"/>
      <c r="BU30" s="554"/>
      <c r="BV30" s="552">
        <v>6300063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富山市駐車場事業特別会計</v>
      </c>
      <c r="X34" s="565"/>
      <c r="Y34" s="565"/>
      <c r="Z34" s="565"/>
      <c r="AA34" s="565"/>
      <c r="AB34" s="565"/>
      <c r="AC34" s="565"/>
      <c r="AD34" s="565"/>
      <c r="AE34" s="565"/>
      <c r="AF34" s="565"/>
      <c r="AG34" s="565"/>
      <c r="AH34" s="565"/>
      <c r="AI34" s="565"/>
      <c r="AJ34" s="565"/>
      <c r="AK34" s="565"/>
      <c r="AL34" s="165"/>
      <c r="AM34" s="564">
        <f>IF(AO34="","",MAX(C34:D43,U34:V43)+1)</f>
        <v>13</v>
      </c>
      <c r="AN34" s="564"/>
      <c r="AO34" s="565" t="str">
        <f>IF('各会計、関係団体の財政状況及び健全化判断比率'!B34="","",'各会計、関係団体の財政状況及び健全化判断比率'!B34)</f>
        <v>富山市水道事業会計</v>
      </c>
      <c r="AP34" s="565"/>
      <c r="AQ34" s="565"/>
      <c r="AR34" s="565"/>
      <c r="AS34" s="565"/>
      <c r="AT34" s="565"/>
      <c r="AU34" s="565"/>
      <c r="AV34" s="565"/>
      <c r="AW34" s="565"/>
      <c r="AX34" s="565"/>
      <c r="AY34" s="565"/>
      <c r="AZ34" s="565"/>
      <c r="BA34" s="565"/>
      <c r="BB34" s="565"/>
      <c r="BC34" s="565"/>
      <c r="BD34" s="165"/>
      <c r="BE34" s="564">
        <f>IF(BG34="","",MAX(C34:D43,U34:V43,AM34:AN43)+1)</f>
        <v>17</v>
      </c>
      <c r="BF34" s="564"/>
      <c r="BG34" s="565" t="str">
        <f>IF('各会計、関係団体の財政状況及び健全化判断比率'!B38="","",'各会計、関係団体の財政状況及び健全化判断比率'!B38)</f>
        <v>富山市白樺ハイツ事業特別会計</v>
      </c>
      <c r="BH34" s="565"/>
      <c r="BI34" s="565"/>
      <c r="BJ34" s="565"/>
      <c r="BK34" s="565"/>
      <c r="BL34" s="565"/>
      <c r="BM34" s="565"/>
      <c r="BN34" s="565"/>
      <c r="BO34" s="565"/>
      <c r="BP34" s="565"/>
      <c r="BQ34" s="565"/>
      <c r="BR34" s="565"/>
      <c r="BS34" s="565"/>
      <c r="BT34" s="565"/>
      <c r="BU34" s="565"/>
      <c r="BV34" s="165"/>
      <c r="BW34" s="564">
        <f>IF(BY34="","",MAX(C34:D43,U34:V43,AM34:AN43,BE34:BF43)+1)</f>
        <v>22</v>
      </c>
      <c r="BX34" s="564"/>
      <c r="BY34" s="565" t="str">
        <f>IF('各会計、関係団体の財政状況及び健全化判断比率'!B68="","",'各会計、関係団体の財政状況及び健全化判断比率'!B68)</f>
        <v>富山地区広域圏事務組合（一般会計）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29</v>
      </c>
      <c r="CP34" s="564"/>
      <c r="CQ34" s="565" t="str">
        <f>IF('各会計、関係団体の財政状況及び健全化判断比率'!BS7="","",'各会計、関係団体の財政状況及び健全化判断比率'!BS7)</f>
        <v>富山市民プラザ</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富山市公債管理特別会計</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富山市後期高齢者医療事業特別会計</v>
      </c>
      <c r="X35" s="565"/>
      <c r="Y35" s="565"/>
      <c r="Z35" s="565"/>
      <c r="AA35" s="565"/>
      <c r="AB35" s="565"/>
      <c r="AC35" s="565"/>
      <c r="AD35" s="565"/>
      <c r="AE35" s="565"/>
      <c r="AF35" s="565"/>
      <c r="AG35" s="565"/>
      <c r="AH35" s="565"/>
      <c r="AI35" s="565"/>
      <c r="AJ35" s="565"/>
      <c r="AK35" s="565"/>
      <c r="AL35" s="165"/>
      <c r="AM35" s="564">
        <f t="shared" ref="AM35:AM43" si="0">IF(AO35="","",AM34+1)</f>
        <v>14</v>
      </c>
      <c r="AN35" s="564"/>
      <c r="AO35" s="565" t="str">
        <f>IF('各会計、関係団体の財政状況及び健全化判断比率'!B35="","",'各会計、関係団体の財政状況及び健全化判断比率'!B35)</f>
        <v>富山市工業用水道事業会計</v>
      </c>
      <c r="AP35" s="565"/>
      <c r="AQ35" s="565"/>
      <c r="AR35" s="565"/>
      <c r="AS35" s="565"/>
      <c r="AT35" s="565"/>
      <c r="AU35" s="565"/>
      <c r="AV35" s="565"/>
      <c r="AW35" s="565"/>
      <c r="AX35" s="565"/>
      <c r="AY35" s="565"/>
      <c r="AZ35" s="565"/>
      <c r="BA35" s="565"/>
      <c r="BB35" s="565"/>
      <c r="BC35" s="565"/>
      <c r="BD35" s="165"/>
      <c r="BE35" s="564">
        <f t="shared" ref="BE35:BE43" si="1">IF(BG35="","",BE34+1)</f>
        <v>18</v>
      </c>
      <c r="BF35" s="564"/>
      <c r="BG35" s="565" t="str">
        <f>IF('各会計、関係団体の財政状況及び健全化判断比率'!B39="","",'各会計、関係団体の財政状況及び健全化判断比率'!B39)</f>
        <v>富山市牛岳温泉スキー場事業特別会計</v>
      </c>
      <c r="BH35" s="565"/>
      <c r="BI35" s="565"/>
      <c r="BJ35" s="565"/>
      <c r="BK35" s="565"/>
      <c r="BL35" s="565"/>
      <c r="BM35" s="565"/>
      <c r="BN35" s="565"/>
      <c r="BO35" s="565"/>
      <c r="BP35" s="565"/>
      <c r="BQ35" s="565"/>
      <c r="BR35" s="565"/>
      <c r="BS35" s="565"/>
      <c r="BT35" s="565"/>
      <c r="BU35" s="565"/>
      <c r="BV35" s="165"/>
      <c r="BW35" s="564">
        <f t="shared" ref="BW35:BW43" si="2">IF(BY35="","",BW34+1)</f>
        <v>23</v>
      </c>
      <c r="BX35" s="564"/>
      <c r="BY35" s="565" t="str">
        <f>IF('各会計、関係団体の財政状況及び健全化判断比率'!B69="","",'各会計、関係団体の財政状況及び健全化判断比率'!B69)</f>
        <v>富山地域衛生組合（一般会計）</v>
      </c>
      <c r="BZ35" s="565"/>
      <c r="CA35" s="565"/>
      <c r="CB35" s="565"/>
      <c r="CC35" s="565"/>
      <c r="CD35" s="565"/>
      <c r="CE35" s="565"/>
      <c r="CF35" s="565"/>
      <c r="CG35" s="565"/>
      <c r="CH35" s="565"/>
      <c r="CI35" s="565"/>
      <c r="CJ35" s="565"/>
      <c r="CK35" s="565"/>
      <c r="CL35" s="565"/>
      <c r="CM35" s="565"/>
      <c r="CN35" s="165"/>
      <c r="CO35" s="564">
        <f t="shared" ref="CO35:CO43" si="3">IF(CQ35="","",CO34+1)</f>
        <v>30</v>
      </c>
      <c r="CP35" s="564"/>
      <c r="CQ35" s="565" t="str">
        <f>IF('各会計、関係団体の財政状況及び健全化判断比率'!BS8="","",'各会計、関係団体の財政状況及び健全化判断比率'!BS8)</f>
        <v>富山市民文化事業団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富山市母子寡婦福祉資金貸付事業特別会計</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富山市介護保険事業特別会計</v>
      </c>
      <c r="X36" s="565"/>
      <c r="Y36" s="565"/>
      <c r="Z36" s="565"/>
      <c r="AA36" s="565"/>
      <c r="AB36" s="565"/>
      <c r="AC36" s="565"/>
      <c r="AD36" s="565"/>
      <c r="AE36" s="565"/>
      <c r="AF36" s="565"/>
      <c r="AG36" s="565"/>
      <c r="AH36" s="565"/>
      <c r="AI36" s="565"/>
      <c r="AJ36" s="565"/>
      <c r="AK36" s="565"/>
      <c r="AL36" s="165"/>
      <c r="AM36" s="564">
        <f t="shared" si="0"/>
        <v>15</v>
      </c>
      <c r="AN36" s="564"/>
      <c r="AO36" s="565" t="str">
        <f>IF('各会計、関係団体の財政状況及び健全化判断比率'!B36="","",'各会計、関係団体の財政状況及び健全化判断比率'!B36)</f>
        <v>富山市公共下水道事業会計</v>
      </c>
      <c r="AP36" s="565"/>
      <c r="AQ36" s="565"/>
      <c r="AR36" s="565"/>
      <c r="AS36" s="565"/>
      <c r="AT36" s="565"/>
      <c r="AU36" s="565"/>
      <c r="AV36" s="565"/>
      <c r="AW36" s="565"/>
      <c r="AX36" s="565"/>
      <c r="AY36" s="565"/>
      <c r="AZ36" s="565"/>
      <c r="BA36" s="565"/>
      <c r="BB36" s="565"/>
      <c r="BC36" s="565"/>
      <c r="BD36" s="165"/>
      <c r="BE36" s="564">
        <f t="shared" si="1"/>
        <v>19</v>
      </c>
      <c r="BF36" s="564"/>
      <c r="BG36" s="565" t="str">
        <f>IF('各会計、関係団体の財政状況及び健全化判断比率'!B40="","",'各会計、関係団体の財政状況及び健全化判断比率'!B40)</f>
        <v>富山市農業集落排水事業特別会計</v>
      </c>
      <c r="BH36" s="565"/>
      <c r="BI36" s="565"/>
      <c r="BJ36" s="565"/>
      <c r="BK36" s="565"/>
      <c r="BL36" s="565"/>
      <c r="BM36" s="565"/>
      <c r="BN36" s="565"/>
      <c r="BO36" s="565"/>
      <c r="BP36" s="565"/>
      <c r="BQ36" s="565"/>
      <c r="BR36" s="565"/>
      <c r="BS36" s="565"/>
      <c r="BT36" s="565"/>
      <c r="BU36" s="565"/>
      <c r="BV36" s="165"/>
      <c r="BW36" s="564">
        <f t="shared" si="2"/>
        <v>24</v>
      </c>
      <c r="BX36" s="564"/>
      <c r="BY36" s="565" t="str">
        <f>IF('各会計、関係団体の財政状況及び健全化判断比率'!B70="","",'各会計、関係団体の財政状況及び健全化判断比率'!B70)</f>
        <v>富山県市町村会館管理組合（一般会計）</v>
      </c>
      <c r="BZ36" s="565"/>
      <c r="CA36" s="565"/>
      <c r="CB36" s="565"/>
      <c r="CC36" s="565"/>
      <c r="CD36" s="565"/>
      <c r="CE36" s="565"/>
      <c r="CF36" s="565"/>
      <c r="CG36" s="565"/>
      <c r="CH36" s="565"/>
      <c r="CI36" s="565"/>
      <c r="CJ36" s="565"/>
      <c r="CK36" s="565"/>
      <c r="CL36" s="565"/>
      <c r="CM36" s="565"/>
      <c r="CN36" s="165"/>
      <c r="CO36" s="564">
        <f t="shared" si="3"/>
        <v>31</v>
      </c>
      <c r="CP36" s="564"/>
      <c r="CQ36" s="565" t="str">
        <f>IF('各会計、関係団体の財政状況及び健全化判断比率'!BS9="","",'各会計、関係団体の財政状況及び健全化判断比率'!BS9)</f>
        <v>富山市シルバー人材センター</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富山市牛岳温泉健康センター事業特別会計</v>
      </c>
      <c r="F37" s="565"/>
      <c r="G37" s="565"/>
      <c r="H37" s="565"/>
      <c r="I37" s="565"/>
      <c r="J37" s="565"/>
      <c r="K37" s="565"/>
      <c r="L37" s="565"/>
      <c r="M37" s="565"/>
      <c r="N37" s="565"/>
      <c r="O37" s="565"/>
      <c r="P37" s="565"/>
      <c r="Q37" s="565"/>
      <c r="R37" s="565"/>
      <c r="S37" s="565"/>
      <c r="T37" s="165"/>
      <c r="U37" s="564">
        <f t="shared" si="4"/>
        <v>10</v>
      </c>
      <c r="V37" s="564"/>
      <c r="W37" s="565" t="str">
        <f>IF('各会計、関係団体の財政状況及び健全化判断比率'!B31="","",'各会計、関係団体の財政状況及び健全化判断比率'!B31)</f>
        <v>富山市国民健康保険事業特別会計</v>
      </c>
      <c r="X37" s="565"/>
      <c r="Y37" s="565"/>
      <c r="Z37" s="565"/>
      <c r="AA37" s="565"/>
      <c r="AB37" s="565"/>
      <c r="AC37" s="565"/>
      <c r="AD37" s="565"/>
      <c r="AE37" s="565"/>
      <c r="AF37" s="565"/>
      <c r="AG37" s="565"/>
      <c r="AH37" s="565"/>
      <c r="AI37" s="565"/>
      <c r="AJ37" s="565"/>
      <c r="AK37" s="565"/>
      <c r="AL37" s="165"/>
      <c r="AM37" s="564">
        <f t="shared" si="0"/>
        <v>16</v>
      </c>
      <c r="AN37" s="564"/>
      <c r="AO37" s="565" t="str">
        <f>IF('各会計、関係団体の財政状況及び健全化判断比率'!B37="","",'各会計、関係団体の財政状況及び健全化判断比率'!B37)</f>
        <v>富山市病院事業会計</v>
      </c>
      <c r="AP37" s="565"/>
      <c r="AQ37" s="565"/>
      <c r="AR37" s="565"/>
      <c r="AS37" s="565"/>
      <c r="AT37" s="565"/>
      <c r="AU37" s="565"/>
      <c r="AV37" s="565"/>
      <c r="AW37" s="565"/>
      <c r="AX37" s="565"/>
      <c r="AY37" s="565"/>
      <c r="AZ37" s="565"/>
      <c r="BA37" s="565"/>
      <c r="BB37" s="565"/>
      <c r="BC37" s="565"/>
      <c r="BD37" s="165"/>
      <c r="BE37" s="564">
        <f t="shared" si="1"/>
        <v>20</v>
      </c>
      <c r="BF37" s="564"/>
      <c r="BG37" s="565" t="str">
        <f>IF('各会計、関係団体の財政状況及び健全化判断比率'!B41="","",'各会計、関係団体の財政状況及び健全化判断比率'!B41)</f>
        <v>富山市公設地方卸売市場事業特別会計</v>
      </c>
      <c r="BH37" s="565"/>
      <c r="BI37" s="565"/>
      <c r="BJ37" s="565"/>
      <c r="BK37" s="565"/>
      <c r="BL37" s="565"/>
      <c r="BM37" s="565"/>
      <c r="BN37" s="565"/>
      <c r="BO37" s="565"/>
      <c r="BP37" s="565"/>
      <c r="BQ37" s="565"/>
      <c r="BR37" s="565"/>
      <c r="BS37" s="565"/>
      <c r="BT37" s="565"/>
      <c r="BU37" s="565"/>
      <c r="BV37" s="165"/>
      <c r="BW37" s="564">
        <f t="shared" si="2"/>
        <v>25</v>
      </c>
      <c r="BX37" s="564"/>
      <c r="BY37" s="565" t="str">
        <f>IF('各会計、関係団体の財政状況及び健全化判断比率'!B71="","",'各会計、関係団体の財政状況及び健全化判断比率'!B71)</f>
        <v>三郷利田用水市町村組合</v>
      </c>
      <c r="BZ37" s="565"/>
      <c r="CA37" s="565"/>
      <c r="CB37" s="565"/>
      <c r="CC37" s="565"/>
      <c r="CD37" s="565"/>
      <c r="CE37" s="565"/>
      <c r="CF37" s="565"/>
      <c r="CG37" s="565"/>
      <c r="CH37" s="565"/>
      <c r="CI37" s="565"/>
      <c r="CJ37" s="565"/>
      <c r="CK37" s="565"/>
      <c r="CL37" s="565"/>
      <c r="CM37" s="565"/>
      <c r="CN37" s="165"/>
      <c r="CO37" s="564">
        <f t="shared" si="3"/>
        <v>32</v>
      </c>
      <c r="CP37" s="564"/>
      <c r="CQ37" s="565" t="str">
        <f>IF('各会計、関係団体の財政状況及び健全化判断比率'!BS10="","",'各会計、関係団体の財政状況及び健全化判断比率'!BS10)</f>
        <v>富山市生活環境サービス</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f t="shared" ref="C38:C43" si="5">IF(E38="","",C37+1)</f>
        <v>5</v>
      </c>
      <c r="D38" s="564"/>
      <c r="E38" s="565" t="str">
        <f>IF('各会計、関係団体の財政状況及び健全化判断比率'!B11="","",'各会計、関係団体の財政状況及び健全化判断比率'!B11)</f>
        <v>富山市軌道整備事業特別会計</v>
      </c>
      <c r="F38" s="565"/>
      <c r="G38" s="565"/>
      <c r="H38" s="565"/>
      <c r="I38" s="565"/>
      <c r="J38" s="565"/>
      <c r="K38" s="565"/>
      <c r="L38" s="565"/>
      <c r="M38" s="565"/>
      <c r="N38" s="565"/>
      <c r="O38" s="565"/>
      <c r="P38" s="565"/>
      <c r="Q38" s="565"/>
      <c r="R38" s="565"/>
      <c r="S38" s="565"/>
      <c r="T38" s="165"/>
      <c r="U38" s="564">
        <f t="shared" si="4"/>
        <v>11</v>
      </c>
      <c r="V38" s="564"/>
      <c r="W38" s="565" t="str">
        <f>IF('各会計、関係団体の財政状況及び健全化判断比率'!B32="","",'各会計、関係団体の財政状況及び健全化判断比率'!B32)</f>
        <v>富山市競輪事業特別会計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21</v>
      </c>
      <c r="BF38" s="564"/>
      <c r="BG38" s="565" t="str">
        <f>IF('各会計、関係団体の財政状況及び健全化判断比率'!B42="","",'各会計、関係団体の財政状況及び健全化判断比率'!B42)</f>
        <v>富山市企業団地造成事業特別会計</v>
      </c>
      <c r="BH38" s="565"/>
      <c r="BI38" s="565"/>
      <c r="BJ38" s="565"/>
      <c r="BK38" s="565"/>
      <c r="BL38" s="565"/>
      <c r="BM38" s="565"/>
      <c r="BN38" s="565"/>
      <c r="BO38" s="565"/>
      <c r="BP38" s="565"/>
      <c r="BQ38" s="565"/>
      <c r="BR38" s="565"/>
      <c r="BS38" s="565"/>
      <c r="BT38" s="565"/>
      <c r="BU38" s="565"/>
      <c r="BV38" s="165"/>
      <c r="BW38" s="564">
        <f t="shared" si="2"/>
        <v>26</v>
      </c>
      <c r="BX38" s="564"/>
      <c r="BY38" s="565" t="str">
        <f>IF('各会計、関係団体の財政状況及び健全化判断比率'!B72="","",'各会計、関係団体の財政状況及び健全化判断比率'!B72)</f>
        <v>常願寺川右岸水防市町村組合</v>
      </c>
      <c r="BZ38" s="565"/>
      <c r="CA38" s="565"/>
      <c r="CB38" s="565"/>
      <c r="CC38" s="565"/>
      <c r="CD38" s="565"/>
      <c r="CE38" s="565"/>
      <c r="CF38" s="565"/>
      <c r="CG38" s="565"/>
      <c r="CH38" s="565"/>
      <c r="CI38" s="565"/>
      <c r="CJ38" s="565"/>
      <c r="CK38" s="565"/>
      <c r="CL38" s="565"/>
      <c r="CM38" s="565"/>
      <c r="CN38" s="165"/>
      <c r="CO38" s="564">
        <f t="shared" si="3"/>
        <v>33</v>
      </c>
      <c r="CP38" s="564"/>
      <c r="CQ38" s="565" t="str">
        <f>IF('各会計、関係団体の財政状況及び健全化判断比率'!BS11="","",'各会計、関係団体の財政状況及び健全化判断比率'!BS11)</f>
        <v>富山市勤労者福祉サービスセンター</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f t="shared" si="5"/>
        <v>6</v>
      </c>
      <c r="D39" s="564"/>
      <c r="E39" s="565" t="str">
        <f>IF('各会計、関係団体の財政状況及び健全化判断比率'!B12="","",'各会計、関係団体の財政状況及び健全化判断比率'!B12)</f>
        <v>富山市賃貸住宅・店舗事業特別会計</v>
      </c>
      <c r="F39" s="565"/>
      <c r="G39" s="565"/>
      <c r="H39" s="565"/>
      <c r="I39" s="565"/>
      <c r="J39" s="565"/>
      <c r="K39" s="565"/>
      <c r="L39" s="565"/>
      <c r="M39" s="565"/>
      <c r="N39" s="565"/>
      <c r="O39" s="565"/>
      <c r="P39" s="565"/>
      <c r="Q39" s="565"/>
      <c r="R39" s="565"/>
      <c r="S39" s="565"/>
      <c r="T39" s="165"/>
      <c r="U39" s="564">
        <f t="shared" si="4"/>
        <v>12</v>
      </c>
      <c r="V39" s="564"/>
      <c r="W39" s="565" t="str">
        <f>IF('各会計、関係団体の財政状況及び健全化判断比率'!B33="","",'各会計、関係団体の財政状況及び健全化判断比率'!B33)</f>
        <v>富山市農業共済事業特別会計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27</v>
      </c>
      <c r="BX39" s="564"/>
      <c r="BY39" s="565" t="str">
        <f>IF('各会計、関係団体の財政状況及び健全化判断比率'!B73="","",'各会計、関係団体の財政状況及び健全化判断比率'!B73)</f>
        <v>富山県後期高齢者広域連合（一般会計）</v>
      </c>
      <c r="BZ39" s="565"/>
      <c r="CA39" s="565"/>
      <c r="CB39" s="565"/>
      <c r="CC39" s="565"/>
      <c r="CD39" s="565"/>
      <c r="CE39" s="565"/>
      <c r="CF39" s="565"/>
      <c r="CG39" s="565"/>
      <c r="CH39" s="565"/>
      <c r="CI39" s="565"/>
      <c r="CJ39" s="565"/>
      <c r="CK39" s="565"/>
      <c r="CL39" s="565"/>
      <c r="CM39" s="565"/>
      <c r="CN39" s="165"/>
      <c r="CO39" s="564">
        <f t="shared" si="3"/>
        <v>34</v>
      </c>
      <c r="CP39" s="564"/>
      <c r="CQ39" s="565" t="str">
        <f>IF('各会計、関係団体の財政状況及び健全化判断比率'!BS12="","",'各会計、関係団体の財政状況及び健全化判断比率'!BS12)</f>
        <v>富山市ガラス工芸センター</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28</v>
      </c>
      <c r="BX40" s="564"/>
      <c r="BY40" s="565" t="str">
        <f>IF('各会計、関係団体の財政状況及び健全化判断比率'!B74="","",'各会計、関係団体の財政状況及び健全化判断比率'!B74)</f>
        <v>富山県後期高齢者広域連合（後期高齢者医療特別会計）</v>
      </c>
      <c r="BZ40" s="565"/>
      <c r="CA40" s="565"/>
      <c r="CB40" s="565"/>
      <c r="CC40" s="565"/>
      <c r="CD40" s="565"/>
      <c r="CE40" s="565"/>
      <c r="CF40" s="565"/>
      <c r="CG40" s="565"/>
      <c r="CH40" s="565"/>
      <c r="CI40" s="565"/>
      <c r="CJ40" s="565"/>
      <c r="CK40" s="565"/>
      <c r="CL40" s="565"/>
      <c r="CM40" s="565"/>
      <c r="CN40" s="165"/>
      <c r="CO40" s="564">
        <f t="shared" si="3"/>
        <v>35</v>
      </c>
      <c r="CP40" s="564"/>
      <c r="CQ40" s="565" t="str">
        <f>IF('各会計、関係団体の財政状況及び健全化判断比率'!BS13="","",'各会計、関係団体の財政状況及び健全化判断比率'!BS13)</f>
        <v>岩瀬カナル会館</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36</v>
      </c>
      <c r="CP41" s="564"/>
      <c r="CQ41" s="565" t="str">
        <f>IF('各会計、関係団体の財政状況及び健全化判断比率'!BS14="","",'各会計、関係団体の財政状況及び健全化判断比率'!BS14)</f>
        <v>まちづくりとやま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37</v>
      </c>
      <c r="CP42" s="564"/>
      <c r="CQ42" s="565" t="str">
        <f>IF('各会計、関係団体の財政状況及び健全化判断比率'!BS15="","",'各会計、関係団体の財政状況及び健全化判断比率'!BS15)</f>
        <v>富山市ファミリーパーク公社</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38</v>
      </c>
      <c r="CP43" s="564"/>
      <c r="CQ43" s="565" t="str">
        <f>IF('各会計、関係団体の財政状況及び健全化判断比率'!BS16="","",'各会計、関係団体の財政状況及び健全化判断比率'!BS16)</f>
        <v>富山市体育協会</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167" t="s">
        <v>24</v>
      </c>
      <c r="C41" s="1168"/>
      <c r="D41" s="81"/>
      <c r="E41" s="1173" t="s">
        <v>25</v>
      </c>
      <c r="F41" s="1173"/>
      <c r="G41" s="1173"/>
      <c r="H41" s="1174"/>
      <c r="I41" s="82">
        <v>231836</v>
      </c>
      <c r="J41" s="83">
        <v>242220</v>
      </c>
      <c r="K41" s="83">
        <v>246654</v>
      </c>
      <c r="L41" s="83">
        <v>246389</v>
      </c>
      <c r="M41" s="84">
        <v>246031</v>
      </c>
    </row>
    <row r="42" spans="2:13" ht="27.75" customHeight="1" x14ac:dyDescent="0.15">
      <c r="B42" s="1169"/>
      <c r="C42" s="1170"/>
      <c r="D42" s="85"/>
      <c r="E42" s="1175" t="s">
        <v>26</v>
      </c>
      <c r="F42" s="1175"/>
      <c r="G42" s="1175"/>
      <c r="H42" s="1176"/>
      <c r="I42" s="86">
        <v>22161</v>
      </c>
      <c r="J42" s="87">
        <v>19858</v>
      </c>
      <c r="K42" s="87">
        <v>17515</v>
      </c>
      <c r="L42" s="87">
        <v>14864</v>
      </c>
      <c r="M42" s="88">
        <v>12996</v>
      </c>
    </row>
    <row r="43" spans="2:13" ht="27.75" customHeight="1" x14ac:dyDescent="0.15">
      <c r="B43" s="1169"/>
      <c r="C43" s="1170"/>
      <c r="D43" s="85"/>
      <c r="E43" s="1175" t="s">
        <v>27</v>
      </c>
      <c r="F43" s="1175"/>
      <c r="G43" s="1175"/>
      <c r="H43" s="1176"/>
      <c r="I43" s="86">
        <v>104582</v>
      </c>
      <c r="J43" s="87">
        <v>104440</v>
      </c>
      <c r="K43" s="87">
        <v>102825</v>
      </c>
      <c r="L43" s="87">
        <v>98132</v>
      </c>
      <c r="M43" s="88">
        <v>92859</v>
      </c>
    </row>
    <row r="44" spans="2:13" ht="27.75" customHeight="1" x14ac:dyDescent="0.15">
      <c r="B44" s="1169"/>
      <c r="C44" s="1170"/>
      <c r="D44" s="85"/>
      <c r="E44" s="1175" t="s">
        <v>28</v>
      </c>
      <c r="F44" s="1175"/>
      <c r="G44" s="1175"/>
      <c r="H44" s="1176"/>
      <c r="I44" s="86">
        <v>13884</v>
      </c>
      <c r="J44" s="87">
        <v>11933</v>
      </c>
      <c r="K44" s="87">
        <v>10029</v>
      </c>
      <c r="L44" s="87">
        <v>8285</v>
      </c>
      <c r="M44" s="88">
        <v>6643</v>
      </c>
    </row>
    <row r="45" spans="2:13" ht="27.75" customHeight="1" x14ac:dyDescent="0.15">
      <c r="B45" s="1169"/>
      <c r="C45" s="1170"/>
      <c r="D45" s="85"/>
      <c r="E45" s="1175" t="s">
        <v>29</v>
      </c>
      <c r="F45" s="1175"/>
      <c r="G45" s="1175"/>
      <c r="H45" s="1176"/>
      <c r="I45" s="86">
        <v>31162</v>
      </c>
      <c r="J45" s="87">
        <v>29852</v>
      </c>
      <c r="K45" s="87">
        <v>28033</v>
      </c>
      <c r="L45" s="87">
        <v>26586</v>
      </c>
      <c r="M45" s="88">
        <v>24753</v>
      </c>
    </row>
    <row r="46" spans="2:13" ht="27.75" customHeight="1" x14ac:dyDescent="0.15">
      <c r="B46" s="1169"/>
      <c r="C46" s="1170"/>
      <c r="D46" s="85"/>
      <c r="E46" s="1175" t="s">
        <v>30</v>
      </c>
      <c r="F46" s="1175"/>
      <c r="G46" s="1175"/>
      <c r="H46" s="1176"/>
      <c r="I46" s="86">
        <v>21</v>
      </c>
      <c r="J46" s="87" t="s">
        <v>498</v>
      </c>
      <c r="K46" s="87" t="s">
        <v>498</v>
      </c>
      <c r="L46" s="87" t="s">
        <v>498</v>
      </c>
      <c r="M46" s="88" t="s">
        <v>498</v>
      </c>
    </row>
    <row r="47" spans="2:13" ht="27.75" customHeight="1" x14ac:dyDescent="0.15">
      <c r="B47" s="1169"/>
      <c r="C47" s="1170"/>
      <c r="D47" s="85"/>
      <c r="E47" s="1175" t="s">
        <v>31</v>
      </c>
      <c r="F47" s="1175"/>
      <c r="G47" s="1175"/>
      <c r="H47" s="1176"/>
      <c r="I47" s="86" t="s">
        <v>498</v>
      </c>
      <c r="J47" s="87" t="s">
        <v>498</v>
      </c>
      <c r="K47" s="87" t="s">
        <v>498</v>
      </c>
      <c r="L47" s="87" t="s">
        <v>498</v>
      </c>
      <c r="M47" s="88" t="s">
        <v>498</v>
      </c>
    </row>
    <row r="48" spans="2:13" ht="27.75" customHeight="1" x14ac:dyDescent="0.15">
      <c r="B48" s="1171"/>
      <c r="C48" s="1172"/>
      <c r="D48" s="85"/>
      <c r="E48" s="1175" t="s">
        <v>32</v>
      </c>
      <c r="F48" s="1175"/>
      <c r="G48" s="1175"/>
      <c r="H48" s="1176"/>
      <c r="I48" s="86" t="s">
        <v>498</v>
      </c>
      <c r="J48" s="87" t="s">
        <v>498</v>
      </c>
      <c r="K48" s="87" t="s">
        <v>498</v>
      </c>
      <c r="L48" s="87" t="s">
        <v>498</v>
      </c>
      <c r="M48" s="88" t="s">
        <v>498</v>
      </c>
    </row>
    <row r="49" spans="2:13" ht="27.75" customHeight="1" x14ac:dyDescent="0.15">
      <c r="B49" s="1177" t="s">
        <v>33</v>
      </c>
      <c r="C49" s="1178"/>
      <c r="D49" s="89"/>
      <c r="E49" s="1175" t="s">
        <v>34</v>
      </c>
      <c r="F49" s="1175"/>
      <c r="G49" s="1175"/>
      <c r="H49" s="1176"/>
      <c r="I49" s="86">
        <v>13445</v>
      </c>
      <c r="J49" s="87">
        <v>13729</v>
      </c>
      <c r="K49" s="87">
        <v>15131</v>
      </c>
      <c r="L49" s="87">
        <v>16235</v>
      </c>
      <c r="M49" s="88">
        <v>19071</v>
      </c>
    </row>
    <row r="50" spans="2:13" ht="27.75" customHeight="1" x14ac:dyDescent="0.15">
      <c r="B50" s="1169"/>
      <c r="C50" s="1170"/>
      <c r="D50" s="85"/>
      <c r="E50" s="1175" t="s">
        <v>35</v>
      </c>
      <c r="F50" s="1175"/>
      <c r="G50" s="1175"/>
      <c r="H50" s="1176"/>
      <c r="I50" s="86">
        <v>22293</v>
      </c>
      <c r="J50" s="87">
        <v>23628</v>
      </c>
      <c r="K50" s="87">
        <v>24252</v>
      </c>
      <c r="L50" s="87">
        <v>25286</v>
      </c>
      <c r="M50" s="88">
        <v>26657</v>
      </c>
    </row>
    <row r="51" spans="2:13" ht="27.75" customHeight="1" x14ac:dyDescent="0.15">
      <c r="B51" s="1171"/>
      <c r="C51" s="1172"/>
      <c r="D51" s="85"/>
      <c r="E51" s="1175" t="s">
        <v>36</v>
      </c>
      <c r="F51" s="1175"/>
      <c r="G51" s="1175"/>
      <c r="H51" s="1176"/>
      <c r="I51" s="86">
        <v>212695</v>
      </c>
      <c r="J51" s="87">
        <v>216469</v>
      </c>
      <c r="K51" s="87">
        <v>218984</v>
      </c>
      <c r="L51" s="87">
        <v>223072</v>
      </c>
      <c r="M51" s="88">
        <v>222263</v>
      </c>
    </row>
    <row r="52" spans="2:13" ht="27.75" customHeight="1" thickBot="1" x14ac:dyDescent="0.2">
      <c r="B52" s="1179" t="s">
        <v>37</v>
      </c>
      <c r="C52" s="1180"/>
      <c r="D52" s="90"/>
      <c r="E52" s="1181" t="s">
        <v>38</v>
      </c>
      <c r="F52" s="1181"/>
      <c r="G52" s="1181"/>
      <c r="H52" s="1182"/>
      <c r="I52" s="91">
        <v>155211</v>
      </c>
      <c r="J52" s="92">
        <v>154478</v>
      </c>
      <c r="K52" s="92">
        <v>146689</v>
      </c>
      <c r="L52" s="92">
        <v>129663</v>
      </c>
      <c r="M52" s="93">
        <v>115292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537</v>
      </c>
      <c r="G2" s="111"/>
      <c r="H2" s="112"/>
    </row>
    <row r="3" spans="1:8" x14ac:dyDescent="0.15">
      <c r="A3" s="108" t="s">
        <v>530</v>
      </c>
      <c r="B3" s="113"/>
      <c r="C3" s="114"/>
      <c r="D3" s="115">
        <v>85947</v>
      </c>
      <c r="E3" s="116"/>
      <c r="F3" s="117">
        <v>47646</v>
      </c>
      <c r="G3" s="118"/>
      <c r="H3" s="119"/>
    </row>
    <row r="4" spans="1:8" x14ac:dyDescent="0.15">
      <c r="A4" s="120"/>
      <c r="B4" s="121"/>
      <c r="C4" s="122"/>
      <c r="D4" s="123">
        <v>41150</v>
      </c>
      <c r="E4" s="124"/>
      <c r="F4" s="125">
        <v>27308</v>
      </c>
      <c r="G4" s="126"/>
      <c r="H4" s="127"/>
    </row>
    <row r="5" spans="1:8" x14ac:dyDescent="0.15">
      <c r="A5" s="108" t="s">
        <v>532</v>
      </c>
      <c r="B5" s="113"/>
      <c r="C5" s="114"/>
      <c r="D5" s="115">
        <v>64232</v>
      </c>
      <c r="E5" s="116"/>
      <c r="F5" s="117">
        <v>47155</v>
      </c>
      <c r="G5" s="118"/>
      <c r="H5" s="119"/>
    </row>
    <row r="6" spans="1:8" x14ac:dyDescent="0.15">
      <c r="A6" s="120"/>
      <c r="B6" s="121"/>
      <c r="C6" s="122"/>
      <c r="D6" s="123">
        <v>35966</v>
      </c>
      <c r="E6" s="124"/>
      <c r="F6" s="125">
        <v>26802</v>
      </c>
      <c r="G6" s="126"/>
      <c r="H6" s="127"/>
    </row>
    <row r="7" spans="1:8" x14ac:dyDescent="0.15">
      <c r="A7" s="108" t="s">
        <v>533</v>
      </c>
      <c r="B7" s="113"/>
      <c r="C7" s="114"/>
      <c r="D7" s="115">
        <v>63672</v>
      </c>
      <c r="E7" s="116"/>
      <c r="F7" s="117">
        <v>43858</v>
      </c>
      <c r="G7" s="118"/>
      <c r="H7" s="119"/>
    </row>
    <row r="8" spans="1:8" x14ac:dyDescent="0.15">
      <c r="A8" s="120"/>
      <c r="B8" s="121"/>
      <c r="C8" s="122"/>
      <c r="D8" s="123">
        <v>27116</v>
      </c>
      <c r="E8" s="124"/>
      <c r="F8" s="125">
        <v>23714</v>
      </c>
      <c r="G8" s="126"/>
      <c r="H8" s="127"/>
    </row>
    <row r="9" spans="1:8" x14ac:dyDescent="0.15">
      <c r="A9" s="108" t="s">
        <v>534</v>
      </c>
      <c r="B9" s="113"/>
      <c r="C9" s="114"/>
      <c r="D9" s="115">
        <v>52046</v>
      </c>
      <c r="E9" s="116"/>
      <c r="F9" s="117">
        <v>41705</v>
      </c>
      <c r="G9" s="118"/>
      <c r="H9" s="119"/>
    </row>
    <row r="10" spans="1:8" x14ac:dyDescent="0.15">
      <c r="A10" s="120"/>
      <c r="B10" s="121"/>
      <c r="C10" s="122"/>
      <c r="D10" s="123">
        <v>22556</v>
      </c>
      <c r="E10" s="124"/>
      <c r="F10" s="125">
        <v>22742</v>
      </c>
      <c r="G10" s="126"/>
      <c r="H10" s="127"/>
    </row>
    <row r="11" spans="1:8" x14ac:dyDescent="0.15">
      <c r="A11" s="108" t="s">
        <v>535</v>
      </c>
      <c r="B11" s="113"/>
      <c r="C11" s="114"/>
      <c r="D11" s="115">
        <v>60268</v>
      </c>
      <c r="E11" s="116"/>
      <c r="F11" s="117">
        <v>47677</v>
      </c>
      <c r="G11" s="118"/>
      <c r="H11" s="119"/>
    </row>
    <row r="12" spans="1:8" x14ac:dyDescent="0.15">
      <c r="A12" s="120"/>
      <c r="B12" s="121"/>
      <c r="C12" s="128"/>
      <c r="D12" s="123">
        <v>23831</v>
      </c>
      <c r="E12" s="124"/>
      <c r="F12" s="125">
        <v>23360</v>
      </c>
      <c r="G12" s="126"/>
      <c r="H12" s="127"/>
    </row>
    <row r="13" spans="1:8" x14ac:dyDescent="0.15">
      <c r="A13" s="108"/>
      <c r="B13" s="113"/>
      <c r="C13" s="129"/>
      <c r="D13" s="130">
        <v>65233</v>
      </c>
      <c r="E13" s="131"/>
      <c r="F13" s="132">
        <v>45608</v>
      </c>
      <c r="G13" s="133"/>
      <c r="H13" s="119"/>
    </row>
    <row r="14" spans="1:8" x14ac:dyDescent="0.15">
      <c r="A14" s="120"/>
      <c r="B14" s="121"/>
      <c r="C14" s="122"/>
      <c r="D14" s="123">
        <v>30124</v>
      </c>
      <c r="E14" s="124"/>
      <c r="F14" s="125">
        <v>24785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0.8</v>
      </c>
      <c r="C19" s="134">
        <f>ROUND(VALUE(SUBSTITUTE(実質収支比率等に係る経年分析!G$48,"▲","-")),2)</f>
        <v>2.56</v>
      </c>
      <c r="D19" s="134">
        <f>ROUND(VALUE(SUBSTITUTE(実質収支比率等に係る経年分析!H$48,"▲","-")),2)</f>
        <v>2.3199999999999998</v>
      </c>
      <c r="E19" s="134">
        <f>ROUND(VALUE(SUBSTITUTE(実質収支比率等に係る経年分析!I$48,"▲","-")),2)</f>
        <v>1.21</v>
      </c>
      <c r="F19" s="134">
        <f>ROUND(VALUE(SUBSTITUTE(実質収支比率等に係る経年分析!J$48,"▲","-")),2)</f>
        <v>1.44</v>
      </c>
    </row>
    <row r="20" spans="1:11" x14ac:dyDescent="0.15">
      <c r="A20" s="134" t="s">
        <v>43</v>
      </c>
      <c r="B20" s="134">
        <f>ROUND(VALUE(SUBSTITUTE(実質収支比率等に係る経年分析!F$47,"▲","-")),2)</f>
        <v>2.56</v>
      </c>
      <c r="C20" s="134">
        <f>ROUND(VALUE(SUBSTITUTE(実質収支比率等に係る経年分析!G$47,"▲","-")),2)</f>
        <v>3.2</v>
      </c>
      <c r="D20" s="134">
        <f>ROUND(VALUE(SUBSTITUTE(実質収支比率等に係る経年分析!H$47,"▲","-")),2)</f>
        <v>3.91</v>
      </c>
      <c r="E20" s="134">
        <f>ROUND(VALUE(SUBSTITUTE(実質収支比率等に係る経年分析!I$47,"▲","-")),2)</f>
        <v>4.4400000000000004</v>
      </c>
      <c r="F20" s="134">
        <f>ROUND(VALUE(SUBSTITUTE(実質収支比率等に係る経年分析!J$47,"▲","-")),2)</f>
        <v>5.79</v>
      </c>
    </row>
    <row r="21" spans="1:11" x14ac:dyDescent="0.15">
      <c r="A21" s="134" t="s">
        <v>44</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2.54</v>
      </c>
      <c r="D21" s="134">
        <f>IF(ISNUMBER(VALUE(SUBSTITUTE(実質収支比率等に係る経年分析!H$49,"▲","-"))),ROUND(VALUE(SUBSTITUTE(実質収支比率等に係る経年分析!H$49,"▲","-")),2),NA())</f>
        <v>0.47</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1.6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富山市介護保険事業特別会計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0.48</v>
      </c>
    </row>
    <row r="30" spans="1:11" x14ac:dyDescent="0.15">
      <c r="A30" s="135" t="str">
        <f>IF(連結実質赤字比率に係る赤字・黒字の構成分析!C$40="",NA(),連結実質赤字比率に係る赤字・黒字の構成分析!C$40)</f>
        <v>富山市国民健康保険事業特別会計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f>IF(ROUND(VALUE(SUBSTITUTE(連結実質赤字比率に係る赤字・黒字の構成分析!G$40,"▲", "-")), 2) &lt; 0, ABS(ROUND(VALUE(SUBSTITUTE(連結実質赤字比率に係る赤字・黒字の構成分析!G$40,"▲", "-")), 2)), NA())</f>
        <v>0.36</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0.92</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0.13</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0.89</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2.54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1.43</v>
      </c>
    </row>
    <row r="32" spans="1:11" x14ac:dyDescent="0.15">
      <c r="A32" s="135" t="str">
        <f>IF(連結実質赤字比率に係る赤字・黒字の構成分析!C$38="",NA(),連結実質赤字比率に係る赤字・黒字の構成分析!C$38)</f>
        <v>富山市企業団地造成事業特別会計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1.63</v>
      </c>
    </row>
    <row r="33" spans="1:16" x14ac:dyDescent="0.15">
      <c r="A33" s="135" t="str">
        <f>IF(連結実質赤字比率に係る赤字・黒字の構成分析!C$37="",NA(),連結実質赤字比率に係る赤字・黒字の構成分析!C$37)</f>
        <v>富山市工業用水道事業会計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1.78</v>
      </c>
    </row>
    <row r="34" spans="1:16" x14ac:dyDescent="0.15">
      <c r="A34" s="135" t="str">
        <f>IF(連結実質赤字比率に係る赤字・黒字の構成分析!C$36="",NA(),連結実質赤字比率に係る赤字・黒字の構成分析!C$36)</f>
        <v>富山市公共下水道事業会計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2.27</v>
      </c>
    </row>
    <row r="35" spans="1:16" x14ac:dyDescent="0.15">
      <c r="A35" s="135" t="str">
        <f>IF(連結実質赤字比率に係る赤字・黒字の構成分析!C$35="",NA(),連結実質赤字比率に係る赤字・黒字の構成分析!C$35)</f>
        <v>富山市病院事業会計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2.46</v>
      </c>
    </row>
    <row r="36" spans="1:16" x14ac:dyDescent="0.15">
      <c r="A36" s="135" t="str">
        <f>IF(連結実質赤字比率に係る赤字・黒字の構成分析!C$34="",NA(),連結実質赤字比率に係る赤字・黒字の構成分析!C$34)</f>
        <v>富山市水道事業会計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21300</v>
      </c>
      <c r="E42" s="136"/>
      <c r="F42" s="136"/>
      <c r="G42" s="136">
        <f>'実質公債費比率（分子）の構造'!L$52</f>
        <v>20983</v>
      </c>
      <c r="H42" s="136"/>
      <c r="I42" s="136"/>
      <c r="J42" s="136">
        <f>'実質公債費比率（分子）の構造'!M$52</f>
        <v>21741</v>
      </c>
      <c r="K42" s="136"/>
      <c r="L42" s="136"/>
      <c r="M42" s="136">
        <f>'実質公債費比率（分子）の構造'!N$52</f>
        <v>22682</v>
      </c>
      <c r="N42" s="136"/>
      <c r="O42" s="136"/>
      <c r="P42" s="136">
        <f>'実質公債費比率（分子）の構造'!O$52</f>
        <v>23416</v>
      </c>
    </row>
    <row r="43" spans="1:16" x14ac:dyDescent="0.15">
      <c r="A43" s="136" t="s">
        <v>52</v>
      </c>
      <c r="B43" s="136">
        <f>'実質公債費比率（分子）の構造'!K$51</f>
        <v>3</v>
      </c>
      <c r="C43" s="136"/>
      <c r="D43" s="136"/>
      <c r="E43" s="136">
        <f>'実質公債費比率（分子）の構造'!L$51</f>
        <v>11</v>
      </c>
      <c r="F43" s="136"/>
      <c r="G43" s="136"/>
      <c r="H43" s="136">
        <f>'実質公債費比率（分子）の構造'!M$51</f>
        <v>27</v>
      </c>
      <c r="I43" s="136"/>
      <c r="J43" s="136"/>
      <c r="K43" s="136">
        <f>'実質公債費比率（分子）の構造'!N$51</f>
        <v>24</v>
      </c>
      <c r="L43" s="136"/>
      <c r="M43" s="136"/>
      <c r="N43" s="136">
        <f>'実質公債費比率（分子）の構造'!O$51</f>
        <v>17</v>
      </c>
      <c r="O43" s="136"/>
      <c r="P43" s="136"/>
    </row>
    <row r="44" spans="1:16" x14ac:dyDescent="0.15">
      <c r="A44" s="136" t="s">
        <v>53</v>
      </c>
      <c r="B44" s="136">
        <f>'実質公債費比率（分子）の構造'!K$50</f>
        <v>687</v>
      </c>
      <c r="C44" s="136"/>
      <c r="D44" s="136"/>
      <c r="E44" s="136">
        <f>'実質公債費比率（分子）の構造'!L$50</f>
        <v>596</v>
      </c>
      <c r="F44" s="136"/>
      <c r="G44" s="136"/>
      <c r="H44" s="136">
        <f>'実質公債費比率（分子）の構造'!M$50</f>
        <v>523</v>
      </c>
      <c r="I44" s="136"/>
      <c r="J44" s="136"/>
      <c r="K44" s="136">
        <f>'実質公債費比率（分子）の構造'!N$50</f>
        <v>373</v>
      </c>
      <c r="L44" s="136"/>
      <c r="M44" s="136"/>
      <c r="N44" s="136">
        <f>'実質公債費比率（分子）の構造'!O$50</f>
        <v>352</v>
      </c>
      <c r="O44" s="136"/>
      <c r="P44" s="136"/>
    </row>
    <row r="45" spans="1:16" x14ac:dyDescent="0.15">
      <c r="A45" s="136" t="s">
        <v>54</v>
      </c>
      <c r="B45" s="136">
        <f>'実質公債費比率（分子）の構造'!K$49</f>
        <v>2149</v>
      </c>
      <c r="C45" s="136"/>
      <c r="D45" s="136"/>
      <c r="E45" s="136">
        <f>'実質公債費比率（分子）の構造'!L$49</f>
        <v>2113</v>
      </c>
      <c r="F45" s="136"/>
      <c r="G45" s="136"/>
      <c r="H45" s="136">
        <f>'実質公債費比率（分子）の構造'!M$49</f>
        <v>2069</v>
      </c>
      <c r="I45" s="136"/>
      <c r="J45" s="136"/>
      <c r="K45" s="136">
        <f>'実質公債費比率（分子）の構造'!N$49</f>
        <v>2068</v>
      </c>
      <c r="L45" s="136"/>
      <c r="M45" s="136"/>
      <c r="N45" s="136">
        <f>'実質公債費比率（分子）の構造'!O$49</f>
        <v>2072</v>
      </c>
      <c r="O45" s="136"/>
      <c r="P45" s="136"/>
    </row>
    <row r="46" spans="1:16" x14ac:dyDescent="0.15">
      <c r="A46" s="136" t="s">
        <v>55</v>
      </c>
      <c r="B46" s="136">
        <f>'実質公債費比率（分子）の構造'!K$48</f>
        <v>7573</v>
      </c>
      <c r="C46" s="136"/>
      <c r="D46" s="136"/>
      <c r="E46" s="136">
        <f>'実質公債費比率（分子）の構造'!L$48</f>
        <v>7729</v>
      </c>
      <c r="F46" s="136"/>
      <c r="G46" s="136"/>
      <c r="H46" s="136">
        <f>'実質公債費比率（分子）の構造'!M$48</f>
        <v>7354</v>
      </c>
      <c r="I46" s="136"/>
      <c r="J46" s="136"/>
      <c r="K46" s="136">
        <f>'実質公債費比率（分子）の構造'!N$48</f>
        <v>7301</v>
      </c>
      <c r="L46" s="136"/>
      <c r="M46" s="136"/>
      <c r="N46" s="136">
        <f>'実質公債費比率（分子）の構造'!O$48</f>
        <v>7210</v>
      </c>
      <c r="O46" s="136"/>
      <c r="P46" s="136"/>
    </row>
    <row r="47" spans="1:16" x14ac:dyDescent="0.15">
      <c r="A47" s="136" t="s">
        <v>56</v>
      </c>
      <c r="B47" s="136">
        <f>'実質公債費比率（分子）の構造'!K$47</f>
        <v>55</v>
      </c>
      <c r="C47" s="136"/>
      <c r="D47" s="136"/>
      <c r="E47" s="136">
        <f>'実質公債費比率（分子）の構造'!L$47</f>
        <v>34</v>
      </c>
      <c r="F47" s="136"/>
      <c r="G47" s="136"/>
      <c r="H47" s="136">
        <f>'実質公債費比率（分子）の構造'!M$47</f>
        <v>1</v>
      </c>
      <c r="I47" s="136"/>
      <c r="J47" s="136"/>
      <c r="K47" s="136">
        <f>'実質公債費比率（分子）の構造'!N$47</f>
        <v>1</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21696</v>
      </c>
      <c r="C49" s="136"/>
      <c r="D49" s="136"/>
      <c r="E49" s="136">
        <f>'実質公債費比率（分子）の構造'!L$45</f>
        <v>21865</v>
      </c>
      <c r="F49" s="136"/>
      <c r="G49" s="136"/>
      <c r="H49" s="136">
        <f>'実質公債費比率（分子）の構造'!M$45</f>
        <v>23197</v>
      </c>
      <c r="I49" s="136"/>
      <c r="J49" s="136"/>
      <c r="K49" s="136">
        <f>'実質公債費比率（分子）の構造'!N$45</f>
        <v>23917</v>
      </c>
      <c r="L49" s="136"/>
      <c r="M49" s="136"/>
      <c r="N49" s="136">
        <f>'実質公債費比率（分子）の構造'!O$45</f>
        <v>24947</v>
      </c>
      <c r="O49" s="136"/>
      <c r="P49" s="136"/>
    </row>
    <row r="50" spans="1:16" x14ac:dyDescent="0.15">
      <c r="A50" s="136" t="s">
        <v>59</v>
      </c>
      <c r="B50" s="136" t="e">
        <f>NA()</f>
        <v>#N/A</v>
      </c>
      <c r="C50" s="136">
        <f>IF(ISNUMBER('実質公債費比率（分子）の構造'!K$53),'実質公債費比率（分子）の構造'!K$53,NA())</f>
        <v>10863</v>
      </c>
      <c r="D50" s="136" t="e">
        <f>NA()</f>
        <v>#N/A</v>
      </c>
      <c r="E50" s="136" t="e">
        <f>NA()</f>
        <v>#N/A</v>
      </c>
      <c r="F50" s="136">
        <f>IF(ISNUMBER('実質公債費比率（分子）の構造'!L$53),'実質公債費比率（分子）の構造'!L$53,NA())</f>
        <v>11365</v>
      </c>
      <c r="G50" s="136" t="e">
        <f>NA()</f>
        <v>#N/A</v>
      </c>
      <c r="H50" s="136" t="e">
        <f>NA()</f>
        <v>#N/A</v>
      </c>
      <c r="I50" s="136">
        <f>IF(ISNUMBER('実質公債費比率（分子）の構造'!M$53),'実質公債費比率（分子）の構造'!M$53,NA())</f>
        <v>11430</v>
      </c>
      <c r="J50" s="136" t="e">
        <f>NA()</f>
        <v>#N/A</v>
      </c>
      <c r="K50" s="136" t="e">
        <f>NA()</f>
        <v>#N/A</v>
      </c>
      <c r="L50" s="136">
        <f>IF(ISNUMBER('実質公債費比率（分子）の構造'!N$53),'実質公債費比率（分子）の構造'!N$53,NA())</f>
        <v>11002</v>
      </c>
      <c r="M50" s="136" t="e">
        <f>NA()</f>
        <v>#N/A</v>
      </c>
      <c r="N50" s="136" t="e">
        <f>NA()</f>
        <v>#N/A</v>
      </c>
      <c r="O50" s="136">
        <f>IF(ISNUMBER('実質公債費比率（分子）の構造'!O$53),'実質公債費比率（分子）の構造'!O$53,NA())</f>
        <v>11182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212695</v>
      </c>
      <c r="E56" s="135"/>
      <c r="F56" s="135"/>
      <c r="G56" s="135">
        <f>'将来負担比率（分子）の構造'!J$51</f>
        <v>216469</v>
      </c>
      <c r="H56" s="135"/>
      <c r="I56" s="135"/>
      <c r="J56" s="135">
        <f>'将来負担比率（分子）の構造'!K$51</f>
        <v>218984</v>
      </c>
      <c r="K56" s="135"/>
      <c r="L56" s="135"/>
      <c r="M56" s="135">
        <f>'将来負担比率（分子）の構造'!L$51</f>
        <v>223072</v>
      </c>
      <c r="N56" s="135"/>
      <c r="O56" s="135"/>
      <c r="P56" s="135">
        <f>'将来負担比率（分子）の構造'!M$51</f>
        <v>222263</v>
      </c>
    </row>
    <row r="57" spans="1:16" x14ac:dyDescent="0.15">
      <c r="A57" s="135" t="s">
        <v>35</v>
      </c>
      <c r="B57" s="135"/>
      <c r="C57" s="135"/>
      <c r="D57" s="135">
        <f>'将来負担比率（分子）の構造'!I$50</f>
        <v>22293</v>
      </c>
      <c r="E57" s="135"/>
      <c r="F57" s="135"/>
      <c r="G57" s="135">
        <f>'将来負担比率（分子）の構造'!J$50</f>
        <v>23628</v>
      </c>
      <c r="H57" s="135"/>
      <c r="I57" s="135"/>
      <c r="J57" s="135">
        <f>'将来負担比率（分子）の構造'!K$50</f>
        <v>24252</v>
      </c>
      <c r="K57" s="135"/>
      <c r="L57" s="135"/>
      <c r="M57" s="135">
        <f>'将来負担比率（分子）の構造'!L$50</f>
        <v>25286</v>
      </c>
      <c r="N57" s="135"/>
      <c r="O57" s="135"/>
      <c r="P57" s="135">
        <f>'将来負担比率（分子）の構造'!M$50</f>
        <v>26657</v>
      </c>
    </row>
    <row r="58" spans="1:16" x14ac:dyDescent="0.15">
      <c r="A58" s="135" t="s">
        <v>34</v>
      </c>
      <c r="B58" s="135"/>
      <c r="C58" s="135"/>
      <c r="D58" s="135">
        <f>'将来負担比率（分子）の構造'!I$49</f>
        <v>13445</v>
      </c>
      <c r="E58" s="135"/>
      <c r="F58" s="135"/>
      <c r="G58" s="135">
        <f>'将来負担比率（分子）の構造'!J$49</f>
        <v>13729</v>
      </c>
      <c r="H58" s="135"/>
      <c r="I58" s="135"/>
      <c r="J58" s="135">
        <f>'将来負担比率（分子）の構造'!K$49</f>
        <v>15131</v>
      </c>
      <c r="K58" s="135"/>
      <c r="L58" s="135"/>
      <c r="M58" s="135">
        <f>'将来負担比率（分子）の構造'!L$49</f>
        <v>16235</v>
      </c>
      <c r="N58" s="135"/>
      <c r="O58" s="135"/>
      <c r="P58" s="135">
        <f>'将来負担比率（分子）の構造'!M$49</f>
        <v>19071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31162</v>
      </c>
      <c r="C62" s="135"/>
      <c r="D62" s="135"/>
      <c r="E62" s="135">
        <f>'将来負担比率（分子）の構造'!J$45</f>
        <v>29852</v>
      </c>
      <c r="F62" s="135"/>
      <c r="G62" s="135"/>
      <c r="H62" s="135">
        <f>'将来負担比率（分子）の構造'!K$45</f>
        <v>28033</v>
      </c>
      <c r="I62" s="135"/>
      <c r="J62" s="135"/>
      <c r="K62" s="135">
        <f>'将来負担比率（分子）の構造'!L$45</f>
        <v>26586</v>
      </c>
      <c r="L62" s="135"/>
      <c r="M62" s="135"/>
      <c r="N62" s="135">
        <f>'将来負担比率（分子）の構造'!M$45</f>
        <v>24753</v>
      </c>
      <c r="O62" s="135"/>
      <c r="P62" s="135"/>
    </row>
    <row r="63" spans="1:16" x14ac:dyDescent="0.15">
      <c r="A63" s="135" t="s">
        <v>28</v>
      </c>
      <c r="B63" s="135">
        <f>'将来負担比率（分子）の構造'!I$44</f>
        <v>13884</v>
      </c>
      <c r="C63" s="135"/>
      <c r="D63" s="135"/>
      <c r="E63" s="135">
        <f>'将来負担比率（分子）の構造'!J$44</f>
        <v>11933</v>
      </c>
      <c r="F63" s="135"/>
      <c r="G63" s="135"/>
      <c r="H63" s="135">
        <f>'将来負担比率（分子）の構造'!K$44</f>
        <v>10029</v>
      </c>
      <c r="I63" s="135"/>
      <c r="J63" s="135"/>
      <c r="K63" s="135">
        <f>'将来負担比率（分子）の構造'!L$44</f>
        <v>8285</v>
      </c>
      <c r="L63" s="135"/>
      <c r="M63" s="135"/>
      <c r="N63" s="135">
        <f>'将来負担比率（分子）の構造'!M$44</f>
        <v>6643</v>
      </c>
      <c r="O63" s="135"/>
      <c r="P63" s="135"/>
    </row>
    <row r="64" spans="1:16" x14ac:dyDescent="0.15">
      <c r="A64" s="135" t="s">
        <v>27</v>
      </c>
      <c r="B64" s="135">
        <f>'将来負担比率（分子）の構造'!I$43</f>
        <v>104582</v>
      </c>
      <c r="C64" s="135"/>
      <c r="D64" s="135"/>
      <c r="E64" s="135">
        <f>'将来負担比率（分子）の構造'!J$43</f>
        <v>104440</v>
      </c>
      <c r="F64" s="135"/>
      <c r="G64" s="135"/>
      <c r="H64" s="135">
        <f>'将来負担比率（分子）の構造'!K$43</f>
        <v>102825</v>
      </c>
      <c r="I64" s="135"/>
      <c r="J64" s="135"/>
      <c r="K64" s="135">
        <f>'将来負担比率（分子）の構造'!L$43</f>
        <v>98132</v>
      </c>
      <c r="L64" s="135"/>
      <c r="M64" s="135"/>
      <c r="N64" s="135">
        <f>'将来負担比率（分子）の構造'!M$43</f>
        <v>92859</v>
      </c>
      <c r="O64" s="135"/>
      <c r="P64" s="135"/>
    </row>
    <row r="65" spans="1:16" x14ac:dyDescent="0.15">
      <c r="A65" s="135" t="s">
        <v>26</v>
      </c>
      <c r="B65" s="135">
        <f>'将来負担比率（分子）の構造'!I$42</f>
        <v>22161</v>
      </c>
      <c r="C65" s="135"/>
      <c r="D65" s="135"/>
      <c r="E65" s="135">
        <f>'将来負担比率（分子）の構造'!J$42</f>
        <v>19858</v>
      </c>
      <c r="F65" s="135"/>
      <c r="G65" s="135"/>
      <c r="H65" s="135">
        <f>'将来負担比率（分子）の構造'!K$42</f>
        <v>17515</v>
      </c>
      <c r="I65" s="135"/>
      <c r="J65" s="135"/>
      <c r="K65" s="135">
        <f>'将来負担比率（分子）の構造'!L$42</f>
        <v>14864</v>
      </c>
      <c r="L65" s="135"/>
      <c r="M65" s="135"/>
      <c r="N65" s="135">
        <f>'将来負担比率（分子）の構造'!M$42</f>
        <v>12996</v>
      </c>
      <c r="O65" s="135"/>
      <c r="P65" s="135"/>
    </row>
    <row r="66" spans="1:16" x14ac:dyDescent="0.15">
      <c r="A66" s="135" t="s">
        <v>25</v>
      </c>
      <c r="B66" s="135">
        <f>'将来負担比率（分子）の構造'!I$41</f>
        <v>231836</v>
      </c>
      <c r="C66" s="135"/>
      <c r="D66" s="135"/>
      <c r="E66" s="135">
        <f>'将来負担比率（分子）の構造'!J$41</f>
        <v>242220</v>
      </c>
      <c r="F66" s="135"/>
      <c r="G66" s="135"/>
      <c r="H66" s="135">
        <f>'将来負担比率（分子）の構造'!K$41</f>
        <v>246654</v>
      </c>
      <c r="I66" s="135"/>
      <c r="J66" s="135"/>
      <c r="K66" s="135">
        <f>'将来負担比率（分子）の構造'!L$41</f>
        <v>246389</v>
      </c>
      <c r="L66" s="135"/>
      <c r="M66" s="135"/>
      <c r="N66" s="135">
        <f>'将来負担比率（分子）の構造'!M$41</f>
        <v>246031</v>
      </c>
      <c r="O66" s="135"/>
      <c r="P66" s="135"/>
    </row>
    <row r="67" spans="1:16" x14ac:dyDescent="0.15">
      <c r="A67" s="135" t="s">
        <v>63</v>
      </c>
      <c r="B67" s="135" t="e">
        <f>NA()</f>
        <v>#N/A</v>
      </c>
      <c r="C67" s="135">
        <f>IF(ISNUMBER('将来負担比率（分子）の構造'!I$52), IF('将来負担比率（分子）の構造'!I$52 &lt; 0, 0, '将来負担比率（分子）の構造'!I$52), NA())</f>
        <v>155211</v>
      </c>
      <c r="D67" s="135" t="e">
        <f>NA()</f>
        <v>#N/A</v>
      </c>
      <c r="E67" s="135" t="e">
        <f>NA()</f>
        <v>#N/A</v>
      </c>
      <c r="F67" s="135">
        <f>IF(ISNUMBER('将来負担比率（分子）の構造'!J$52), IF('将来負担比率（分子）の構造'!J$52 &lt; 0, 0, '将来負担比率（分子）の構造'!J$52), NA())</f>
        <v>154478</v>
      </c>
      <c r="G67" s="135" t="e">
        <f>NA()</f>
        <v>#N/A</v>
      </c>
      <c r="H67" s="135" t="e">
        <f>NA()</f>
        <v>#N/A</v>
      </c>
      <c r="I67" s="135">
        <f>IF(ISNUMBER('将来負担比率（分子）の構造'!K$52), IF('将来負担比率（分子）の構造'!K$52 &lt; 0, 0, '将来負担比率（分子）の構造'!K$52), NA())</f>
        <v>146689</v>
      </c>
      <c r="J67" s="135" t="e">
        <f>NA()</f>
        <v>#N/A</v>
      </c>
      <c r="K67" s="135" t="e">
        <f>NA()</f>
        <v>#N/A</v>
      </c>
      <c r="L67" s="135">
        <f>IF(ISNUMBER('将来負担比率（分子）の構造'!L$52), IF('将来負担比率（分子）の構造'!L$52 &lt; 0, 0, '将来負担比率（分子）の構造'!L$52), NA())</f>
        <v>129663</v>
      </c>
      <c r="M67" s="135" t="e">
        <f>NA()</f>
        <v>#N/A</v>
      </c>
      <c r="N67" s="135" t="e">
        <f>NA()</f>
        <v>#N/A</v>
      </c>
      <c r="O67" s="135">
        <f>IF(ISNUMBER('将来負担比率（分子）の構造'!M$52), IF('将来負担比率（分子）の構造'!M$52 &lt; 0, 0, '将来負担比率（分子）の構造'!M$52), NA())</f>
        <v>115292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6"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69760234</v>
      </c>
      <c r="S5" s="581"/>
      <c r="T5" s="581"/>
      <c r="U5" s="581"/>
      <c r="V5" s="581"/>
      <c r="W5" s="581"/>
      <c r="X5" s="581"/>
      <c r="Y5" s="582"/>
      <c r="Z5" s="583">
        <v>42.3</v>
      </c>
      <c r="AA5" s="583"/>
      <c r="AB5" s="583"/>
      <c r="AC5" s="583"/>
      <c r="AD5" s="584">
        <v>66588732</v>
      </c>
      <c r="AE5" s="584"/>
      <c r="AF5" s="584"/>
      <c r="AG5" s="584"/>
      <c r="AH5" s="584"/>
      <c r="AI5" s="584"/>
      <c r="AJ5" s="584"/>
      <c r="AK5" s="584"/>
      <c r="AL5" s="585">
        <v>71.099999999999994</v>
      </c>
      <c r="AM5" s="586"/>
      <c r="AN5" s="586"/>
      <c r="AO5" s="587"/>
      <c r="AP5" s="577" t="s">
        <v>209</v>
      </c>
      <c r="AQ5" s="578"/>
      <c r="AR5" s="578"/>
      <c r="AS5" s="578"/>
      <c r="AT5" s="578"/>
      <c r="AU5" s="578"/>
      <c r="AV5" s="578"/>
      <c r="AW5" s="578"/>
      <c r="AX5" s="578"/>
      <c r="AY5" s="578"/>
      <c r="AZ5" s="578"/>
      <c r="BA5" s="578"/>
      <c r="BB5" s="578"/>
      <c r="BC5" s="578"/>
      <c r="BD5" s="578"/>
      <c r="BE5" s="578"/>
      <c r="BF5" s="579"/>
      <c r="BG5" s="591">
        <v>63134577</v>
      </c>
      <c r="BH5" s="592"/>
      <c r="BI5" s="592"/>
      <c r="BJ5" s="592"/>
      <c r="BK5" s="592"/>
      <c r="BL5" s="592"/>
      <c r="BM5" s="592"/>
      <c r="BN5" s="593"/>
      <c r="BO5" s="594">
        <v>90.5</v>
      </c>
      <c r="BP5" s="594"/>
      <c r="BQ5" s="594"/>
      <c r="BR5" s="594"/>
      <c r="BS5" s="595">
        <v>1284620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1358100</v>
      </c>
      <c r="S6" s="592"/>
      <c r="T6" s="592"/>
      <c r="U6" s="592"/>
      <c r="V6" s="592"/>
      <c r="W6" s="592"/>
      <c r="X6" s="592"/>
      <c r="Y6" s="593"/>
      <c r="Z6" s="594">
        <v>0.8</v>
      </c>
      <c r="AA6" s="594"/>
      <c r="AB6" s="594"/>
      <c r="AC6" s="594"/>
      <c r="AD6" s="595">
        <v>1358100</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63134577</v>
      </c>
      <c r="BH6" s="592"/>
      <c r="BI6" s="592"/>
      <c r="BJ6" s="592"/>
      <c r="BK6" s="592"/>
      <c r="BL6" s="592"/>
      <c r="BM6" s="592"/>
      <c r="BN6" s="593"/>
      <c r="BO6" s="594">
        <v>90.5</v>
      </c>
      <c r="BP6" s="594"/>
      <c r="BQ6" s="594"/>
      <c r="BR6" s="594"/>
      <c r="BS6" s="595">
        <v>1284620</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791490</v>
      </c>
      <c r="CS6" s="592"/>
      <c r="CT6" s="592"/>
      <c r="CU6" s="592"/>
      <c r="CV6" s="592"/>
      <c r="CW6" s="592"/>
      <c r="CX6" s="592"/>
      <c r="CY6" s="593"/>
      <c r="CZ6" s="594">
        <v>0.5</v>
      </c>
      <c r="DA6" s="594"/>
      <c r="DB6" s="594"/>
      <c r="DC6" s="594"/>
      <c r="DD6" s="600" t="s">
        <v>216</v>
      </c>
      <c r="DE6" s="592"/>
      <c r="DF6" s="592"/>
      <c r="DG6" s="592"/>
      <c r="DH6" s="592"/>
      <c r="DI6" s="592"/>
      <c r="DJ6" s="592"/>
      <c r="DK6" s="592"/>
      <c r="DL6" s="592"/>
      <c r="DM6" s="592"/>
      <c r="DN6" s="592"/>
      <c r="DO6" s="592"/>
      <c r="DP6" s="593"/>
      <c r="DQ6" s="600">
        <v>791490</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177697</v>
      </c>
      <c r="S7" s="592"/>
      <c r="T7" s="592"/>
      <c r="U7" s="592"/>
      <c r="V7" s="592"/>
      <c r="W7" s="592"/>
      <c r="X7" s="592"/>
      <c r="Y7" s="593"/>
      <c r="Z7" s="594">
        <v>0.1</v>
      </c>
      <c r="AA7" s="594"/>
      <c r="AB7" s="594"/>
      <c r="AC7" s="594"/>
      <c r="AD7" s="595">
        <v>177697</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30588178</v>
      </c>
      <c r="BH7" s="592"/>
      <c r="BI7" s="592"/>
      <c r="BJ7" s="592"/>
      <c r="BK7" s="592"/>
      <c r="BL7" s="592"/>
      <c r="BM7" s="592"/>
      <c r="BN7" s="593"/>
      <c r="BO7" s="594">
        <v>43.8</v>
      </c>
      <c r="BP7" s="594"/>
      <c r="BQ7" s="594"/>
      <c r="BR7" s="594"/>
      <c r="BS7" s="595">
        <v>1284620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19339503</v>
      </c>
      <c r="CS7" s="592"/>
      <c r="CT7" s="592"/>
      <c r="CU7" s="592"/>
      <c r="CV7" s="592"/>
      <c r="CW7" s="592"/>
      <c r="CX7" s="592"/>
      <c r="CY7" s="593"/>
      <c r="CZ7" s="594">
        <v>11.9</v>
      </c>
      <c r="DA7" s="594"/>
      <c r="DB7" s="594"/>
      <c r="DC7" s="594"/>
      <c r="DD7" s="600">
        <v>503897</v>
      </c>
      <c r="DE7" s="592"/>
      <c r="DF7" s="592"/>
      <c r="DG7" s="592"/>
      <c r="DH7" s="592"/>
      <c r="DI7" s="592"/>
      <c r="DJ7" s="592"/>
      <c r="DK7" s="592"/>
      <c r="DL7" s="592"/>
      <c r="DM7" s="592"/>
      <c r="DN7" s="592"/>
      <c r="DO7" s="592"/>
      <c r="DP7" s="593"/>
      <c r="DQ7" s="600">
        <v>17274175</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291955</v>
      </c>
      <c r="S8" s="592"/>
      <c r="T8" s="592"/>
      <c r="U8" s="592"/>
      <c r="V8" s="592"/>
      <c r="W8" s="592"/>
      <c r="X8" s="592"/>
      <c r="Y8" s="593"/>
      <c r="Z8" s="594">
        <v>0.2</v>
      </c>
      <c r="AA8" s="594"/>
      <c r="AB8" s="594"/>
      <c r="AC8" s="594"/>
      <c r="AD8" s="595">
        <v>291955</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636733</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48623822</v>
      </c>
      <c r="CS8" s="592"/>
      <c r="CT8" s="592"/>
      <c r="CU8" s="592"/>
      <c r="CV8" s="592"/>
      <c r="CW8" s="592"/>
      <c r="CX8" s="592"/>
      <c r="CY8" s="593"/>
      <c r="CZ8" s="594">
        <v>29.9</v>
      </c>
      <c r="DA8" s="594"/>
      <c r="DB8" s="594"/>
      <c r="DC8" s="594"/>
      <c r="DD8" s="600">
        <v>766036</v>
      </c>
      <c r="DE8" s="592"/>
      <c r="DF8" s="592"/>
      <c r="DG8" s="592"/>
      <c r="DH8" s="592"/>
      <c r="DI8" s="592"/>
      <c r="DJ8" s="592"/>
      <c r="DK8" s="592"/>
      <c r="DL8" s="592"/>
      <c r="DM8" s="592"/>
      <c r="DN8" s="592"/>
      <c r="DO8" s="592"/>
      <c r="DP8" s="593"/>
      <c r="DQ8" s="600">
        <v>27227562</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395780</v>
      </c>
      <c r="S9" s="592"/>
      <c r="T9" s="592"/>
      <c r="U9" s="592"/>
      <c r="V9" s="592"/>
      <c r="W9" s="592"/>
      <c r="X9" s="592"/>
      <c r="Y9" s="593"/>
      <c r="Z9" s="594">
        <v>0.2</v>
      </c>
      <c r="AA9" s="594"/>
      <c r="AB9" s="594"/>
      <c r="AC9" s="594"/>
      <c r="AD9" s="595">
        <v>395780</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22100658</v>
      </c>
      <c r="BH9" s="592"/>
      <c r="BI9" s="592"/>
      <c r="BJ9" s="592"/>
      <c r="BK9" s="592"/>
      <c r="BL9" s="592"/>
      <c r="BM9" s="592"/>
      <c r="BN9" s="593"/>
      <c r="BO9" s="594">
        <v>31.7</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11467213</v>
      </c>
      <c r="CS9" s="592"/>
      <c r="CT9" s="592"/>
      <c r="CU9" s="592"/>
      <c r="CV9" s="592"/>
      <c r="CW9" s="592"/>
      <c r="CX9" s="592"/>
      <c r="CY9" s="593"/>
      <c r="CZ9" s="594">
        <v>7.1</v>
      </c>
      <c r="DA9" s="594"/>
      <c r="DB9" s="594"/>
      <c r="DC9" s="594"/>
      <c r="DD9" s="600">
        <v>720943</v>
      </c>
      <c r="DE9" s="592"/>
      <c r="DF9" s="592"/>
      <c r="DG9" s="592"/>
      <c r="DH9" s="592"/>
      <c r="DI9" s="592"/>
      <c r="DJ9" s="592"/>
      <c r="DK9" s="592"/>
      <c r="DL9" s="592"/>
      <c r="DM9" s="592"/>
      <c r="DN9" s="592"/>
      <c r="DO9" s="592"/>
      <c r="DP9" s="593"/>
      <c r="DQ9" s="600">
        <v>10131323</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4213988</v>
      </c>
      <c r="S10" s="592"/>
      <c r="T10" s="592"/>
      <c r="U10" s="592"/>
      <c r="V10" s="592"/>
      <c r="W10" s="592"/>
      <c r="X10" s="592"/>
      <c r="Y10" s="593"/>
      <c r="Z10" s="594">
        <v>2.6</v>
      </c>
      <c r="AA10" s="594"/>
      <c r="AB10" s="594"/>
      <c r="AC10" s="594"/>
      <c r="AD10" s="595">
        <v>4213988</v>
      </c>
      <c r="AE10" s="595"/>
      <c r="AF10" s="595"/>
      <c r="AG10" s="595"/>
      <c r="AH10" s="595"/>
      <c r="AI10" s="595"/>
      <c r="AJ10" s="595"/>
      <c r="AK10" s="595"/>
      <c r="AL10" s="596">
        <v>4.5</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1684545</v>
      </c>
      <c r="BH10" s="592"/>
      <c r="BI10" s="592"/>
      <c r="BJ10" s="592"/>
      <c r="BK10" s="592"/>
      <c r="BL10" s="592"/>
      <c r="BM10" s="592"/>
      <c r="BN10" s="593"/>
      <c r="BO10" s="594">
        <v>2.4</v>
      </c>
      <c r="BP10" s="594"/>
      <c r="BQ10" s="594"/>
      <c r="BR10" s="594"/>
      <c r="BS10" s="600">
        <v>278755</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834301</v>
      </c>
      <c r="CS10" s="592"/>
      <c r="CT10" s="592"/>
      <c r="CU10" s="592"/>
      <c r="CV10" s="592"/>
      <c r="CW10" s="592"/>
      <c r="CX10" s="592"/>
      <c r="CY10" s="593"/>
      <c r="CZ10" s="594">
        <v>0.5</v>
      </c>
      <c r="DA10" s="594"/>
      <c r="DB10" s="594"/>
      <c r="DC10" s="594"/>
      <c r="DD10" s="600">
        <v>85596</v>
      </c>
      <c r="DE10" s="592"/>
      <c r="DF10" s="592"/>
      <c r="DG10" s="592"/>
      <c r="DH10" s="592"/>
      <c r="DI10" s="592"/>
      <c r="DJ10" s="592"/>
      <c r="DK10" s="592"/>
      <c r="DL10" s="592"/>
      <c r="DM10" s="592"/>
      <c r="DN10" s="592"/>
      <c r="DO10" s="592"/>
      <c r="DP10" s="593"/>
      <c r="DQ10" s="600">
        <v>217459</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78864</v>
      </c>
      <c r="S11" s="592"/>
      <c r="T11" s="592"/>
      <c r="U11" s="592"/>
      <c r="V11" s="592"/>
      <c r="W11" s="592"/>
      <c r="X11" s="592"/>
      <c r="Y11" s="593"/>
      <c r="Z11" s="594">
        <v>0</v>
      </c>
      <c r="AA11" s="594"/>
      <c r="AB11" s="594"/>
      <c r="AC11" s="594"/>
      <c r="AD11" s="595">
        <v>78864</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6166242</v>
      </c>
      <c r="BH11" s="592"/>
      <c r="BI11" s="592"/>
      <c r="BJ11" s="592"/>
      <c r="BK11" s="592"/>
      <c r="BL11" s="592"/>
      <c r="BM11" s="592"/>
      <c r="BN11" s="593"/>
      <c r="BO11" s="594">
        <v>8.8000000000000007</v>
      </c>
      <c r="BP11" s="594"/>
      <c r="BQ11" s="594"/>
      <c r="BR11" s="594"/>
      <c r="BS11" s="600">
        <v>1005865</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4268488</v>
      </c>
      <c r="CS11" s="592"/>
      <c r="CT11" s="592"/>
      <c r="CU11" s="592"/>
      <c r="CV11" s="592"/>
      <c r="CW11" s="592"/>
      <c r="CX11" s="592"/>
      <c r="CY11" s="593"/>
      <c r="CZ11" s="594">
        <v>2.6</v>
      </c>
      <c r="DA11" s="594"/>
      <c r="DB11" s="594"/>
      <c r="DC11" s="594"/>
      <c r="DD11" s="600">
        <v>1548348</v>
      </c>
      <c r="DE11" s="592"/>
      <c r="DF11" s="592"/>
      <c r="DG11" s="592"/>
      <c r="DH11" s="592"/>
      <c r="DI11" s="592"/>
      <c r="DJ11" s="592"/>
      <c r="DK11" s="592"/>
      <c r="DL11" s="592"/>
      <c r="DM11" s="592"/>
      <c r="DN11" s="592"/>
      <c r="DO11" s="592"/>
      <c r="DP11" s="593"/>
      <c r="DQ11" s="600">
        <v>2489376</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28625131</v>
      </c>
      <c r="BH12" s="592"/>
      <c r="BI12" s="592"/>
      <c r="BJ12" s="592"/>
      <c r="BK12" s="592"/>
      <c r="BL12" s="592"/>
      <c r="BM12" s="592"/>
      <c r="BN12" s="593"/>
      <c r="BO12" s="594">
        <v>41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4310170</v>
      </c>
      <c r="CS12" s="592"/>
      <c r="CT12" s="592"/>
      <c r="CU12" s="592"/>
      <c r="CV12" s="592"/>
      <c r="CW12" s="592"/>
      <c r="CX12" s="592"/>
      <c r="CY12" s="593"/>
      <c r="CZ12" s="594">
        <v>2.7</v>
      </c>
      <c r="DA12" s="594"/>
      <c r="DB12" s="594"/>
      <c r="DC12" s="594"/>
      <c r="DD12" s="600">
        <v>1078907</v>
      </c>
      <c r="DE12" s="592"/>
      <c r="DF12" s="592"/>
      <c r="DG12" s="592"/>
      <c r="DH12" s="592"/>
      <c r="DI12" s="592"/>
      <c r="DJ12" s="592"/>
      <c r="DK12" s="592"/>
      <c r="DL12" s="592"/>
      <c r="DM12" s="592"/>
      <c r="DN12" s="592"/>
      <c r="DO12" s="592"/>
      <c r="DP12" s="593"/>
      <c r="DQ12" s="600">
        <v>2245806</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399475</v>
      </c>
      <c r="S13" s="592"/>
      <c r="T13" s="592"/>
      <c r="U13" s="592"/>
      <c r="V13" s="592"/>
      <c r="W13" s="592"/>
      <c r="X13" s="592"/>
      <c r="Y13" s="593"/>
      <c r="Z13" s="594">
        <v>0.2</v>
      </c>
      <c r="AA13" s="594"/>
      <c r="AB13" s="594"/>
      <c r="AC13" s="594"/>
      <c r="AD13" s="595">
        <v>399475</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28402299</v>
      </c>
      <c r="BH13" s="592"/>
      <c r="BI13" s="592"/>
      <c r="BJ13" s="592"/>
      <c r="BK13" s="592"/>
      <c r="BL13" s="592"/>
      <c r="BM13" s="592"/>
      <c r="BN13" s="593"/>
      <c r="BO13" s="594">
        <v>40.700000000000003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25681492</v>
      </c>
      <c r="CS13" s="592"/>
      <c r="CT13" s="592"/>
      <c r="CU13" s="592"/>
      <c r="CV13" s="592"/>
      <c r="CW13" s="592"/>
      <c r="CX13" s="592"/>
      <c r="CY13" s="593"/>
      <c r="CZ13" s="594">
        <v>15.8</v>
      </c>
      <c r="DA13" s="594"/>
      <c r="DB13" s="594"/>
      <c r="DC13" s="594"/>
      <c r="DD13" s="600">
        <v>13612213</v>
      </c>
      <c r="DE13" s="592"/>
      <c r="DF13" s="592"/>
      <c r="DG13" s="592"/>
      <c r="DH13" s="592"/>
      <c r="DI13" s="592"/>
      <c r="DJ13" s="592"/>
      <c r="DK13" s="592"/>
      <c r="DL13" s="592"/>
      <c r="DM13" s="592"/>
      <c r="DN13" s="592"/>
      <c r="DO13" s="592"/>
      <c r="DP13" s="593"/>
      <c r="DQ13" s="600">
        <v>12912346</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772047</v>
      </c>
      <c r="BH14" s="592"/>
      <c r="BI14" s="592"/>
      <c r="BJ14" s="592"/>
      <c r="BK14" s="592"/>
      <c r="BL14" s="592"/>
      <c r="BM14" s="592"/>
      <c r="BN14" s="593"/>
      <c r="BO14" s="594">
        <v>1.1000000000000001</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4428314</v>
      </c>
      <c r="CS14" s="592"/>
      <c r="CT14" s="592"/>
      <c r="CU14" s="592"/>
      <c r="CV14" s="592"/>
      <c r="CW14" s="592"/>
      <c r="CX14" s="592"/>
      <c r="CY14" s="593"/>
      <c r="CZ14" s="594">
        <v>2.7</v>
      </c>
      <c r="DA14" s="594"/>
      <c r="DB14" s="594"/>
      <c r="DC14" s="594"/>
      <c r="DD14" s="600">
        <v>508495</v>
      </c>
      <c r="DE14" s="592"/>
      <c r="DF14" s="592"/>
      <c r="DG14" s="592"/>
      <c r="DH14" s="592"/>
      <c r="DI14" s="592"/>
      <c r="DJ14" s="592"/>
      <c r="DK14" s="592"/>
      <c r="DL14" s="592"/>
      <c r="DM14" s="592"/>
      <c r="DN14" s="592"/>
      <c r="DO14" s="592"/>
      <c r="DP14" s="593"/>
      <c r="DQ14" s="600">
        <v>3987467</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248893</v>
      </c>
      <c r="S15" s="592"/>
      <c r="T15" s="592"/>
      <c r="U15" s="592"/>
      <c r="V15" s="592"/>
      <c r="W15" s="592"/>
      <c r="X15" s="592"/>
      <c r="Y15" s="593"/>
      <c r="Z15" s="594">
        <v>0.2</v>
      </c>
      <c r="AA15" s="594"/>
      <c r="AB15" s="594"/>
      <c r="AC15" s="594"/>
      <c r="AD15" s="595">
        <v>248893</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3149221</v>
      </c>
      <c r="BH15" s="592"/>
      <c r="BI15" s="592"/>
      <c r="BJ15" s="592"/>
      <c r="BK15" s="592"/>
      <c r="BL15" s="592"/>
      <c r="BM15" s="592"/>
      <c r="BN15" s="593"/>
      <c r="BO15" s="594">
        <v>4.5</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17714711</v>
      </c>
      <c r="CS15" s="592"/>
      <c r="CT15" s="592"/>
      <c r="CU15" s="592"/>
      <c r="CV15" s="592"/>
      <c r="CW15" s="592"/>
      <c r="CX15" s="592"/>
      <c r="CY15" s="593"/>
      <c r="CZ15" s="594">
        <v>10.9</v>
      </c>
      <c r="DA15" s="594"/>
      <c r="DB15" s="594"/>
      <c r="DC15" s="594"/>
      <c r="DD15" s="600">
        <v>6514435</v>
      </c>
      <c r="DE15" s="592"/>
      <c r="DF15" s="592"/>
      <c r="DG15" s="592"/>
      <c r="DH15" s="592"/>
      <c r="DI15" s="592"/>
      <c r="DJ15" s="592"/>
      <c r="DK15" s="592"/>
      <c r="DL15" s="592"/>
      <c r="DM15" s="592"/>
      <c r="DN15" s="592"/>
      <c r="DO15" s="592"/>
      <c r="DP15" s="593"/>
      <c r="DQ15" s="600">
        <v>11552542</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21802695</v>
      </c>
      <c r="S16" s="592"/>
      <c r="T16" s="592"/>
      <c r="U16" s="592"/>
      <c r="V16" s="592"/>
      <c r="W16" s="592"/>
      <c r="X16" s="592"/>
      <c r="Y16" s="593"/>
      <c r="Z16" s="594">
        <v>13.2</v>
      </c>
      <c r="AA16" s="594"/>
      <c r="AB16" s="594"/>
      <c r="AC16" s="594"/>
      <c r="AD16" s="595">
        <v>19850404</v>
      </c>
      <c r="AE16" s="595"/>
      <c r="AF16" s="595"/>
      <c r="AG16" s="595"/>
      <c r="AH16" s="595"/>
      <c r="AI16" s="595"/>
      <c r="AJ16" s="595"/>
      <c r="AK16" s="595"/>
      <c r="AL16" s="596">
        <v>21.2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134346</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81061</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19850404</v>
      </c>
      <c r="S17" s="592"/>
      <c r="T17" s="592"/>
      <c r="U17" s="592"/>
      <c r="V17" s="592"/>
      <c r="W17" s="592"/>
      <c r="X17" s="592"/>
      <c r="Y17" s="593"/>
      <c r="Z17" s="594">
        <v>12</v>
      </c>
      <c r="AA17" s="594"/>
      <c r="AB17" s="594"/>
      <c r="AC17" s="594"/>
      <c r="AD17" s="595">
        <v>19850404</v>
      </c>
      <c r="AE17" s="595"/>
      <c r="AF17" s="595"/>
      <c r="AG17" s="595"/>
      <c r="AH17" s="595"/>
      <c r="AI17" s="595"/>
      <c r="AJ17" s="595"/>
      <c r="AK17" s="595"/>
      <c r="AL17" s="596">
        <v>21.2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24982908</v>
      </c>
      <c r="CS17" s="592"/>
      <c r="CT17" s="592"/>
      <c r="CU17" s="592"/>
      <c r="CV17" s="592"/>
      <c r="CW17" s="592"/>
      <c r="CX17" s="592"/>
      <c r="CY17" s="593"/>
      <c r="CZ17" s="594">
        <v>15.4</v>
      </c>
      <c r="DA17" s="594"/>
      <c r="DB17" s="594"/>
      <c r="DC17" s="594"/>
      <c r="DD17" s="600" t="s">
        <v>112</v>
      </c>
      <c r="DE17" s="592"/>
      <c r="DF17" s="592"/>
      <c r="DG17" s="592"/>
      <c r="DH17" s="592"/>
      <c r="DI17" s="592"/>
      <c r="DJ17" s="592"/>
      <c r="DK17" s="592"/>
      <c r="DL17" s="592"/>
      <c r="DM17" s="592"/>
      <c r="DN17" s="592"/>
      <c r="DO17" s="592"/>
      <c r="DP17" s="593"/>
      <c r="DQ17" s="600">
        <v>23872631</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1922202</v>
      </c>
      <c r="S18" s="592"/>
      <c r="T18" s="592"/>
      <c r="U18" s="592"/>
      <c r="V18" s="592"/>
      <c r="W18" s="592"/>
      <c r="X18" s="592"/>
      <c r="Y18" s="593"/>
      <c r="Z18" s="594">
        <v>1.2</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v>30089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6625657</v>
      </c>
      <c r="BH19" s="592"/>
      <c r="BI19" s="592"/>
      <c r="BJ19" s="592"/>
      <c r="BK19" s="592"/>
      <c r="BL19" s="592"/>
      <c r="BM19" s="592"/>
      <c r="BN19" s="593"/>
      <c r="BO19" s="594">
        <v>9.5</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98727681</v>
      </c>
      <c r="S20" s="592"/>
      <c r="T20" s="592"/>
      <c r="U20" s="592"/>
      <c r="V20" s="592"/>
      <c r="W20" s="592"/>
      <c r="X20" s="592"/>
      <c r="Y20" s="593"/>
      <c r="Z20" s="594">
        <v>59.9</v>
      </c>
      <c r="AA20" s="594"/>
      <c r="AB20" s="594"/>
      <c r="AC20" s="594"/>
      <c r="AD20" s="595">
        <v>93603888</v>
      </c>
      <c r="AE20" s="595"/>
      <c r="AF20" s="595"/>
      <c r="AG20" s="595"/>
      <c r="AH20" s="595"/>
      <c r="AI20" s="595"/>
      <c r="AJ20" s="595"/>
      <c r="AK20" s="595"/>
      <c r="AL20" s="596">
        <v>99.9</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6625657</v>
      </c>
      <c r="BH20" s="592"/>
      <c r="BI20" s="592"/>
      <c r="BJ20" s="592"/>
      <c r="BK20" s="592"/>
      <c r="BL20" s="592"/>
      <c r="BM20" s="592"/>
      <c r="BN20" s="593"/>
      <c r="BO20" s="594">
        <v>9.5</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162576758</v>
      </c>
      <c r="CS20" s="592"/>
      <c r="CT20" s="592"/>
      <c r="CU20" s="592"/>
      <c r="CV20" s="592"/>
      <c r="CW20" s="592"/>
      <c r="CX20" s="592"/>
      <c r="CY20" s="593"/>
      <c r="CZ20" s="594">
        <v>100</v>
      </c>
      <c r="DA20" s="594"/>
      <c r="DB20" s="594"/>
      <c r="DC20" s="594"/>
      <c r="DD20" s="600">
        <v>25338870</v>
      </c>
      <c r="DE20" s="592"/>
      <c r="DF20" s="592"/>
      <c r="DG20" s="592"/>
      <c r="DH20" s="592"/>
      <c r="DI20" s="592"/>
      <c r="DJ20" s="592"/>
      <c r="DK20" s="592"/>
      <c r="DL20" s="592"/>
      <c r="DM20" s="592"/>
      <c r="DN20" s="592"/>
      <c r="DO20" s="592"/>
      <c r="DP20" s="593"/>
      <c r="DQ20" s="600">
        <v>112783238</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79252</v>
      </c>
      <c r="S21" s="592"/>
      <c r="T21" s="592"/>
      <c r="U21" s="592"/>
      <c r="V21" s="592"/>
      <c r="W21" s="592"/>
      <c r="X21" s="592"/>
      <c r="Y21" s="593"/>
      <c r="Z21" s="594">
        <v>0</v>
      </c>
      <c r="AA21" s="594"/>
      <c r="AB21" s="594"/>
      <c r="AC21" s="594"/>
      <c r="AD21" s="595">
        <v>79252</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109658</v>
      </c>
      <c r="BH21" s="592"/>
      <c r="BI21" s="592"/>
      <c r="BJ21" s="592"/>
      <c r="BK21" s="592"/>
      <c r="BL21" s="592"/>
      <c r="BM21" s="592"/>
      <c r="BN21" s="593"/>
      <c r="BO21" s="594">
        <v>0.2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1952135</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v>3344497</v>
      </c>
      <c r="BH22" s="592"/>
      <c r="BI22" s="592"/>
      <c r="BJ22" s="592"/>
      <c r="BK22" s="592"/>
      <c r="BL22" s="592"/>
      <c r="BM22" s="592"/>
      <c r="BN22" s="593"/>
      <c r="BO22" s="594">
        <v>4.8</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3222862</v>
      </c>
      <c r="S23" s="592"/>
      <c r="T23" s="592"/>
      <c r="U23" s="592"/>
      <c r="V23" s="592"/>
      <c r="W23" s="592"/>
      <c r="X23" s="592"/>
      <c r="Y23" s="593"/>
      <c r="Z23" s="594">
        <v>2</v>
      </c>
      <c r="AA23" s="594"/>
      <c r="AB23" s="594"/>
      <c r="AC23" s="594"/>
      <c r="AD23" s="595">
        <v>5740</v>
      </c>
      <c r="AE23" s="595"/>
      <c r="AF23" s="595"/>
      <c r="AG23" s="595"/>
      <c r="AH23" s="595"/>
      <c r="AI23" s="595"/>
      <c r="AJ23" s="595"/>
      <c r="AK23" s="595"/>
      <c r="AL23" s="596">
        <v>0</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3171502</v>
      </c>
      <c r="BH23" s="592"/>
      <c r="BI23" s="592"/>
      <c r="BJ23" s="592"/>
      <c r="BK23" s="592"/>
      <c r="BL23" s="592"/>
      <c r="BM23" s="592"/>
      <c r="BN23" s="593"/>
      <c r="BO23" s="594">
        <v>4.5</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435338</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77087434</v>
      </c>
      <c r="CS24" s="581"/>
      <c r="CT24" s="581"/>
      <c r="CU24" s="581"/>
      <c r="CV24" s="581"/>
      <c r="CW24" s="581"/>
      <c r="CX24" s="581"/>
      <c r="CY24" s="582"/>
      <c r="CZ24" s="618">
        <v>47.4</v>
      </c>
      <c r="DA24" s="619"/>
      <c r="DB24" s="619"/>
      <c r="DC24" s="620"/>
      <c r="DD24" s="617">
        <v>56141502</v>
      </c>
      <c r="DE24" s="581"/>
      <c r="DF24" s="581"/>
      <c r="DG24" s="581"/>
      <c r="DH24" s="581"/>
      <c r="DI24" s="581"/>
      <c r="DJ24" s="581"/>
      <c r="DK24" s="582"/>
      <c r="DL24" s="617">
        <v>55724278</v>
      </c>
      <c r="DM24" s="581"/>
      <c r="DN24" s="581"/>
      <c r="DO24" s="581"/>
      <c r="DP24" s="581"/>
      <c r="DQ24" s="581"/>
      <c r="DR24" s="581"/>
      <c r="DS24" s="581"/>
      <c r="DT24" s="581"/>
      <c r="DU24" s="581"/>
      <c r="DV24" s="582"/>
      <c r="DW24" s="585">
        <v>54.1</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22984094</v>
      </c>
      <c r="S25" s="592"/>
      <c r="T25" s="592"/>
      <c r="U25" s="592"/>
      <c r="V25" s="592"/>
      <c r="W25" s="592"/>
      <c r="X25" s="592"/>
      <c r="Y25" s="593"/>
      <c r="Z25" s="594">
        <v>13.9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24335298</v>
      </c>
      <c r="CS25" s="623"/>
      <c r="CT25" s="623"/>
      <c r="CU25" s="623"/>
      <c r="CV25" s="623"/>
      <c r="CW25" s="623"/>
      <c r="CX25" s="623"/>
      <c r="CY25" s="624"/>
      <c r="CZ25" s="625">
        <v>15</v>
      </c>
      <c r="DA25" s="626"/>
      <c r="DB25" s="626"/>
      <c r="DC25" s="627"/>
      <c r="DD25" s="600">
        <v>22407033</v>
      </c>
      <c r="DE25" s="623"/>
      <c r="DF25" s="623"/>
      <c r="DG25" s="623"/>
      <c r="DH25" s="623"/>
      <c r="DI25" s="623"/>
      <c r="DJ25" s="623"/>
      <c r="DK25" s="624"/>
      <c r="DL25" s="600">
        <v>21990625</v>
      </c>
      <c r="DM25" s="623"/>
      <c r="DN25" s="623"/>
      <c r="DO25" s="623"/>
      <c r="DP25" s="623"/>
      <c r="DQ25" s="623"/>
      <c r="DR25" s="623"/>
      <c r="DS25" s="623"/>
      <c r="DT25" s="623"/>
      <c r="DU25" s="623"/>
      <c r="DV25" s="624"/>
      <c r="DW25" s="596">
        <v>21.3</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16450003</v>
      </c>
      <c r="CS26" s="592"/>
      <c r="CT26" s="592"/>
      <c r="CU26" s="592"/>
      <c r="CV26" s="592"/>
      <c r="CW26" s="592"/>
      <c r="CX26" s="592"/>
      <c r="CY26" s="593"/>
      <c r="CZ26" s="625">
        <v>10.1</v>
      </c>
      <c r="DA26" s="626"/>
      <c r="DB26" s="626"/>
      <c r="DC26" s="627"/>
      <c r="DD26" s="600">
        <v>14874695</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8042651</v>
      </c>
      <c r="S27" s="592"/>
      <c r="T27" s="592"/>
      <c r="U27" s="592"/>
      <c r="V27" s="592"/>
      <c r="W27" s="592"/>
      <c r="X27" s="592"/>
      <c r="Y27" s="593"/>
      <c r="Z27" s="594">
        <v>4.9000000000000004</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69760234</v>
      </c>
      <c r="BH27" s="592"/>
      <c r="BI27" s="592"/>
      <c r="BJ27" s="592"/>
      <c r="BK27" s="592"/>
      <c r="BL27" s="592"/>
      <c r="BM27" s="592"/>
      <c r="BN27" s="593"/>
      <c r="BO27" s="594">
        <v>100</v>
      </c>
      <c r="BP27" s="594"/>
      <c r="BQ27" s="594"/>
      <c r="BR27" s="594"/>
      <c r="BS27" s="600">
        <v>1284620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27769228</v>
      </c>
      <c r="CS27" s="623"/>
      <c r="CT27" s="623"/>
      <c r="CU27" s="623"/>
      <c r="CV27" s="623"/>
      <c r="CW27" s="623"/>
      <c r="CX27" s="623"/>
      <c r="CY27" s="624"/>
      <c r="CZ27" s="625">
        <v>17.100000000000001</v>
      </c>
      <c r="DA27" s="626"/>
      <c r="DB27" s="626"/>
      <c r="DC27" s="627"/>
      <c r="DD27" s="600">
        <v>9861838</v>
      </c>
      <c r="DE27" s="623"/>
      <c r="DF27" s="623"/>
      <c r="DG27" s="623"/>
      <c r="DH27" s="623"/>
      <c r="DI27" s="623"/>
      <c r="DJ27" s="623"/>
      <c r="DK27" s="624"/>
      <c r="DL27" s="600">
        <v>9861022</v>
      </c>
      <c r="DM27" s="623"/>
      <c r="DN27" s="623"/>
      <c r="DO27" s="623"/>
      <c r="DP27" s="623"/>
      <c r="DQ27" s="623"/>
      <c r="DR27" s="623"/>
      <c r="DS27" s="623"/>
      <c r="DT27" s="623"/>
      <c r="DU27" s="623"/>
      <c r="DV27" s="624"/>
      <c r="DW27" s="596">
        <v>9.6</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849027</v>
      </c>
      <c r="S28" s="592"/>
      <c r="T28" s="592"/>
      <c r="U28" s="592"/>
      <c r="V28" s="592"/>
      <c r="W28" s="592"/>
      <c r="X28" s="592"/>
      <c r="Y28" s="593"/>
      <c r="Z28" s="594">
        <v>0.5</v>
      </c>
      <c r="AA28" s="594"/>
      <c r="AB28" s="594"/>
      <c r="AC28" s="594"/>
      <c r="AD28" s="595">
        <v>11255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24982908</v>
      </c>
      <c r="CS28" s="592"/>
      <c r="CT28" s="592"/>
      <c r="CU28" s="592"/>
      <c r="CV28" s="592"/>
      <c r="CW28" s="592"/>
      <c r="CX28" s="592"/>
      <c r="CY28" s="593"/>
      <c r="CZ28" s="625">
        <v>15.4</v>
      </c>
      <c r="DA28" s="626"/>
      <c r="DB28" s="626"/>
      <c r="DC28" s="627"/>
      <c r="DD28" s="600">
        <v>23872631</v>
      </c>
      <c r="DE28" s="592"/>
      <c r="DF28" s="592"/>
      <c r="DG28" s="592"/>
      <c r="DH28" s="592"/>
      <c r="DI28" s="592"/>
      <c r="DJ28" s="592"/>
      <c r="DK28" s="593"/>
      <c r="DL28" s="600">
        <v>23872631</v>
      </c>
      <c r="DM28" s="592"/>
      <c r="DN28" s="592"/>
      <c r="DO28" s="592"/>
      <c r="DP28" s="592"/>
      <c r="DQ28" s="592"/>
      <c r="DR28" s="592"/>
      <c r="DS28" s="592"/>
      <c r="DT28" s="592"/>
      <c r="DU28" s="592"/>
      <c r="DV28" s="593"/>
      <c r="DW28" s="596">
        <v>23.2</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228147</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24978482</v>
      </c>
      <c r="CS29" s="623"/>
      <c r="CT29" s="623"/>
      <c r="CU29" s="623"/>
      <c r="CV29" s="623"/>
      <c r="CW29" s="623"/>
      <c r="CX29" s="623"/>
      <c r="CY29" s="624"/>
      <c r="CZ29" s="625">
        <v>15.4</v>
      </c>
      <c r="DA29" s="626"/>
      <c r="DB29" s="626"/>
      <c r="DC29" s="627"/>
      <c r="DD29" s="600">
        <v>23868205</v>
      </c>
      <c r="DE29" s="623"/>
      <c r="DF29" s="623"/>
      <c r="DG29" s="623"/>
      <c r="DH29" s="623"/>
      <c r="DI29" s="623"/>
      <c r="DJ29" s="623"/>
      <c r="DK29" s="624"/>
      <c r="DL29" s="600">
        <v>23868205</v>
      </c>
      <c r="DM29" s="623"/>
      <c r="DN29" s="623"/>
      <c r="DO29" s="623"/>
      <c r="DP29" s="623"/>
      <c r="DQ29" s="623"/>
      <c r="DR29" s="623"/>
      <c r="DS29" s="623"/>
      <c r="DT29" s="623"/>
      <c r="DU29" s="623"/>
      <c r="DV29" s="624"/>
      <c r="DW29" s="596">
        <v>23.2</v>
      </c>
      <c r="DX29" s="621"/>
      <c r="DY29" s="621"/>
      <c r="DZ29" s="621"/>
      <c r="EA29" s="621"/>
      <c r="EB29" s="621"/>
      <c r="EC29" s="622"/>
    </row>
    <row r="30" spans="2:133" ht="11.25" customHeight="1" x14ac:dyDescent="0.15">
      <c r="B30" s="588" t="s">
        <v>290</v>
      </c>
      <c r="C30" s="589"/>
      <c r="D30" s="589"/>
      <c r="E30" s="589"/>
      <c r="F30" s="589"/>
      <c r="G30" s="589"/>
      <c r="H30" s="589"/>
      <c r="I30" s="589"/>
      <c r="J30" s="589"/>
      <c r="K30" s="589"/>
      <c r="L30" s="589"/>
      <c r="M30" s="589"/>
      <c r="N30" s="589"/>
      <c r="O30" s="589"/>
      <c r="P30" s="589"/>
      <c r="Q30" s="590"/>
      <c r="R30" s="591">
        <v>725267</v>
      </c>
      <c r="S30" s="592"/>
      <c r="T30" s="592"/>
      <c r="U30" s="592"/>
      <c r="V30" s="592"/>
      <c r="W30" s="592"/>
      <c r="X30" s="592"/>
      <c r="Y30" s="593"/>
      <c r="Z30" s="594">
        <v>0.4</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93</v>
      </c>
      <c r="BN30" s="650"/>
      <c r="BO30" s="650"/>
      <c r="BP30" s="650"/>
      <c r="BQ30" s="651"/>
      <c r="BR30" s="649">
        <v>98.5</v>
      </c>
      <c r="BS30" s="650"/>
      <c r="BT30" s="650"/>
      <c r="BU30" s="650"/>
      <c r="BV30" s="650"/>
      <c r="BW30" s="650"/>
      <c r="BX30" s="586">
        <v>92.5</v>
      </c>
      <c r="BY30" s="650"/>
      <c r="BZ30" s="650"/>
      <c r="CA30" s="650"/>
      <c r="CB30" s="651"/>
      <c r="CD30" s="654"/>
      <c r="CE30" s="655"/>
      <c r="CF30" s="605" t="s">
        <v>293</v>
      </c>
      <c r="CG30" s="606"/>
      <c r="CH30" s="606"/>
      <c r="CI30" s="606"/>
      <c r="CJ30" s="606"/>
      <c r="CK30" s="606"/>
      <c r="CL30" s="606"/>
      <c r="CM30" s="606"/>
      <c r="CN30" s="606"/>
      <c r="CO30" s="606"/>
      <c r="CP30" s="606"/>
      <c r="CQ30" s="607"/>
      <c r="CR30" s="591">
        <v>21562519</v>
      </c>
      <c r="CS30" s="592"/>
      <c r="CT30" s="592"/>
      <c r="CU30" s="592"/>
      <c r="CV30" s="592"/>
      <c r="CW30" s="592"/>
      <c r="CX30" s="592"/>
      <c r="CY30" s="593"/>
      <c r="CZ30" s="625">
        <v>13.3</v>
      </c>
      <c r="DA30" s="626"/>
      <c r="DB30" s="626"/>
      <c r="DC30" s="627"/>
      <c r="DD30" s="600">
        <v>20587118</v>
      </c>
      <c r="DE30" s="592"/>
      <c r="DF30" s="592"/>
      <c r="DG30" s="592"/>
      <c r="DH30" s="592"/>
      <c r="DI30" s="592"/>
      <c r="DJ30" s="592"/>
      <c r="DK30" s="593"/>
      <c r="DL30" s="600">
        <v>20587118</v>
      </c>
      <c r="DM30" s="592"/>
      <c r="DN30" s="592"/>
      <c r="DO30" s="592"/>
      <c r="DP30" s="592"/>
      <c r="DQ30" s="592"/>
      <c r="DR30" s="592"/>
      <c r="DS30" s="592"/>
      <c r="DT30" s="592"/>
      <c r="DU30" s="592"/>
      <c r="DV30" s="593"/>
      <c r="DW30" s="596">
        <v>20</v>
      </c>
      <c r="DX30" s="621"/>
      <c r="DY30" s="621"/>
      <c r="DZ30" s="621"/>
      <c r="EA30" s="621"/>
      <c r="EB30" s="621"/>
      <c r="EC30" s="622"/>
    </row>
    <row r="31" spans="2:133" ht="11.25" customHeight="1" x14ac:dyDescent="0.15">
      <c r="B31" s="588" t="s">
        <v>294</v>
      </c>
      <c r="C31" s="589"/>
      <c r="D31" s="589"/>
      <c r="E31" s="589"/>
      <c r="F31" s="589"/>
      <c r="G31" s="589"/>
      <c r="H31" s="589"/>
      <c r="I31" s="589"/>
      <c r="J31" s="589"/>
      <c r="K31" s="589"/>
      <c r="L31" s="589"/>
      <c r="M31" s="589"/>
      <c r="N31" s="589"/>
      <c r="O31" s="589"/>
      <c r="P31" s="589"/>
      <c r="Q31" s="590"/>
      <c r="R31" s="591">
        <v>2406335</v>
      </c>
      <c r="S31" s="592"/>
      <c r="T31" s="592"/>
      <c r="U31" s="592"/>
      <c r="V31" s="592"/>
      <c r="W31" s="592"/>
      <c r="X31" s="592"/>
      <c r="Y31" s="593"/>
      <c r="Z31" s="594">
        <v>1.5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98.6</v>
      </c>
      <c r="BH31" s="623"/>
      <c r="BI31" s="623"/>
      <c r="BJ31" s="623"/>
      <c r="BK31" s="623"/>
      <c r="BL31" s="623"/>
      <c r="BM31" s="597">
        <v>94.4</v>
      </c>
      <c r="BN31" s="647"/>
      <c r="BO31" s="647"/>
      <c r="BP31" s="647"/>
      <c r="BQ31" s="648"/>
      <c r="BR31" s="646">
        <v>98.7</v>
      </c>
      <c r="BS31" s="623"/>
      <c r="BT31" s="623"/>
      <c r="BU31" s="623"/>
      <c r="BV31" s="623"/>
      <c r="BW31" s="623"/>
      <c r="BX31" s="597">
        <v>94.3</v>
      </c>
      <c r="BY31" s="647"/>
      <c r="BZ31" s="647"/>
      <c r="CA31" s="647"/>
      <c r="CB31" s="648"/>
      <c r="CD31" s="654"/>
      <c r="CE31" s="655"/>
      <c r="CF31" s="605" t="s">
        <v>297</v>
      </c>
      <c r="CG31" s="606"/>
      <c r="CH31" s="606"/>
      <c r="CI31" s="606"/>
      <c r="CJ31" s="606"/>
      <c r="CK31" s="606"/>
      <c r="CL31" s="606"/>
      <c r="CM31" s="606"/>
      <c r="CN31" s="606"/>
      <c r="CO31" s="606"/>
      <c r="CP31" s="606"/>
      <c r="CQ31" s="607"/>
      <c r="CR31" s="591">
        <v>3415963</v>
      </c>
      <c r="CS31" s="623"/>
      <c r="CT31" s="623"/>
      <c r="CU31" s="623"/>
      <c r="CV31" s="623"/>
      <c r="CW31" s="623"/>
      <c r="CX31" s="623"/>
      <c r="CY31" s="624"/>
      <c r="CZ31" s="625">
        <v>2.1</v>
      </c>
      <c r="DA31" s="626"/>
      <c r="DB31" s="626"/>
      <c r="DC31" s="627"/>
      <c r="DD31" s="600">
        <v>3281087</v>
      </c>
      <c r="DE31" s="623"/>
      <c r="DF31" s="623"/>
      <c r="DG31" s="623"/>
      <c r="DH31" s="623"/>
      <c r="DI31" s="623"/>
      <c r="DJ31" s="623"/>
      <c r="DK31" s="624"/>
      <c r="DL31" s="600">
        <v>3281087</v>
      </c>
      <c r="DM31" s="623"/>
      <c r="DN31" s="623"/>
      <c r="DO31" s="623"/>
      <c r="DP31" s="623"/>
      <c r="DQ31" s="623"/>
      <c r="DR31" s="623"/>
      <c r="DS31" s="623"/>
      <c r="DT31" s="623"/>
      <c r="DU31" s="623"/>
      <c r="DV31" s="624"/>
      <c r="DW31" s="596">
        <v>3.2</v>
      </c>
      <c r="DX31" s="621"/>
      <c r="DY31" s="621"/>
      <c r="DZ31" s="621"/>
      <c r="EA31" s="621"/>
      <c r="EB31" s="621"/>
      <c r="EC31" s="622"/>
    </row>
    <row r="32" spans="2:133" ht="11.25" customHeight="1" x14ac:dyDescent="0.15">
      <c r="B32" s="588" t="s">
        <v>298</v>
      </c>
      <c r="C32" s="589"/>
      <c r="D32" s="589"/>
      <c r="E32" s="589"/>
      <c r="F32" s="589"/>
      <c r="G32" s="589"/>
      <c r="H32" s="589"/>
      <c r="I32" s="589"/>
      <c r="J32" s="589"/>
      <c r="K32" s="589"/>
      <c r="L32" s="589"/>
      <c r="M32" s="589"/>
      <c r="N32" s="589"/>
      <c r="O32" s="589"/>
      <c r="P32" s="589"/>
      <c r="Q32" s="590"/>
      <c r="R32" s="591">
        <v>3968951</v>
      </c>
      <c r="S32" s="592"/>
      <c r="T32" s="592"/>
      <c r="U32" s="592"/>
      <c r="V32" s="592"/>
      <c r="W32" s="592"/>
      <c r="X32" s="592"/>
      <c r="Y32" s="593"/>
      <c r="Z32" s="594">
        <v>2.4</v>
      </c>
      <c r="AA32" s="594"/>
      <c r="AB32" s="594"/>
      <c r="AC32" s="594"/>
      <c r="AD32" s="595">
        <v>3071</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98.2</v>
      </c>
      <c r="BH32" s="659"/>
      <c r="BI32" s="659"/>
      <c r="BJ32" s="659"/>
      <c r="BK32" s="659"/>
      <c r="BL32" s="659"/>
      <c r="BM32" s="660">
        <v>90.6</v>
      </c>
      <c r="BN32" s="659"/>
      <c r="BO32" s="659"/>
      <c r="BP32" s="659"/>
      <c r="BQ32" s="661"/>
      <c r="BR32" s="658">
        <v>98.1</v>
      </c>
      <c r="BS32" s="659"/>
      <c r="BT32" s="659"/>
      <c r="BU32" s="659"/>
      <c r="BV32" s="659"/>
      <c r="BW32" s="659"/>
      <c r="BX32" s="660">
        <v>89.7</v>
      </c>
      <c r="BY32" s="659"/>
      <c r="BZ32" s="659"/>
      <c r="CA32" s="659"/>
      <c r="CB32" s="661"/>
      <c r="CD32" s="656"/>
      <c r="CE32" s="657"/>
      <c r="CF32" s="605" t="s">
        <v>300</v>
      </c>
      <c r="CG32" s="606"/>
      <c r="CH32" s="606"/>
      <c r="CI32" s="606"/>
      <c r="CJ32" s="606"/>
      <c r="CK32" s="606"/>
      <c r="CL32" s="606"/>
      <c r="CM32" s="606"/>
      <c r="CN32" s="606"/>
      <c r="CO32" s="606"/>
      <c r="CP32" s="606"/>
      <c r="CQ32" s="607"/>
      <c r="CR32" s="591">
        <v>4426</v>
      </c>
      <c r="CS32" s="592"/>
      <c r="CT32" s="592"/>
      <c r="CU32" s="592"/>
      <c r="CV32" s="592"/>
      <c r="CW32" s="592"/>
      <c r="CX32" s="592"/>
      <c r="CY32" s="593"/>
      <c r="CZ32" s="625">
        <v>0</v>
      </c>
      <c r="DA32" s="626"/>
      <c r="DB32" s="626"/>
      <c r="DC32" s="627"/>
      <c r="DD32" s="600">
        <v>4426</v>
      </c>
      <c r="DE32" s="592"/>
      <c r="DF32" s="592"/>
      <c r="DG32" s="592"/>
      <c r="DH32" s="592"/>
      <c r="DI32" s="592"/>
      <c r="DJ32" s="592"/>
      <c r="DK32" s="593"/>
      <c r="DL32" s="600">
        <v>4426</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301</v>
      </c>
      <c r="C33" s="589"/>
      <c r="D33" s="589"/>
      <c r="E33" s="589"/>
      <c r="F33" s="589"/>
      <c r="G33" s="589"/>
      <c r="H33" s="589"/>
      <c r="I33" s="589"/>
      <c r="J33" s="589"/>
      <c r="K33" s="589"/>
      <c r="L33" s="589"/>
      <c r="M33" s="589"/>
      <c r="N33" s="589"/>
      <c r="O33" s="589"/>
      <c r="P33" s="589"/>
      <c r="Q33" s="590"/>
      <c r="R33" s="591">
        <v>21191221</v>
      </c>
      <c r="S33" s="592"/>
      <c r="T33" s="592"/>
      <c r="U33" s="592"/>
      <c r="V33" s="592"/>
      <c r="W33" s="592"/>
      <c r="X33" s="592"/>
      <c r="Y33" s="593"/>
      <c r="Z33" s="594">
        <v>12.9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60016108</v>
      </c>
      <c r="CS33" s="623"/>
      <c r="CT33" s="623"/>
      <c r="CU33" s="623"/>
      <c r="CV33" s="623"/>
      <c r="CW33" s="623"/>
      <c r="CX33" s="623"/>
      <c r="CY33" s="624"/>
      <c r="CZ33" s="625">
        <v>36.9</v>
      </c>
      <c r="DA33" s="626"/>
      <c r="DB33" s="626"/>
      <c r="DC33" s="627"/>
      <c r="DD33" s="600">
        <v>51475146</v>
      </c>
      <c r="DE33" s="623"/>
      <c r="DF33" s="623"/>
      <c r="DG33" s="623"/>
      <c r="DH33" s="623"/>
      <c r="DI33" s="623"/>
      <c r="DJ33" s="623"/>
      <c r="DK33" s="624"/>
      <c r="DL33" s="600">
        <v>36425347</v>
      </c>
      <c r="DM33" s="623"/>
      <c r="DN33" s="623"/>
      <c r="DO33" s="623"/>
      <c r="DP33" s="623"/>
      <c r="DQ33" s="623"/>
      <c r="DR33" s="623"/>
      <c r="DS33" s="623"/>
      <c r="DT33" s="623"/>
      <c r="DU33" s="623"/>
      <c r="DV33" s="624"/>
      <c r="DW33" s="596">
        <v>35.4</v>
      </c>
      <c r="DX33" s="621"/>
      <c r="DY33" s="621"/>
      <c r="DZ33" s="621"/>
      <c r="EA33" s="621"/>
      <c r="EB33" s="621"/>
      <c r="EC33" s="622"/>
    </row>
    <row r="34" spans="2:133" ht="11.25" customHeight="1" x14ac:dyDescent="0.15">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17789435</v>
      </c>
      <c r="CS34" s="592"/>
      <c r="CT34" s="592"/>
      <c r="CU34" s="592"/>
      <c r="CV34" s="592"/>
      <c r="CW34" s="592"/>
      <c r="CX34" s="592"/>
      <c r="CY34" s="593"/>
      <c r="CZ34" s="625">
        <v>10.9</v>
      </c>
      <c r="DA34" s="626"/>
      <c r="DB34" s="626"/>
      <c r="DC34" s="627"/>
      <c r="DD34" s="600">
        <v>15216694</v>
      </c>
      <c r="DE34" s="592"/>
      <c r="DF34" s="592"/>
      <c r="DG34" s="592"/>
      <c r="DH34" s="592"/>
      <c r="DI34" s="592"/>
      <c r="DJ34" s="592"/>
      <c r="DK34" s="593"/>
      <c r="DL34" s="600">
        <v>13095237</v>
      </c>
      <c r="DM34" s="592"/>
      <c r="DN34" s="592"/>
      <c r="DO34" s="592"/>
      <c r="DP34" s="592"/>
      <c r="DQ34" s="592"/>
      <c r="DR34" s="592"/>
      <c r="DS34" s="592"/>
      <c r="DT34" s="592"/>
      <c r="DU34" s="592"/>
      <c r="DV34" s="593"/>
      <c r="DW34" s="596">
        <v>12.7</v>
      </c>
      <c r="DX34" s="621"/>
      <c r="DY34" s="621"/>
      <c r="DZ34" s="621"/>
      <c r="EA34" s="621"/>
      <c r="EB34" s="621"/>
      <c r="EC34" s="622"/>
    </row>
    <row r="35" spans="2:133" ht="11.25" customHeight="1" x14ac:dyDescent="0.15">
      <c r="B35" s="588" t="s">
        <v>307</v>
      </c>
      <c r="C35" s="589"/>
      <c r="D35" s="589"/>
      <c r="E35" s="589"/>
      <c r="F35" s="589"/>
      <c r="G35" s="589"/>
      <c r="H35" s="589"/>
      <c r="I35" s="589"/>
      <c r="J35" s="589"/>
      <c r="K35" s="589"/>
      <c r="L35" s="589"/>
      <c r="M35" s="589"/>
      <c r="N35" s="589"/>
      <c r="O35" s="589"/>
      <c r="P35" s="589"/>
      <c r="Q35" s="590"/>
      <c r="R35" s="591">
        <v>9301521</v>
      </c>
      <c r="S35" s="592"/>
      <c r="T35" s="592"/>
      <c r="U35" s="592"/>
      <c r="V35" s="592"/>
      <c r="W35" s="592"/>
      <c r="X35" s="592"/>
      <c r="Y35" s="593"/>
      <c r="Z35" s="594">
        <v>5.6</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21232644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902712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2205556</v>
      </c>
      <c r="CS35" s="623"/>
      <c r="CT35" s="623"/>
      <c r="CU35" s="623"/>
      <c r="CV35" s="623"/>
      <c r="CW35" s="623"/>
      <c r="CX35" s="623"/>
      <c r="CY35" s="624"/>
      <c r="CZ35" s="625">
        <v>1.4</v>
      </c>
      <c r="DA35" s="626"/>
      <c r="DB35" s="626"/>
      <c r="DC35" s="627"/>
      <c r="DD35" s="600">
        <v>1799676</v>
      </c>
      <c r="DE35" s="623"/>
      <c r="DF35" s="623"/>
      <c r="DG35" s="623"/>
      <c r="DH35" s="623"/>
      <c r="DI35" s="623"/>
      <c r="DJ35" s="623"/>
      <c r="DK35" s="624"/>
      <c r="DL35" s="600">
        <v>1791009</v>
      </c>
      <c r="DM35" s="623"/>
      <c r="DN35" s="623"/>
      <c r="DO35" s="623"/>
      <c r="DP35" s="623"/>
      <c r="DQ35" s="623"/>
      <c r="DR35" s="623"/>
      <c r="DS35" s="623"/>
      <c r="DT35" s="623"/>
      <c r="DU35" s="623"/>
      <c r="DV35" s="624"/>
      <c r="DW35" s="596">
        <v>1.7</v>
      </c>
      <c r="DX35" s="621"/>
      <c r="DY35" s="621"/>
      <c r="DZ35" s="621"/>
      <c r="EA35" s="621"/>
      <c r="EB35" s="621"/>
      <c r="EC35" s="622"/>
    </row>
    <row r="36" spans="2:133" ht="11.25" customHeight="1" x14ac:dyDescent="0.15">
      <c r="B36" s="634" t="s">
        <v>311</v>
      </c>
      <c r="C36" s="635"/>
      <c r="D36" s="635"/>
      <c r="E36" s="635"/>
      <c r="F36" s="635"/>
      <c r="G36" s="635"/>
      <c r="H36" s="635"/>
      <c r="I36" s="635"/>
      <c r="J36" s="635"/>
      <c r="K36" s="635"/>
      <c r="L36" s="635"/>
      <c r="M36" s="635"/>
      <c r="N36" s="635"/>
      <c r="O36" s="635"/>
      <c r="P36" s="635"/>
      <c r="Q36" s="636"/>
      <c r="R36" s="663">
        <v>164812961</v>
      </c>
      <c r="S36" s="664"/>
      <c r="T36" s="664"/>
      <c r="U36" s="664"/>
      <c r="V36" s="664"/>
      <c r="W36" s="664"/>
      <c r="X36" s="664"/>
      <c r="Y36" s="665"/>
      <c r="Z36" s="666">
        <v>100</v>
      </c>
      <c r="AA36" s="666"/>
      <c r="AB36" s="666"/>
      <c r="AC36" s="666"/>
      <c r="AD36" s="667">
        <v>93703206</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7090340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697971</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18521553</v>
      </c>
      <c r="CS36" s="592"/>
      <c r="CT36" s="592"/>
      <c r="CU36" s="592"/>
      <c r="CV36" s="592"/>
      <c r="CW36" s="592"/>
      <c r="CX36" s="592"/>
      <c r="CY36" s="593"/>
      <c r="CZ36" s="625">
        <v>11.4</v>
      </c>
      <c r="DA36" s="626"/>
      <c r="DB36" s="626"/>
      <c r="DC36" s="627"/>
      <c r="DD36" s="600">
        <v>16537032</v>
      </c>
      <c r="DE36" s="592"/>
      <c r="DF36" s="592"/>
      <c r="DG36" s="592"/>
      <c r="DH36" s="592"/>
      <c r="DI36" s="592"/>
      <c r="DJ36" s="592"/>
      <c r="DK36" s="593"/>
      <c r="DL36" s="600">
        <v>10566496</v>
      </c>
      <c r="DM36" s="592"/>
      <c r="DN36" s="592"/>
      <c r="DO36" s="592"/>
      <c r="DP36" s="592"/>
      <c r="DQ36" s="592"/>
      <c r="DR36" s="592"/>
      <c r="DS36" s="592"/>
      <c r="DT36" s="592"/>
      <c r="DU36" s="592"/>
      <c r="DV36" s="593"/>
      <c r="DW36" s="596">
        <v>10.3</v>
      </c>
      <c r="DX36" s="621"/>
      <c r="DY36" s="621"/>
      <c r="DZ36" s="621"/>
      <c r="EA36" s="621"/>
      <c r="EB36" s="621"/>
      <c r="EC36" s="622"/>
    </row>
    <row r="37" spans="2:133" ht="11.25" customHeight="1" x14ac:dyDescent="0.15">
      <c r="AQ37" s="670" t="s">
        <v>315</v>
      </c>
      <c r="AR37" s="671"/>
      <c r="AS37" s="671"/>
      <c r="AT37" s="671"/>
      <c r="AU37" s="671"/>
      <c r="AV37" s="671"/>
      <c r="AW37" s="671"/>
      <c r="AX37" s="671"/>
      <c r="AY37" s="672"/>
      <c r="AZ37" s="591">
        <v>1190631</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56657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3052075</v>
      </c>
      <c r="CS37" s="623"/>
      <c r="CT37" s="623"/>
      <c r="CU37" s="623"/>
      <c r="CV37" s="623"/>
      <c r="CW37" s="623"/>
      <c r="CX37" s="623"/>
      <c r="CY37" s="624"/>
      <c r="CZ37" s="625">
        <v>1.9</v>
      </c>
      <c r="DA37" s="626"/>
      <c r="DB37" s="626"/>
      <c r="DC37" s="627"/>
      <c r="DD37" s="600">
        <v>2998362</v>
      </c>
      <c r="DE37" s="623"/>
      <c r="DF37" s="623"/>
      <c r="DG37" s="623"/>
      <c r="DH37" s="623"/>
      <c r="DI37" s="623"/>
      <c r="DJ37" s="623"/>
      <c r="DK37" s="624"/>
      <c r="DL37" s="600">
        <v>930732</v>
      </c>
      <c r="DM37" s="623"/>
      <c r="DN37" s="623"/>
      <c r="DO37" s="623"/>
      <c r="DP37" s="623"/>
      <c r="DQ37" s="623"/>
      <c r="DR37" s="623"/>
      <c r="DS37" s="623"/>
      <c r="DT37" s="623"/>
      <c r="DU37" s="623"/>
      <c r="DV37" s="624"/>
      <c r="DW37" s="596">
        <v>0.9</v>
      </c>
      <c r="DX37" s="621"/>
      <c r="DY37" s="621"/>
      <c r="DZ37" s="621"/>
      <c r="EA37" s="621"/>
      <c r="EB37" s="621"/>
      <c r="EC37" s="622"/>
    </row>
    <row r="38" spans="2:133" ht="11.25" customHeight="1" x14ac:dyDescent="0.15">
      <c r="AQ38" s="670" t="s">
        <v>318</v>
      </c>
      <c r="AR38" s="671"/>
      <c r="AS38" s="671"/>
      <c r="AT38" s="671"/>
      <c r="AU38" s="671"/>
      <c r="AV38" s="671"/>
      <c r="AW38" s="671"/>
      <c r="AX38" s="671"/>
      <c r="AY38" s="672"/>
      <c r="AZ38" s="591">
        <v>185320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89835</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13687577</v>
      </c>
      <c r="CS38" s="592"/>
      <c r="CT38" s="592"/>
      <c r="CU38" s="592"/>
      <c r="CV38" s="592"/>
      <c r="CW38" s="592"/>
      <c r="CX38" s="592"/>
      <c r="CY38" s="593"/>
      <c r="CZ38" s="625">
        <v>8.4</v>
      </c>
      <c r="DA38" s="626"/>
      <c r="DB38" s="626"/>
      <c r="DC38" s="627"/>
      <c r="DD38" s="600">
        <v>12172690</v>
      </c>
      <c r="DE38" s="592"/>
      <c r="DF38" s="592"/>
      <c r="DG38" s="592"/>
      <c r="DH38" s="592"/>
      <c r="DI38" s="592"/>
      <c r="DJ38" s="592"/>
      <c r="DK38" s="593"/>
      <c r="DL38" s="600">
        <v>10970925</v>
      </c>
      <c r="DM38" s="592"/>
      <c r="DN38" s="592"/>
      <c r="DO38" s="592"/>
      <c r="DP38" s="592"/>
      <c r="DQ38" s="592"/>
      <c r="DR38" s="592"/>
      <c r="DS38" s="592"/>
      <c r="DT38" s="592"/>
      <c r="DU38" s="592"/>
      <c r="DV38" s="593"/>
      <c r="DW38" s="596">
        <v>10.7</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v>104548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97</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5130598</v>
      </c>
      <c r="CS39" s="623"/>
      <c r="CT39" s="623"/>
      <c r="CU39" s="623"/>
      <c r="CV39" s="623"/>
      <c r="CW39" s="623"/>
      <c r="CX39" s="623"/>
      <c r="CY39" s="624"/>
      <c r="CZ39" s="625">
        <v>3.2</v>
      </c>
      <c r="DA39" s="626"/>
      <c r="DB39" s="626"/>
      <c r="DC39" s="627"/>
      <c r="DD39" s="600">
        <v>4891926</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2559526</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87</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2681389</v>
      </c>
      <c r="CS40" s="592"/>
      <c r="CT40" s="592"/>
      <c r="CU40" s="592"/>
      <c r="CV40" s="592"/>
      <c r="CW40" s="592"/>
      <c r="CX40" s="592"/>
      <c r="CY40" s="593"/>
      <c r="CZ40" s="625">
        <v>1.6</v>
      </c>
      <c r="DA40" s="626"/>
      <c r="DB40" s="626"/>
      <c r="DC40" s="627"/>
      <c r="DD40" s="600">
        <v>857128</v>
      </c>
      <c r="DE40" s="592"/>
      <c r="DF40" s="592"/>
      <c r="DG40" s="592"/>
      <c r="DH40" s="592"/>
      <c r="DI40" s="592"/>
      <c r="DJ40" s="592"/>
      <c r="DK40" s="593"/>
      <c r="DL40" s="600">
        <v>1680</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10102279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292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25473216</v>
      </c>
      <c r="CS42" s="592"/>
      <c r="CT42" s="592"/>
      <c r="CU42" s="592"/>
      <c r="CV42" s="592"/>
      <c r="CW42" s="592"/>
      <c r="CX42" s="592"/>
      <c r="CY42" s="593"/>
      <c r="CZ42" s="625">
        <v>15.7</v>
      </c>
      <c r="DA42" s="674"/>
      <c r="DB42" s="674"/>
      <c r="DC42" s="675"/>
      <c r="DD42" s="600">
        <v>5166590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353229</v>
      </c>
      <c r="CS43" s="623"/>
      <c r="CT43" s="623"/>
      <c r="CU43" s="623"/>
      <c r="CV43" s="623"/>
      <c r="CW43" s="623"/>
      <c r="CX43" s="623"/>
      <c r="CY43" s="624"/>
      <c r="CZ43" s="625">
        <v>0.2</v>
      </c>
      <c r="DA43" s="626"/>
      <c r="DB43" s="626"/>
      <c r="DC43" s="627"/>
      <c r="DD43" s="600">
        <v>353229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337</v>
      </c>
      <c r="CD44" s="697" t="s">
        <v>288</v>
      </c>
      <c r="CE44" s="698"/>
      <c r="CF44" s="588" t="s">
        <v>338</v>
      </c>
      <c r="CG44" s="589"/>
      <c r="CH44" s="589"/>
      <c r="CI44" s="589"/>
      <c r="CJ44" s="589"/>
      <c r="CK44" s="589"/>
      <c r="CL44" s="589"/>
      <c r="CM44" s="589"/>
      <c r="CN44" s="589"/>
      <c r="CO44" s="589"/>
      <c r="CP44" s="589"/>
      <c r="CQ44" s="590"/>
      <c r="CR44" s="591">
        <v>25338870</v>
      </c>
      <c r="CS44" s="592"/>
      <c r="CT44" s="592"/>
      <c r="CU44" s="592"/>
      <c r="CV44" s="592"/>
      <c r="CW44" s="592"/>
      <c r="CX44" s="592"/>
      <c r="CY44" s="593"/>
      <c r="CZ44" s="625">
        <v>15.6</v>
      </c>
      <c r="DA44" s="674"/>
      <c r="DB44" s="674"/>
      <c r="DC44" s="675"/>
      <c r="DD44" s="600">
        <v>5085529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339</v>
      </c>
      <c r="CG45" s="589"/>
      <c r="CH45" s="589"/>
      <c r="CI45" s="589"/>
      <c r="CJ45" s="589"/>
      <c r="CK45" s="589"/>
      <c r="CL45" s="589"/>
      <c r="CM45" s="589"/>
      <c r="CN45" s="589"/>
      <c r="CO45" s="589"/>
      <c r="CP45" s="589"/>
      <c r="CQ45" s="590"/>
      <c r="CR45" s="591">
        <v>13628870</v>
      </c>
      <c r="CS45" s="623"/>
      <c r="CT45" s="623"/>
      <c r="CU45" s="623"/>
      <c r="CV45" s="623"/>
      <c r="CW45" s="623"/>
      <c r="CX45" s="623"/>
      <c r="CY45" s="624"/>
      <c r="CZ45" s="625">
        <v>8.4</v>
      </c>
      <c r="DA45" s="626"/>
      <c r="DB45" s="626"/>
      <c r="DC45" s="627"/>
      <c r="DD45" s="600">
        <v>243452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340</v>
      </c>
      <c r="CG46" s="589"/>
      <c r="CH46" s="589"/>
      <c r="CI46" s="589"/>
      <c r="CJ46" s="589"/>
      <c r="CK46" s="589"/>
      <c r="CL46" s="589"/>
      <c r="CM46" s="589"/>
      <c r="CN46" s="589"/>
      <c r="CO46" s="589"/>
      <c r="CP46" s="589"/>
      <c r="CQ46" s="590"/>
      <c r="CR46" s="591">
        <v>10019568</v>
      </c>
      <c r="CS46" s="592"/>
      <c r="CT46" s="592"/>
      <c r="CU46" s="592"/>
      <c r="CV46" s="592"/>
      <c r="CW46" s="592"/>
      <c r="CX46" s="592"/>
      <c r="CY46" s="593"/>
      <c r="CZ46" s="625">
        <v>6.2</v>
      </c>
      <c r="DA46" s="674"/>
      <c r="DB46" s="674"/>
      <c r="DC46" s="675"/>
      <c r="DD46" s="600">
        <v>4621064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341</v>
      </c>
      <c r="CG47" s="589"/>
      <c r="CH47" s="589"/>
      <c r="CI47" s="589"/>
      <c r="CJ47" s="589"/>
      <c r="CK47" s="589"/>
      <c r="CL47" s="589"/>
      <c r="CM47" s="589"/>
      <c r="CN47" s="589"/>
      <c r="CO47" s="589"/>
      <c r="CP47" s="589"/>
      <c r="CQ47" s="590"/>
      <c r="CR47" s="591">
        <v>134346</v>
      </c>
      <c r="CS47" s="623"/>
      <c r="CT47" s="623"/>
      <c r="CU47" s="623"/>
      <c r="CV47" s="623"/>
      <c r="CW47" s="623"/>
      <c r="CX47" s="623"/>
      <c r="CY47" s="624"/>
      <c r="CZ47" s="625">
        <v>0.1</v>
      </c>
      <c r="DA47" s="626"/>
      <c r="DB47" s="626"/>
      <c r="DC47" s="627"/>
      <c r="DD47" s="600">
        <v>81061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162576758</v>
      </c>
      <c r="CS49" s="659"/>
      <c r="CT49" s="659"/>
      <c r="CU49" s="659"/>
      <c r="CV49" s="659"/>
      <c r="CW49" s="659"/>
      <c r="CX49" s="659"/>
      <c r="CY49" s="686"/>
      <c r="CZ49" s="687">
        <v>100</v>
      </c>
      <c r="DA49" s="688"/>
      <c r="DB49" s="688"/>
      <c r="DC49" s="689"/>
      <c r="DD49" s="690">
        <v>112783238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election activeCell="BD16" sqref="BD1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164710</v>
      </c>
      <c r="R7" s="721"/>
      <c r="S7" s="721"/>
      <c r="T7" s="721"/>
      <c r="U7" s="721"/>
      <c r="V7" s="721">
        <v>162486</v>
      </c>
      <c r="W7" s="721"/>
      <c r="X7" s="721"/>
      <c r="Y7" s="721"/>
      <c r="Z7" s="721"/>
      <c r="AA7" s="721">
        <v>2224</v>
      </c>
      <c r="AB7" s="721"/>
      <c r="AC7" s="721"/>
      <c r="AD7" s="721"/>
      <c r="AE7" s="722"/>
      <c r="AF7" s="723">
        <v>1451</v>
      </c>
      <c r="AG7" s="724"/>
      <c r="AH7" s="724"/>
      <c r="AI7" s="724"/>
      <c r="AJ7" s="725"/>
      <c r="AK7" s="760">
        <v>764366</v>
      </c>
      <c r="AL7" s="761"/>
      <c r="AM7" s="761"/>
      <c r="AN7" s="761"/>
      <c r="AO7" s="761"/>
      <c r="AP7" s="761">
        <v>245230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569</v>
      </c>
      <c r="BT7" s="765"/>
      <c r="BU7" s="765"/>
      <c r="BV7" s="765"/>
      <c r="BW7" s="765"/>
      <c r="BX7" s="765"/>
      <c r="BY7" s="765"/>
      <c r="BZ7" s="765"/>
      <c r="CA7" s="765"/>
      <c r="CB7" s="765"/>
      <c r="CC7" s="765"/>
      <c r="CD7" s="765"/>
      <c r="CE7" s="765"/>
      <c r="CF7" s="765"/>
      <c r="CG7" s="766"/>
      <c r="CH7" s="757">
        <v>103</v>
      </c>
      <c r="CI7" s="758"/>
      <c r="CJ7" s="758"/>
      <c r="CK7" s="758"/>
      <c r="CL7" s="759"/>
      <c r="CM7" s="757">
        <v>3929</v>
      </c>
      <c r="CN7" s="758"/>
      <c r="CO7" s="758"/>
      <c r="CP7" s="758"/>
      <c r="CQ7" s="759"/>
      <c r="CR7" s="757">
        <v>1887</v>
      </c>
      <c r="CS7" s="758"/>
      <c r="CT7" s="758"/>
      <c r="CU7" s="758"/>
      <c r="CV7" s="759"/>
      <c r="CW7" s="757">
        <v>5</v>
      </c>
      <c r="CX7" s="758"/>
      <c r="CY7" s="758"/>
      <c r="CZ7" s="758"/>
      <c r="DA7" s="759"/>
      <c r="DB7" s="757" t="s">
        <v>592</v>
      </c>
      <c r="DC7" s="758"/>
      <c r="DD7" s="758"/>
      <c r="DE7" s="758"/>
      <c r="DF7" s="759"/>
      <c r="DG7" s="757" t="s">
        <v>592</v>
      </c>
      <c r="DH7" s="758"/>
      <c r="DI7" s="758"/>
      <c r="DJ7" s="758"/>
      <c r="DK7" s="759"/>
      <c r="DL7" s="757" t="s">
        <v>592</v>
      </c>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25117</v>
      </c>
      <c r="R8" s="745"/>
      <c r="S8" s="745"/>
      <c r="T8" s="745"/>
      <c r="U8" s="745"/>
      <c r="V8" s="745">
        <v>25117</v>
      </c>
      <c r="W8" s="745"/>
      <c r="X8" s="745"/>
      <c r="Y8" s="745"/>
      <c r="Z8" s="745"/>
      <c r="AA8" s="745" t="s">
        <v>558</v>
      </c>
      <c r="AB8" s="745"/>
      <c r="AC8" s="745"/>
      <c r="AD8" s="745"/>
      <c r="AE8" s="746"/>
      <c r="AF8" s="747" t="s">
        <v>112</v>
      </c>
      <c r="AG8" s="748"/>
      <c r="AH8" s="748"/>
      <c r="AI8" s="748"/>
      <c r="AJ8" s="749"/>
      <c r="AK8" s="750">
        <v>24883</v>
      </c>
      <c r="AL8" s="751"/>
      <c r="AM8" s="751"/>
      <c r="AN8" s="751"/>
      <c r="AO8" s="751"/>
      <c r="AP8" s="751" t="s">
        <v>568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570</v>
      </c>
      <c r="BT8" s="755"/>
      <c r="BU8" s="755"/>
      <c r="BV8" s="755"/>
      <c r="BW8" s="755"/>
      <c r="BX8" s="755"/>
      <c r="BY8" s="755"/>
      <c r="BZ8" s="755"/>
      <c r="CA8" s="755"/>
      <c r="CB8" s="755"/>
      <c r="CC8" s="755"/>
      <c r="CD8" s="755"/>
      <c r="CE8" s="755"/>
      <c r="CF8" s="755"/>
      <c r="CG8" s="756"/>
      <c r="CH8" s="767">
        <v>-2</v>
      </c>
      <c r="CI8" s="768"/>
      <c r="CJ8" s="768"/>
      <c r="CK8" s="768"/>
      <c r="CL8" s="769"/>
      <c r="CM8" s="767">
        <v>28</v>
      </c>
      <c r="CN8" s="768"/>
      <c r="CO8" s="768"/>
      <c r="CP8" s="768"/>
      <c r="CQ8" s="769"/>
      <c r="CR8" s="767">
        <v>31</v>
      </c>
      <c r="CS8" s="768"/>
      <c r="CT8" s="768"/>
      <c r="CU8" s="768"/>
      <c r="CV8" s="769"/>
      <c r="CW8" s="767">
        <v>175</v>
      </c>
      <c r="CX8" s="768"/>
      <c r="CY8" s="768"/>
      <c r="CZ8" s="768"/>
      <c r="DA8" s="769"/>
      <c r="DB8" s="767" t="s">
        <v>592</v>
      </c>
      <c r="DC8" s="768"/>
      <c r="DD8" s="768"/>
      <c r="DE8" s="768"/>
      <c r="DF8" s="769"/>
      <c r="DG8" s="767" t="s">
        <v>592</v>
      </c>
      <c r="DH8" s="768"/>
      <c r="DI8" s="768"/>
      <c r="DJ8" s="768"/>
      <c r="DK8" s="769"/>
      <c r="DL8" s="767" t="s">
        <v>592</v>
      </c>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t="s">
        <v>368</v>
      </c>
      <c r="C9" s="742"/>
      <c r="D9" s="742"/>
      <c r="E9" s="742"/>
      <c r="F9" s="742"/>
      <c r="G9" s="742"/>
      <c r="H9" s="742"/>
      <c r="I9" s="742"/>
      <c r="J9" s="742"/>
      <c r="K9" s="742"/>
      <c r="L9" s="742"/>
      <c r="M9" s="742"/>
      <c r="N9" s="742"/>
      <c r="O9" s="742"/>
      <c r="P9" s="743"/>
      <c r="Q9" s="744">
        <v>24</v>
      </c>
      <c r="R9" s="745"/>
      <c r="S9" s="745"/>
      <c r="T9" s="745"/>
      <c r="U9" s="745"/>
      <c r="V9" s="745">
        <v>14</v>
      </c>
      <c r="W9" s="745"/>
      <c r="X9" s="745"/>
      <c r="Y9" s="745"/>
      <c r="Z9" s="745"/>
      <c r="AA9" s="745">
        <v>10</v>
      </c>
      <c r="AB9" s="745"/>
      <c r="AC9" s="745"/>
      <c r="AD9" s="745"/>
      <c r="AE9" s="746"/>
      <c r="AF9" s="747">
        <v>7</v>
      </c>
      <c r="AG9" s="748"/>
      <c r="AH9" s="748"/>
      <c r="AI9" s="748"/>
      <c r="AJ9" s="749"/>
      <c r="AK9" s="750">
        <v>1</v>
      </c>
      <c r="AL9" s="751"/>
      <c r="AM9" s="751"/>
      <c r="AN9" s="751"/>
      <c r="AO9" s="751"/>
      <c r="AP9" s="751">
        <v>64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571</v>
      </c>
      <c r="BT9" s="755"/>
      <c r="BU9" s="755"/>
      <c r="BV9" s="755"/>
      <c r="BW9" s="755"/>
      <c r="BX9" s="755"/>
      <c r="BY9" s="755"/>
      <c r="BZ9" s="755"/>
      <c r="CA9" s="755"/>
      <c r="CB9" s="755"/>
      <c r="CC9" s="755"/>
      <c r="CD9" s="755"/>
      <c r="CE9" s="755"/>
      <c r="CF9" s="755"/>
      <c r="CG9" s="756"/>
      <c r="CH9" s="767">
        <v>0</v>
      </c>
      <c r="CI9" s="768"/>
      <c r="CJ9" s="768"/>
      <c r="CK9" s="768"/>
      <c r="CL9" s="769"/>
      <c r="CM9" s="767">
        <v>91</v>
      </c>
      <c r="CN9" s="768"/>
      <c r="CO9" s="768"/>
      <c r="CP9" s="768"/>
      <c r="CQ9" s="769"/>
      <c r="CR9" s="767">
        <v>10</v>
      </c>
      <c r="CS9" s="768"/>
      <c r="CT9" s="768"/>
      <c r="CU9" s="768"/>
      <c r="CV9" s="769"/>
      <c r="CW9" s="767">
        <v>64</v>
      </c>
      <c r="CX9" s="768"/>
      <c r="CY9" s="768"/>
      <c r="CZ9" s="768"/>
      <c r="DA9" s="769"/>
      <c r="DB9" s="767" t="s">
        <v>592</v>
      </c>
      <c r="DC9" s="768"/>
      <c r="DD9" s="768"/>
      <c r="DE9" s="768"/>
      <c r="DF9" s="769"/>
      <c r="DG9" s="767" t="s">
        <v>592</v>
      </c>
      <c r="DH9" s="768"/>
      <c r="DI9" s="768"/>
      <c r="DJ9" s="768"/>
      <c r="DK9" s="769"/>
      <c r="DL9" s="767" t="s">
        <v>592</v>
      </c>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t="s">
        <v>369</v>
      </c>
      <c r="C10" s="742"/>
      <c r="D10" s="742"/>
      <c r="E10" s="742"/>
      <c r="F10" s="742"/>
      <c r="G10" s="742"/>
      <c r="H10" s="742"/>
      <c r="I10" s="742"/>
      <c r="J10" s="742"/>
      <c r="K10" s="742"/>
      <c r="L10" s="742"/>
      <c r="M10" s="742"/>
      <c r="N10" s="742"/>
      <c r="O10" s="742"/>
      <c r="P10" s="743"/>
      <c r="Q10" s="744">
        <v>53</v>
      </c>
      <c r="R10" s="745"/>
      <c r="S10" s="745"/>
      <c r="T10" s="745"/>
      <c r="U10" s="745"/>
      <c r="V10" s="745">
        <v>53</v>
      </c>
      <c r="W10" s="745"/>
      <c r="X10" s="745"/>
      <c r="Y10" s="745"/>
      <c r="Z10" s="745"/>
      <c r="AA10" s="745" t="s">
        <v>558</v>
      </c>
      <c r="AB10" s="745"/>
      <c r="AC10" s="745"/>
      <c r="AD10" s="745"/>
      <c r="AE10" s="746"/>
      <c r="AF10" s="747" t="s">
        <v>370</v>
      </c>
      <c r="AG10" s="748"/>
      <c r="AH10" s="748"/>
      <c r="AI10" s="748"/>
      <c r="AJ10" s="749"/>
      <c r="AK10" s="750">
        <v>53</v>
      </c>
      <c r="AL10" s="751"/>
      <c r="AM10" s="751"/>
      <c r="AN10" s="751"/>
      <c r="AO10" s="751"/>
      <c r="AP10" s="751" t="s">
        <v>568</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572</v>
      </c>
      <c r="BT10" s="755"/>
      <c r="BU10" s="755"/>
      <c r="BV10" s="755"/>
      <c r="BW10" s="755"/>
      <c r="BX10" s="755"/>
      <c r="BY10" s="755"/>
      <c r="BZ10" s="755"/>
      <c r="CA10" s="755"/>
      <c r="CB10" s="755"/>
      <c r="CC10" s="755"/>
      <c r="CD10" s="755"/>
      <c r="CE10" s="755"/>
      <c r="CF10" s="755"/>
      <c r="CG10" s="756"/>
      <c r="CH10" s="767">
        <v>19</v>
      </c>
      <c r="CI10" s="768"/>
      <c r="CJ10" s="768"/>
      <c r="CK10" s="768"/>
      <c r="CL10" s="769"/>
      <c r="CM10" s="767">
        <v>327</v>
      </c>
      <c r="CN10" s="768"/>
      <c r="CO10" s="768"/>
      <c r="CP10" s="768"/>
      <c r="CQ10" s="769"/>
      <c r="CR10" s="767">
        <v>55</v>
      </c>
      <c r="CS10" s="768"/>
      <c r="CT10" s="768"/>
      <c r="CU10" s="768"/>
      <c r="CV10" s="769"/>
      <c r="CW10" s="767">
        <v>195</v>
      </c>
      <c r="CX10" s="768"/>
      <c r="CY10" s="768"/>
      <c r="CZ10" s="768"/>
      <c r="DA10" s="769"/>
      <c r="DB10" s="767" t="s">
        <v>592</v>
      </c>
      <c r="DC10" s="768"/>
      <c r="DD10" s="768"/>
      <c r="DE10" s="768"/>
      <c r="DF10" s="769"/>
      <c r="DG10" s="767" t="s">
        <v>592</v>
      </c>
      <c r="DH10" s="768"/>
      <c r="DI10" s="768"/>
      <c r="DJ10" s="768"/>
      <c r="DK10" s="769"/>
      <c r="DL10" s="767" t="s">
        <v>592</v>
      </c>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t="s">
        <v>371</v>
      </c>
      <c r="C11" s="742"/>
      <c r="D11" s="742"/>
      <c r="E11" s="742"/>
      <c r="F11" s="742"/>
      <c r="G11" s="742"/>
      <c r="H11" s="742"/>
      <c r="I11" s="742"/>
      <c r="J11" s="742"/>
      <c r="K11" s="742"/>
      <c r="L11" s="742"/>
      <c r="M11" s="742"/>
      <c r="N11" s="742"/>
      <c r="O11" s="742"/>
      <c r="P11" s="743"/>
      <c r="Q11" s="744">
        <v>7</v>
      </c>
      <c r="R11" s="745"/>
      <c r="S11" s="745"/>
      <c r="T11" s="745"/>
      <c r="U11" s="745"/>
      <c r="V11" s="745">
        <v>5</v>
      </c>
      <c r="W11" s="745"/>
      <c r="X11" s="745"/>
      <c r="Y11" s="745"/>
      <c r="Z11" s="745"/>
      <c r="AA11" s="745">
        <v>2</v>
      </c>
      <c r="AB11" s="745"/>
      <c r="AC11" s="745"/>
      <c r="AD11" s="745"/>
      <c r="AE11" s="746"/>
      <c r="AF11" s="747">
        <v>2</v>
      </c>
      <c r="AG11" s="748"/>
      <c r="AH11" s="748"/>
      <c r="AI11" s="748"/>
      <c r="AJ11" s="749"/>
      <c r="AK11" s="750">
        <v>1</v>
      </c>
      <c r="AL11" s="751"/>
      <c r="AM11" s="751"/>
      <c r="AN11" s="751"/>
      <c r="AO11" s="751"/>
      <c r="AP11" s="751" t="s">
        <v>568</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573</v>
      </c>
      <c r="BT11" s="755"/>
      <c r="BU11" s="755"/>
      <c r="BV11" s="755"/>
      <c r="BW11" s="755"/>
      <c r="BX11" s="755"/>
      <c r="BY11" s="755"/>
      <c r="BZ11" s="755"/>
      <c r="CA11" s="755"/>
      <c r="CB11" s="755"/>
      <c r="CC11" s="755"/>
      <c r="CD11" s="755"/>
      <c r="CE11" s="755"/>
      <c r="CF11" s="755"/>
      <c r="CG11" s="756"/>
      <c r="CH11" s="767">
        <v>5</v>
      </c>
      <c r="CI11" s="768"/>
      <c r="CJ11" s="768"/>
      <c r="CK11" s="768"/>
      <c r="CL11" s="769"/>
      <c r="CM11" s="767">
        <v>79</v>
      </c>
      <c r="CN11" s="768"/>
      <c r="CO11" s="768"/>
      <c r="CP11" s="768"/>
      <c r="CQ11" s="769"/>
      <c r="CR11" s="767">
        <v>30</v>
      </c>
      <c r="CS11" s="768"/>
      <c r="CT11" s="768"/>
      <c r="CU11" s="768"/>
      <c r="CV11" s="769"/>
      <c r="CW11" s="767">
        <v>16</v>
      </c>
      <c r="CX11" s="768"/>
      <c r="CY11" s="768"/>
      <c r="CZ11" s="768"/>
      <c r="DA11" s="769"/>
      <c r="DB11" s="767" t="s">
        <v>592</v>
      </c>
      <c r="DC11" s="768"/>
      <c r="DD11" s="768"/>
      <c r="DE11" s="768"/>
      <c r="DF11" s="769"/>
      <c r="DG11" s="767" t="s">
        <v>592</v>
      </c>
      <c r="DH11" s="768"/>
      <c r="DI11" s="768"/>
      <c r="DJ11" s="768"/>
      <c r="DK11" s="769"/>
      <c r="DL11" s="767" t="s">
        <v>592</v>
      </c>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t="s">
        <v>372</v>
      </c>
      <c r="C12" s="742"/>
      <c r="D12" s="742"/>
      <c r="E12" s="742"/>
      <c r="F12" s="742"/>
      <c r="G12" s="742"/>
      <c r="H12" s="742"/>
      <c r="I12" s="742"/>
      <c r="J12" s="742"/>
      <c r="K12" s="742"/>
      <c r="L12" s="742"/>
      <c r="M12" s="742"/>
      <c r="N12" s="742"/>
      <c r="O12" s="742"/>
      <c r="P12" s="743"/>
      <c r="Q12" s="744">
        <v>176</v>
      </c>
      <c r="R12" s="745"/>
      <c r="S12" s="745"/>
      <c r="T12" s="745"/>
      <c r="U12" s="745"/>
      <c r="V12" s="745">
        <v>175</v>
      </c>
      <c r="W12" s="745"/>
      <c r="X12" s="745"/>
      <c r="Y12" s="745"/>
      <c r="Z12" s="745"/>
      <c r="AA12" s="745">
        <v>1</v>
      </c>
      <c r="AB12" s="745"/>
      <c r="AC12" s="745"/>
      <c r="AD12" s="745"/>
      <c r="AE12" s="746"/>
      <c r="AF12" s="747">
        <v>1</v>
      </c>
      <c r="AG12" s="748"/>
      <c r="AH12" s="748"/>
      <c r="AI12" s="748"/>
      <c r="AJ12" s="749"/>
      <c r="AK12" s="750">
        <v>15</v>
      </c>
      <c r="AL12" s="751"/>
      <c r="AM12" s="751"/>
      <c r="AN12" s="751"/>
      <c r="AO12" s="751"/>
      <c r="AP12" s="751">
        <v>738</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574</v>
      </c>
      <c r="BT12" s="755"/>
      <c r="BU12" s="755"/>
      <c r="BV12" s="755"/>
      <c r="BW12" s="755"/>
      <c r="BX12" s="755"/>
      <c r="BY12" s="755"/>
      <c r="BZ12" s="755"/>
      <c r="CA12" s="755"/>
      <c r="CB12" s="755"/>
      <c r="CC12" s="755"/>
      <c r="CD12" s="755"/>
      <c r="CE12" s="755"/>
      <c r="CF12" s="755"/>
      <c r="CG12" s="756"/>
      <c r="CH12" s="767">
        <v>21</v>
      </c>
      <c r="CI12" s="768"/>
      <c r="CJ12" s="768"/>
      <c r="CK12" s="768"/>
      <c r="CL12" s="769"/>
      <c r="CM12" s="767">
        <v>88</v>
      </c>
      <c r="CN12" s="768"/>
      <c r="CO12" s="768"/>
      <c r="CP12" s="768"/>
      <c r="CQ12" s="769"/>
      <c r="CR12" s="767">
        <v>30</v>
      </c>
      <c r="CS12" s="768"/>
      <c r="CT12" s="768"/>
      <c r="CU12" s="768"/>
      <c r="CV12" s="769"/>
      <c r="CW12" s="767">
        <v>80</v>
      </c>
      <c r="CX12" s="768"/>
      <c r="CY12" s="768"/>
      <c r="CZ12" s="768"/>
      <c r="DA12" s="769"/>
      <c r="DB12" s="767" t="s">
        <v>592</v>
      </c>
      <c r="DC12" s="768"/>
      <c r="DD12" s="768"/>
      <c r="DE12" s="768"/>
      <c r="DF12" s="769"/>
      <c r="DG12" s="767" t="s">
        <v>592</v>
      </c>
      <c r="DH12" s="768"/>
      <c r="DI12" s="768"/>
      <c r="DJ12" s="768"/>
      <c r="DK12" s="769"/>
      <c r="DL12" s="767" t="s">
        <v>592</v>
      </c>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575</v>
      </c>
      <c r="BT13" s="755"/>
      <c r="BU13" s="755"/>
      <c r="BV13" s="755"/>
      <c r="BW13" s="755"/>
      <c r="BX13" s="755"/>
      <c r="BY13" s="755"/>
      <c r="BZ13" s="755"/>
      <c r="CA13" s="755"/>
      <c r="CB13" s="755"/>
      <c r="CC13" s="755"/>
      <c r="CD13" s="755"/>
      <c r="CE13" s="755"/>
      <c r="CF13" s="755"/>
      <c r="CG13" s="756"/>
      <c r="CH13" s="767">
        <v>4</v>
      </c>
      <c r="CI13" s="768"/>
      <c r="CJ13" s="768"/>
      <c r="CK13" s="768"/>
      <c r="CL13" s="769"/>
      <c r="CM13" s="767">
        <v>323</v>
      </c>
      <c r="CN13" s="768"/>
      <c r="CO13" s="768"/>
      <c r="CP13" s="768"/>
      <c r="CQ13" s="769"/>
      <c r="CR13" s="767">
        <v>30</v>
      </c>
      <c r="CS13" s="768"/>
      <c r="CT13" s="768"/>
      <c r="CU13" s="768"/>
      <c r="CV13" s="769"/>
      <c r="CW13" s="767">
        <v>20</v>
      </c>
      <c r="CX13" s="768"/>
      <c r="CY13" s="768"/>
      <c r="CZ13" s="768"/>
      <c r="DA13" s="769"/>
      <c r="DB13" s="767" t="s">
        <v>592</v>
      </c>
      <c r="DC13" s="768"/>
      <c r="DD13" s="768"/>
      <c r="DE13" s="768"/>
      <c r="DF13" s="769"/>
      <c r="DG13" s="767" t="s">
        <v>592</v>
      </c>
      <c r="DH13" s="768"/>
      <c r="DI13" s="768"/>
      <c r="DJ13" s="768"/>
      <c r="DK13" s="769"/>
      <c r="DL13" s="767" t="s">
        <v>592</v>
      </c>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576</v>
      </c>
      <c r="BT14" s="755"/>
      <c r="BU14" s="755"/>
      <c r="BV14" s="755"/>
      <c r="BW14" s="755"/>
      <c r="BX14" s="755"/>
      <c r="BY14" s="755"/>
      <c r="BZ14" s="755"/>
      <c r="CA14" s="755"/>
      <c r="CB14" s="755"/>
      <c r="CC14" s="755"/>
      <c r="CD14" s="755"/>
      <c r="CE14" s="755"/>
      <c r="CF14" s="755"/>
      <c r="CG14" s="756"/>
      <c r="CH14" s="767">
        <v>1</v>
      </c>
      <c r="CI14" s="768"/>
      <c r="CJ14" s="768"/>
      <c r="CK14" s="768"/>
      <c r="CL14" s="769"/>
      <c r="CM14" s="767">
        <v>46</v>
      </c>
      <c r="CN14" s="768"/>
      <c r="CO14" s="768"/>
      <c r="CP14" s="768"/>
      <c r="CQ14" s="769"/>
      <c r="CR14" s="767">
        <v>15</v>
      </c>
      <c r="CS14" s="768"/>
      <c r="CT14" s="768"/>
      <c r="CU14" s="768"/>
      <c r="CV14" s="769"/>
      <c r="CW14" s="767">
        <v>16</v>
      </c>
      <c r="CX14" s="768"/>
      <c r="CY14" s="768"/>
      <c r="CZ14" s="768"/>
      <c r="DA14" s="769"/>
      <c r="DB14" s="767" t="s">
        <v>592</v>
      </c>
      <c r="DC14" s="768"/>
      <c r="DD14" s="768"/>
      <c r="DE14" s="768"/>
      <c r="DF14" s="769"/>
      <c r="DG14" s="767" t="s">
        <v>592</v>
      </c>
      <c r="DH14" s="768"/>
      <c r="DI14" s="768"/>
      <c r="DJ14" s="768"/>
      <c r="DK14" s="769"/>
      <c r="DL14" s="767" t="s">
        <v>592</v>
      </c>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577</v>
      </c>
      <c r="BT15" s="755"/>
      <c r="BU15" s="755"/>
      <c r="BV15" s="755"/>
      <c r="BW15" s="755"/>
      <c r="BX15" s="755"/>
      <c r="BY15" s="755"/>
      <c r="BZ15" s="755"/>
      <c r="CA15" s="755"/>
      <c r="CB15" s="755"/>
      <c r="CC15" s="755"/>
      <c r="CD15" s="755"/>
      <c r="CE15" s="755"/>
      <c r="CF15" s="755"/>
      <c r="CG15" s="756"/>
      <c r="CH15" s="767">
        <v>0</v>
      </c>
      <c r="CI15" s="768"/>
      <c r="CJ15" s="768"/>
      <c r="CK15" s="768"/>
      <c r="CL15" s="769"/>
      <c r="CM15" s="767">
        <v>34</v>
      </c>
      <c r="CN15" s="768"/>
      <c r="CO15" s="768"/>
      <c r="CP15" s="768"/>
      <c r="CQ15" s="769"/>
      <c r="CR15" s="767">
        <v>30</v>
      </c>
      <c r="CS15" s="768"/>
      <c r="CT15" s="768"/>
      <c r="CU15" s="768"/>
      <c r="CV15" s="769"/>
      <c r="CW15" s="767">
        <v>261</v>
      </c>
      <c r="CX15" s="768"/>
      <c r="CY15" s="768"/>
      <c r="CZ15" s="768"/>
      <c r="DA15" s="769"/>
      <c r="DB15" s="767" t="s">
        <v>592</v>
      </c>
      <c r="DC15" s="768"/>
      <c r="DD15" s="768"/>
      <c r="DE15" s="768"/>
      <c r="DF15" s="769"/>
      <c r="DG15" s="767" t="s">
        <v>592</v>
      </c>
      <c r="DH15" s="768"/>
      <c r="DI15" s="768"/>
      <c r="DJ15" s="768"/>
      <c r="DK15" s="769"/>
      <c r="DL15" s="767" t="s">
        <v>592</v>
      </c>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578</v>
      </c>
      <c r="BT16" s="755"/>
      <c r="BU16" s="755"/>
      <c r="BV16" s="755"/>
      <c r="BW16" s="755"/>
      <c r="BX16" s="755"/>
      <c r="BY16" s="755"/>
      <c r="BZ16" s="755"/>
      <c r="CA16" s="755"/>
      <c r="CB16" s="755"/>
      <c r="CC16" s="755"/>
      <c r="CD16" s="755"/>
      <c r="CE16" s="755"/>
      <c r="CF16" s="755"/>
      <c r="CG16" s="756"/>
      <c r="CH16" s="767">
        <v>-2</v>
      </c>
      <c r="CI16" s="768"/>
      <c r="CJ16" s="768"/>
      <c r="CK16" s="768"/>
      <c r="CL16" s="769"/>
      <c r="CM16" s="767">
        <v>477</v>
      </c>
      <c r="CN16" s="768"/>
      <c r="CO16" s="768"/>
      <c r="CP16" s="768"/>
      <c r="CQ16" s="769"/>
      <c r="CR16" s="767">
        <v>208</v>
      </c>
      <c r="CS16" s="768"/>
      <c r="CT16" s="768"/>
      <c r="CU16" s="768"/>
      <c r="CV16" s="769"/>
      <c r="CW16" s="767">
        <v>400</v>
      </c>
      <c r="CX16" s="768"/>
      <c r="CY16" s="768"/>
      <c r="CZ16" s="768"/>
      <c r="DA16" s="769"/>
      <c r="DB16" s="767" t="s">
        <v>592</v>
      </c>
      <c r="DC16" s="768"/>
      <c r="DD16" s="768"/>
      <c r="DE16" s="768"/>
      <c r="DF16" s="769"/>
      <c r="DG16" s="767" t="s">
        <v>592</v>
      </c>
      <c r="DH16" s="768"/>
      <c r="DI16" s="768"/>
      <c r="DJ16" s="768"/>
      <c r="DK16" s="769"/>
      <c r="DL16" s="767" t="s">
        <v>592</v>
      </c>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579</v>
      </c>
      <c r="BT17" s="755"/>
      <c r="BU17" s="755"/>
      <c r="BV17" s="755"/>
      <c r="BW17" s="755"/>
      <c r="BX17" s="755"/>
      <c r="BY17" s="755"/>
      <c r="BZ17" s="755"/>
      <c r="CA17" s="755"/>
      <c r="CB17" s="755"/>
      <c r="CC17" s="755"/>
      <c r="CD17" s="755"/>
      <c r="CE17" s="755"/>
      <c r="CF17" s="755"/>
      <c r="CG17" s="756"/>
      <c r="CH17" s="767">
        <v>0</v>
      </c>
      <c r="CI17" s="768"/>
      <c r="CJ17" s="768"/>
      <c r="CK17" s="768"/>
      <c r="CL17" s="769"/>
      <c r="CM17" s="767">
        <v>14</v>
      </c>
      <c r="CN17" s="768"/>
      <c r="CO17" s="768"/>
      <c r="CP17" s="768"/>
      <c r="CQ17" s="769"/>
      <c r="CR17" s="767">
        <v>10</v>
      </c>
      <c r="CS17" s="768"/>
      <c r="CT17" s="768"/>
      <c r="CU17" s="768"/>
      <c r="CV17" s="769"/>
      <c r="CW17" s="767">
        <v>30</v>
      </c>
      <c r="CX17" s="768"/>
      <c r="CY17" s="768"/>
      <c r="CZ17" s="768"/>
      <c r="DA17" s="769"/>
      <c r="DB17" s="767" t="s">
        <v>592</v>
      </c>
      <c r="DC17" s="768"/>
      <c r="DD17" s="768"/>
      <c r="DE17" s="768"/>
      <c r="DF17" s="769"/>
      <c r="DG17" s="767" t="s">
        <v>592</v>
      </c>
      <c r="DH17" s="768"/>
      <c r="DI17" s="768"/>
      <c r="DJ17" s="768"/>
      <c r="DK17" s="769"/>
      <c r="DL17" s="767" t="s">
        <v>592</v>
      </c>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580</v>
      </c>
      <c r="BT18" s="755"/>
      <c r="BU18" s="755"/>
      <c r="BV18" s="755"/>
      <c r="BW18" s="755"/>
      <c r="BX18" s="755"/>
      <c r="BY18" s="755"/>
      <c r="BZ18" s="755"/>
      <c r="CA18" s="755"/>
      <c r="CB18" s="755"/>
      <c r="CC18" s="755"/>
      <c r="CD18" s="755"/>
      <c r="CE18" s="755"/>
      <c r="CF18" s="755"/>
      <c r="CG18" s="756"/>
      <c r="CH18" s="767">
        <v>-24</v>
      </c>
      <c r="CI18" s="768"/>
      <c r="CJ18" s="768"/>
      <c r="CK18" s="768"/>
      <c r="CL18" s="769"/>
      <c r="CM18" s="767">
        <v>1104</v>
      </c>
      <c r="CN18" s="768"/>
      <c r="CO18" s="768"/>
      <c r="CP18" s="768"/>
      <c r="CQ18" s="769"/>
      <c r="CR18" s="767">
        <v>30</v>
      </c>
      <c r="CS18" s="768"/>
      <c r="CT18" s="768"/>
      <c r="CU18" s="768"/>
      <c r="CV18" s="769"/>
      <c r="CW18" s="767">
        <v>60</v>
      </c>
      <c r="CX18" s="768"/>
      <c r="CY18" s="768"/>
      <c r="CZ18" s="768"/>
      <c r="DA18" s="769"/>
      <c r="DB18" s="767" t="s">
        <v>592</v>
      </c>
      <c r="DC18" s="768"/>
      <c r="DD18" s="768"/>
      <c r="DE18" s="768"/>
      <c r="DF18" s="769"/>
      <c r="DG18" s="767" t="s">
        <v>592</v>
      </c>
      <c r="DH18" s="768"/>
      <c r="DI18" s="768"/>
      <c r="DJ18" s="768"/>
      <c r="DK18" s="769"/>
      <c r="DL18" s="767" t="s">
        <v>592</v>
      </c>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t="s">
        <v>581</v>
      </c>
      <c r="BT19" s="755"/>
      <c r="BU19" s="755"/>
      <c r="BV19" s="755"/>
      <c r="BW19" s="755"/>
      <c r="BX19" s="755"/>
      <c r="BY19" s="755"/>
      <c r="BZ19" s="755"/>
      <c r="CA19" s="755"/>
      <c r="CB19" s="755"/>
      <c r="CC19" s="755"/>
      <c r="CD19" s="755"/>
      <c r="CE19" s="755"/>
      <c r="CF19" s="755"/>
      <c r="CG19" s="756"/>
      <c r="CH19" s="767">
        <v>170</v>
      </c>
      <c r="CI19" s="768"/>
      <c r="CJ19" s="768"/>
      <c r="CK19" s="768"/>
      <c r="CL19" s="769"/>
      <c r="CM19" s="767">
        <v>1499</v>
      </c>
      <c r="CN19" s="768"/>
      <c r="CO19" s="768"/>
      <c r="CP19" s="768"/>
      <c r="CQ19" s="769"/>
      <c r="CR19" s="767">
        <v>600</v>
      </c>
      <c r="CS19" s="768"/>
      <c r="CT19" s="768"/>
      <c r="CU19" s="768"/>
      <c r="CV19" s="769"/>
      <c r="CW19" s="767">
        <v>21</v>
      </c>
      <c r="CX19" s="768"/>
      <c r="CY19" s="768"/>
      <c r="CZ19" s="768"/>
      <c r="DA19" s="769"/>
      <c r="DB19" s="767" t="s">
        <v>592</v>
      </c>
      <c r="DC19" s="768"/>
      <c r="DD19" s="768"/>
      <c r="DE19" s="768"/>
      <c r="DF19" s="769"/>
      <c r="DG19" s="767" t="s">
        <v>592</v>
      </c>
      <c r="DH19" s="768"/>
      <c r="DI19" s="768"/>
      <c r="DJ19" s="768"/>
      <c r="DK19" s="769"/>
      <c r="DL19" s="767" t="s">
        <v>592</v>
      </c>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t="s">
        <v>582</v>
      </c>
      <c r="BT20" s="755"/>
      <c r="BU20" s="755"/>
      <c r="BV20" s="755"/>
      <c r="BW20" s="755"/>
      <c r="BX20" s="755"/>
      <c r="BY20" s="755"/>
      <c r="BZ20" s="755"/>
      <c r="CA20" s="755"/>
      <c r="CB20" s="755"/>
      <c r="CC20" s="755"/>
      <c r="CD20" s="755"/>
      <c r="CE20" s="755"/>
      <c r="CF20" s="755"/>
      <c r="CG20" s="756"/>
      <c r="CH20" s="767">
        <v>2</v>
      </c>
      <c r="CI20" s="768"/>
      <c r="CJ20" s="768"/>
      <c r="CK20" s="768"/>
      <c r="CL20" s="769"/>
      <c r="CM20" s="767">
        <v>424</v>
      </c>
      <c r="CN20" s="768"/>
      <c r="CO20" s="768"/>
      <c r="CP20" s="768"/>
      <c r="CQ20" s="769"/>
      <c r="CR20" s="767">
        <v>120</v>
      </c>
      <c r="CS20" s="768"/>
      <c r="CT20" s="768"/>
      <c r="CU20" s="768"/>
      <c r="CV20" s="769"/>
      <c r="CW20" s="767">
        <v>0</v>
      </c>
      <c r="CX20" s="768"/>
      <c r="CY20" s="768"/>
      <c r="CZ20" s="768"/>
      <c r="DA20" s="769"/>
      <c r="DB20" s="767">
        <v>722</v>
      </c>
      <c r="DC20" s="768"/>
      <c r="DD20" s="768"/>
      <c r="DE20" s="768"/>
      <c r="DF20" s="769"/>
      <c r="DG20" s="767" t="s">
        <v>592</v>
      </c>
      <c r="DH20" s="768"/>
      <c r="DI20" s="768"/>
      <c r="DJ20" s="768"/>
      <c r="DK20" s="769"/>
      <c r="DL20" s="767" t="s">
        <v>592</v>
      </c>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t="s">
        <v>583</v>
      </c>
      <c r="BT21" s="755"/>
      <c r="BU21" s="755"/>
      <c r="BV21" s="755"/>
      <c r="BW21" s="755"/>
      <c r="BX21" s="755"/>
      <c r="BY21" s="755"/>
      <c r="BZ21" s="755"/>
      <c r="CA21" s="755"/>
      <c r="CB21" s="755"/>
      <c r="CC21" s="755"/>
      <c r="CD21" s="755"/>
      <c r="CE21" s="755"/>
      <c r="CF21" s="755"/>
      <c r="CG21" s="756"/>
      <c r="CH21" s="767">
        <v>5</v>
      </c>
      <c r="CI21" s="768"/>
      <c r="CJ21" s="768"/>
      <c r="CK21" s="768"/>
      <c r="CL21" s="769"/>
      <c r="CM21" s="767">
        <v>133</v>
      </c>
      <c r="CN21" s="768"/>
      <c r="CO21" s="768"/>
      <c r="CP21" s="768"/>
      <c r="CQ21" s="769"/>
      <c r="CR21" s="767">
        <v>15</v>
      </c>
      <c r="CS21" s="768"/>
      <c r="CT21" s="768"/>
      <c r="CU21" s="768"/>
      <c r="CV21" s="769"/>
      <c r="CW21" s="767">
        <v>3</v>
      </c>
      <c r="CX21" s="768"/>
      <c r="CY21" s="768"/>
      <c r="CZ21" s="768"/>
      <c r="DA21" s="769"/>
      <c r="DB21" s="767" t="s">
        <v>592</v>
      </c>
      <c r="DC21" s="768"/>
      <c r="DD21" s="768"/>
      <c r="DE21" s="768"/>
      <c r="DF21" s="769"/>
      <c r="DG21" s="767">
        <v>8772</v>
      </c>
      <c r="DH21" s="768"/>
      <c r="DI21" s="768"/>
      <c r="DJ21" s="768"/>
      <c r="DK21" s="769"/>
      <c r="DL21" s="767" t="s">
        <v>592</v>
      </c>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373</v>
      </c>
      <c r="BA22" s="792"/>
      <c r="BB22" s="792"/>
      <c r="BC22" s="792"/>
      <c r="BD22" s="793"/>
      <c r="BE22" s="204"/>
      <c r="BF22" s="204"/>
      <c r="BG22" s="204"/>
      <c r="BH22" s="204"/>
      <c r="BI22" s="204"/>
      <c r="BJ22" s="204"/>
      <c r="BK22" s="204"/>
      <c r="BL22" s="204"/>
      <c r="BM22" s="204"/>
      <c r="BN22" s="204"/>
      <c r="BO22" s="204"/>
      <c r="BP22" s="204"/>
      <c r="BQ22" s="213">
        <v>16</v>
      </c>
      <c r="BR22" s="214"/>
      <c r="BS22" s="754" t="s">
        <v>584</v>
      </c>
      <c r="BT22" s="755"/>
      <c r="BU22" s="755"/>
      <c r="BV22" s="755"/>
      <c r="BW22" s="755"/>
      <c r="BX22" s="755"/>
      <c r="BY22" s="755"/>
      <c r="BZ22" s="755"/>
      <c r="CA22" s="755"/>
      <c r="CB22" s="755"/>
      <c r="CC22" s="755"/>
      <c r="CD22" s="755"/>
      <c r="CE22" s="755"/>
      <c r="CF22" s="755"/>
      <c r="CG22" s="756"/>
      <c r="CH22" s="767">
        <v>13</v>
      </c>
      <c r="CI22" s="768"/>
      <c r="CJ22" s="768"/>
      <c r="CK22" s="768"/>
      <c r="CL22" s="769"/>
      <c r="CM22" s="767">
        <v>65</v>
      </c>
      <c r="CN22" s="768"/>
      <c r="CO22" s="768"/>
      <c r="CP22" s="768"/>
      <c r="CQ22" s="769"/>
      <c r="CR22" s="767">
        <v>4</v>
      </c>
      <c r="CS22" s="768"/>
      <c r="CT22" s="768"/>
      <c r="CU22" s="768"/>
      <c r="CV22" s="769"/>
      <c r="CW22" s="767">
        <v>0</v>
      </c>
      <c r="CX22" s="768"/>
      <c r="CY22" s="768"/>
      <c r="CZ22" s="768"/>
      <c r="DA22" s="769"/>
      <c r="DB22" s="767" t="s">
        <v>592</v>
      </c>
      <c r="DC22" s="768"/>
      <c r="DD22" s="768"/>
      <c r="DE22" s="768"/>
      <c r="DF22" s="769"/>
      <c r="DG22" s="767" t="s">
        <v>592</v>
      </c>
      <c r="DH22" s="768"/>
      <c r="DI22" s="768"/>
      <c r="DJ22" s="768"/>
      <c r="DK22" s="769"/>
      <c r="DL22" s="767" t="s">
        <v>592</v>
      </c>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374</v>
      </c>
      <c r="B23" s="776" t="s">
        <v>375</v>
      </c>
      <c r="C23" s="777"/>
      <c r="D23" s="777"/>
      <c r="E23" s="777"/>
      <c r="F23" s="777"/>
      <c r="G23" s="777"/>
      <c r="H23" s="777"/>
      <c r="I23" s="777"/>
      <c r="J23" s="777"/>
      <c r="K23" s="777"/>
      <c r="L23" s="777"/>
      <c r="M23" s="777"/>
      <c r="N23" s="777"/>
      <c r="O23" s="777"/>
      <c r="P23" s="778"/>
      <c r="Q23" s="779">
        <v>165096</v>
      </c>
      <c r="R23" s="780"/>
      <c r="S23" s="780"/>
      <c r="T23" s="780"/>
      <c r="U23" s="780"/>
      <c r="V23" s="780">
        <v>162859</v>
      </c>
      <c r="W23" s="780"/>
      <c r="X23" s="780"/>
      <c r="Y23" s="780"/>
      <c r="Z23" s="780"/>
      <c r="AA23" s="780">
        <v>2236</v>
      </c>
      <c r="AB23" s="780"/>
      <c r="AC23" s="780"/>
      <c r="AD23" s="780"/>
      <c r="AE23" s="781"/>
      <c r="AF23" s="782">
        <v>1460</v>
      </c>
      <c r="AG23" s="780"/>
      <c r="AH23" s="780"/>
      <c r="AI23" s="780"/>
      <c r="AJ23" s="783"/>
      <c r="AK23" s="784"/>
      <c r="AL23" s="785"/>
      <c r="AM23" s="785"/>
      <c r="AN23" s="785"/>
      <c r="AO23" s="785"/>
      <c r="AP23" s="780">
        <v>246031</v>
      </c>
      <c r="AQ23" s="780"/>
      <c r="AR23" s="780"/>
      <c r="AS23" s="780"/>
      <c r="AT23" s="780"/>
      <c r="AU23" s="786"/>
      <c r="AV23" s="786"/>
      <c r="AW23" s="786"/>
      <c r="AX23" s="786"/>
      <c r="AY23" s="787"/>
      <c r="AZ23" s="795" t="s">
        <v>376</v>
      </c>
      <c r="BA23" s="796"/>
      <c r="BB23" s="796"/>
      <c r="BC23" s="796"/>
      <c r="BD23" s="797"/>
      <c r="BE23" s="204"/>
      <c r="BF23" s="204"/>
      <c r="BG23" s="204"/>
      <c r="BH23" s="204"/>
      <c r="BI23" s="204"/>
      <c r="BJ23" s="204"/>
      <c r="BK23" s="204"/>
      <c r="BL23" s="204"/>
      <c r="BM23" s="204"/>
      <c r="BN23" s="204"/>
      <c r="BO23" s="204"/>
      <c r="BP23" s="204"/>
      <c r="BQ23" s="213">
        <v>17</v>
      </c>
      <c r="BR23" s="214"/>
      <c r="BS23" s="754" t="s">
        <v>585</v>
      </c>
      <c r="BT23" s="755"/>
      <c r="BU23" s="755"/>
      <c r="BV23" s="755"/>
      <c r="BW23" s="755"/>
      <c r="BX23" s="755"/>
      <c r="BY23" s="755"/>
      <c r="BZ23" s="755"/>
      <c r="CA23" s="755"/>
      <c r="CB23" s="755"/>
      <c r="CC23" s="755"/>
      <c r="CD23" s="755"/>
      <c r="CE23" s="755"/>
      <c r="CF23" s="755"/>
      <c r="CG23" s="756"/>
      <c r="CH23" s="767">
        <v>-2</v>
      </c>
      <c r="CI23" s="768"/>
      <c r="CJ23" s="768"/>
      <c r="CK23" s="768"/>
      <c r="CL23" s="769"/>
      <c r="CM23" s="767">
        <v>28</v>
      </c>
      <c r="CN23" s="768"/>
      <c r="CO23" s="768"/>
      <c r="CP23" s="768"/>
      <c r="CQ23" s="769"/>
      <c r="CR23" s="767">
        <v>5</v>
      </c>
      <c r="CS23" s="768"/>
      <c r="CT23" s="768"/>
      <c r="CU23" s="768"/>
      <c r="CV23" s="769"/>
      <c r="CW23" s="767">
        <v>0</v>
      </c>
      <c r="CX23" s="768"/>
      <c r="CY23" s="768"/>
      <c r="CZ23" s="768"/>
      <c r="DA23" s="769"/>
      <c r="DB23" s="767" t="s">
        <v>592</v>
      </c>
      <c r="DC23" s="768"/>
      <c r="DD23" s="768"/>
      <c r="DE23" s="768"/>
      <c r="DF23" s="769"/>
      <c r="DG23" s="767" t="s">
        <v>592</v>
      </c>
      <c r="DH23" s="768"/>
      <c r="DI23" s="768"/>
      <c r="DJ23" s="768"/>
      <c r="DK23" s="769"/>
      <c r="DL23" s="767" t="s">
        <v>592</v>
      </c>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t="s">
        <v>586</v>
      </c>
      <c r="BT24" s="755"/>
      <c r="BU24" s="755"/>
      <c r="BV24" s="755"/>
      <c r="BW24" s="755"/>
      <c r="BX24" s="755"/>
      <c r="BY24" s="755"/>
      <c r="BZ24" s="755"/>
      <c r="CA24" s="755"/>
      <c r="CB24" s="755"/>
      <c r="CC24" s="755"/>
      <c r="CD24" s="755"/>
      <c r="CE24" s="755"/>
      <c r="CF24" s="755"/>
      <c r="CG24" s="756"/>
      <c r="CH24" s="767">
        <v>-116</v>
      </c>
      <c r="CI24" s="768"/>
      <c r="CJ24" s="768"/>
      <c r="CK24" s="768"/>
      <c r="CL24" s="769"/>
      <c r="CM24" s="767">
        <v>0</v>
      </c>
      <c r="CN24" s="768"/>
      <c r="CO24" s="768"/>
      <c r="CP24" s="768"/>
      <c r="CQ24" s="769"/>
      <c r="CR24" s="767">
        <v>165</v>
      </c>
      <c r="CS24" s="768"/>
      <c r="CT24" s="768"/>
      <c r="CU24" s="768"/>
      <c r="CV24" s="769"/>
      <c r="CW24" s="767">
        <v>16</v>
      </c>
      <c r="CX24" s="768"/>
      <c r="CY24" s="768"/>
      <c r="CZ24" s="768"/>
      <c r="DA24" s="769"/>
      <c r="DB24" s="767" t="s">
        <v>592</v>
      </c>
      <c r="DC24" s="768"/>
      <c r="DD24" s="768"/>
      <c r="DE24" s="768"/>
      <c r="DF24" s="769"/>
      <c r="DG24" s="767" t="s">
        <v>592</v>
      </c>
      <c r="DH24" s="768"/>
      <c r="DI24" s="768"/>
      <c r="DJ24" s="768"/>
      <c r="DK24" s="769"/>
      <c r="DL24" s="767" t="s">
        <v>592</v>
      </c>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t="s">
        <v>587</v>
      </c>
      <c r="BT25" s="755"/>
      <c r="BU25" s="755"/>
      <c r="BV25" s="755"/>
      <c r="BW25" s="755"/>
      <c r="BX25" s="755"/>
      <c r="BY25" s="755"/>
      <c r="BZ25" s="755"/>
      <c r="CA25" s="755"/>
      <c r="CB25" s="755"/>
      <c r="CC25" s="755"/>
      <c r="CD25" s="755"/>
      <c r="CE25" s="755"/>
      <c r="CF25" s="755"/>
      <c r="CG25" s="756"/>
      <c r="CH25" s="767">
        <v>1</v>
      </c>
      <c r="CI25" s="768"/>
      <c r="CJ25" s="768"/>
      <c r="CK25" s="768"/>
      <c r="CL25" s="769"/>
      <c r="CM25" s="767">
        <v>0</v>
      </c>
      <c r="CN25" s="768"/>
      <c r="CO25" s="768"/>
      <c r="CP25" s="768"/>
      <c r="CQ25" s="769"/>
      <c r="CR25" s="767">
        <v>30</v>
      </c>
      <c r="CS25" s="768"/>
      <c r="CT25" s="768"/>
      <c r="CU25" s="768"/>
      <c r="CV25" s="769"/>
      <c r="CW25" s="767">
        <v>31</v>
      </c>
      <c r="CX25" s="768"/>
      <c r="CY25" s="768"/>
      <c r="CZ25" s="768"/>
      <c r="DA25" s="769"/>
      <c r="DB25" s="767" t="s">
        <v>592</v>
      </c>
      <c r="DC25" s="768"/>
      <c r="DD25" s="768"/>
      <c r="DE25" s="768"/>
      <c r="DF25" s="769"/>
      <c r="DG25" s="767" t="s">
        <v>592</v>
      </c>
      <c r="DH25" s="768"/>
      <c r="DI25" s="768"/>
      <c r="DJ25" s="768"/>
      <c r="DK25" s="769"/>
      <c r="DL25" s="767" t="s">
        <v>592</v>
      </c>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379</v>
      </c>
      <c r="R26" s="704"/>
      <c r="S26" s="704"/>
      <c r="T26" s="704"/>
      <c r="U26" s="705"/>
      <c r="V26" s="703" t="s">
        <v>380</v>
      </c>
      <c r="W26" s="704"/>
      <c r="X26" s="704"/>
      <c r="Y26" s="704"/>
      <c r="Z26" s="705"/>
      <c r="AA26" s="703" t="s">
        <v>381</v>
      </c>
      <c r="AB26" s="704"/>
      <c r="AC26" s="704"/>
      <c r="AD26" s="704"/>
      <c r="AE26" s="704"/>
      <c r="AF26" s="798" t="s">
        <v>382</v>
      </c>
      <c r="AG26" s="799"/>
      <c r="AH26" s="799"/>
      <c r="AI26" s="799"/>
      <c r="AJ26" s="800"/>
      <c r="AK26" s="704" t="s">
        <v>383</v>
      </c>
      <c r="AL26" s="704"/>
      <c r="AM26" s="704"/>
      <c r="AN26" s="704"/>
      <c r="AO26" s="705"/>
      <c r="AP26" s="703" t="s">
        <v>384</v>
      </c>
      <c r="AQ26" s="704"/>
      <c r="AR26" s="704"/>
      <c r="AS26" s="704"/>
      <c r="AT26" s="705"/>
      <c r="AU26" s="703" t="s">
        <v>385</v>
      </c>
      <c r="AV26" s="704"/>
      <c r="AW26" s="704"/>
      <c r="AX26" s="704"/>
      <c r="AY26" s="705"/>
      <c r="AZ26" s="703" t="s">
        <v>386</v>
      </c>
      <c r="BA26" s="704"/>
      <c r="BB26" s="704"/>
      <c r="BC26" s="704"/>
      <c r="BD26" s="705"/>
      <c r="BE26" s="703" t="s">
        <v>356</v>
      </c>
      <c r="BF26" s="704"/>
      <c r="BG26" s="704"/>
      <c r="BH26" s="704"/>
      <c r="BI26" s="715"/>
      <c r="BJ26" s="203"/>
      <c r="BK26" s="203"/>
      <c r="BL26" s="203"/>
      <c r="BM26" s="203"/>
      <c r="BN26" s="203"/>
      <c r="BO26" s="216"/>
      <c r="BP26" s="216"/>
      <c r="BQ26" s="213">
        <v>20</v>
      </c>
      <c r="BR26" s="214"/>
      <c r="BS26" s="754" t="s">
        <v>588</v>
      </c>
      <c r="BT26" s="755"/>
      <c r="BU26" s="755"/>
      <c r="BV26" s="755"/>
      <c r="BW26" s="755"/>
      <c r="BX26" s="755"/>
      <c r="BY26" s="755"/>
      <c r="BZ26" s="755"/>
      <c r="CA26" s="755"/>
      <c r="CB26" s="755"/>
      <c r="CC26" s="755"/>
      <c r="CD26" s="755"/>
      <c r="CE26" s="755"/>
      <c r="CF26" s="755"/>
      <c r="CG26" s="756"/>
      <c r="CH26" s="767">
        <v>26</v>
      </c>
      <c r="CI26" s="768"/>
      <c r="CJ26" s="768"/>
      <c r="CK26" s="768"/>
      <c r="CL26" s="769"/>
      <c r="CM26" s="767">
        <v>-332</v>
      </c>
      <c r="CN26" s="768"/>
      <c r="CO26" s="768"/>
      <c r="CP26" s="768"/>
      <c r="CQ26" s="769"/>
      <c r="CR26" s="767">
        <v>50</v>
      </c>
      <c r="CS26" s="768"/>
      <c r="CT26" s="768"/>
      <c r="CU26" s="768"/>
      <c r="CV26" s="769"/>
      <c r="CW26" s="767">
        <v>0</v>
      </c>
      <c r="CX26" s="768"/>
      <c r="CY26" s="768"/>
      <c r="CZ26" s="768"/>
      <c r="DA26" s="769"/>
      <c r="DB26" s="767" t="s">
        <v>592</v>
      </c>
      <c r="DC26" s="768"/>
      <c r="DD26" s="768"/>
      <c r="DE26" s="768"/>
      <c r="DF26" s="769"/>
      <c r="DG26" s="767" t="s">
        <v>592</v>
      </c>
      <c r="DH26" s="768"/>
      <c r="DI26" s="768"/>
      <c r="DJ26" s="768"/>
      <c r="DK26" s="769"/>
      <c r="DL26" s="767" t="s">
        <v>592</v>
      </c>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t="s">
        <v>589</v>
      </c>
      <c r="BT27" s="755"/>
      <c r="BU27" s="755"/>
      <c r="BV27" s="755"/>
      <c r="BW27" s="755"/>
      <c r="BX27" s="755"/>
      <c r="BY27" s="755"/>
      <c r="BZ27" s="755"/>
      <c r="CA27" s="755"/>
      <c r="CB27" s="755"/>
      <c r="CC27" s="755"/>
      <c r="CD27" s="755"/>
      <c r="CE27" s="755"/>
      <c r="CF27" s="755"/>
      <c r="CG27" s="756"/>
      <c r="CH27" s="767">
        <v>10</v>
      </c>
      <c r="CI27" s="768"/>
      <c r="CJ27" s="768"/>
      <c r="CK27" s="768"/>
      <c r="CL27" s="769"/>
      <c r="CM27" s="767">
        <v>78</v>
      </c>
      <c r="CN27" s="768"/>
      <c r="CO27" s="768"/>
      <c r="CP27" s="768"/>
      <c r="CQ27" s="769"/>
      <c r="CR27" s="767">
        <v>73</v>
      </c>
      <c r="CS27" s="768"/>
      <c r="CT27" s="768"/>
      <c r="CU27" s="768"/>
      <c r="CV27" s="769"/>
      <c r="CW27" s="767">
        <v>90</v>
      </c>
      <c r="CX27" s="768"/>
      <c r="CY27" s="768"/>
      <c r="CZ27" s="768"/>
      <c r="DA27" s="769"/>
      <c r="DB27" s="767" t="s">
        <v>592</v>
      </c>
      <c r="DC27" s="768"/>
      <c r="DD27" s="768"/>
      <c r="DE27" s="768"/>
      <c r="DF27" s="769"/>
      <c r="DG27" s="767" t="s">
        <v>592</v>
      </c>
      <c r="DH27" s="768"/>
      <c r="DI27" s="768"/>
      <c r="DJ27" s="768"/>
      <c r="DK27" s="769"/>
      <c r="DL27" s="767" t="s">
        <v>592</v>
      </c>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387</v>
      </c>
      <c r="C28" s="718"/>
      <c r="D28" s="718"/>
      <c r="E28" s="718"/>
      <c r="F28" s="718"/>
      <c r="G28" s="718"/>
      <c r="H28" s="718"/>
      <c r="I28" s="718"/>
      <c r="J28" s="718"/>
      <c r="K28" s="718"/>
      <c r="L28" s="718"/>
      <c r="M28" s="718"/>
      <c r="N28" s="718"/>
      <c r="O28" s="718"/>
      <c r="P28" s="719"/>
      <c r="Q28" s="808">
        <v>445</v>
      </c>
      <c r="R28" s="809"/>
      <c r="S28" s="809"/>
      <c r="T28" s="809"/>
      <c r="U28" s="809"/>
      <c r="V28" s="809">
        <v>435</v>
      </c>
      <c r="W28" s="809"/>
      <c r="X28" s="809"/>
      <c r="Y28" s="809"/>
      <c r="Z28" s="809"/>
      <c r="AA28" s="809">
        <v>10</v>
      </c>
      <c r="AB28" s="809"/>
      <c r="AC28" s="809"/>
      <c r="AD28" s="809"/>
      <c r="AE28" s="810"/>
      <c r="AF28" s="811">
        <v>10</v>
      </c>
      <c r="AG28" s="809"/>
      <c r="AH28" s="809"/>
      <c r="AI28" s="809"/>
      <c r="AJ28" s="812"/>
      <c r="AK28" s="813" t="s">
        <v>559</v>
      </c>
      <c r="AL28" s="804"/>
      <c r="AM28" s="804"/>
      <c r="AN28" s="804"/>
      <c r="AO28" s="804"/>
      <c r="AP28" s="804">
        <v>227</v>
      </c>
      <c r="AQ28" s="804"/>
      <c r="AR28" s="804"/>
      <c r="AS28" s="804"/>
      <c r="AT28" s="804"/>
      <c r="AU28" s="804" t="s">
        <v>593</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t="s">
        <v>590</v>
      </c>
      <c r="BT28" s="755"/>
      <c r="BU28" s="755"/>
      <c r="BV28" s="755"/>
      <c r="BW28" s="755"/>
      <c r="BX28" s="755"/>
      <c r="BY28" s="755"/>
      <c r="BZ28" s="755"/>
      <c r="CA28" s="755"/>
      <c r="CB28" s="755"/>
      <c r="CC28" s="755"/>
      <c r="CD28" s="755"/>
      <c r="CE28" s="755"/>
      <c r="CF28" s="755"/>
      <c r="CG28" s="756"/>
      <c r="CH28" s="767">
        <v>0</v>
      </c>
      <c r="CI28" s="768"/>
      <c r="CJ28" s="768"/>
      <c r="CK28" s="768"/>
      <c r="CL28" s="769"/>
      <c r="CM28" s="767">
        <v>0</v>
      </c>
      <c r="CN28" s="768"/>
      <c r="CO28" s="768"/>
      <c r="CP28" s="768"/>
      <c r="CQ28" s="769"/>
      <c r="CR28" s="767">
        <v>30</v>
      </c>
      <c r="CS28" s="768"/>
      <c r="CT28" s="768"/>
      <c r="CU28" s="768"/>
      <c r="CV28" s="769"/>
      <c r="CW28" s="767">
        <v>17</v>
      </c>
      <c r="CX28" s="768"/>
      <c r="CY28" s="768"/>
      <c r="CZ28" s="768"/>
      <c r="DA28" s="769"/>
      <c r="DB28" s="767">
        <v>19</v>
      </c>
      <c r="DC28" s="768"/>
      <c r="DD28" s="768"/>
      <c r="DE28" s="768"/>
      <c r="DF28" s="769"/>
      <c r="DG28" s="767" t="s">
        <v>592</v>
      </c>
      <c r="DH28" s="768"/>
      <c r="DI28" s="768"/>
      <c r="DJ28" s="768"/>
      <c r="DK28" s="769"/>
      <c r="DL28" s="767" t="s">
        <v>592</v>
      </c>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388</v>
      </c>
      <c r="C29" s="742"/>
      <c r="D29" s="742"/>
      <c r="E29" s="742"/>
      <c r="F29" s="742"/>
      <c r="G29" s="742"/>
      <c r="H29" s="742"/>
      <c r="I29" s="742"/>
      <c r="J29" s="742"/>
      <c r="K29" s="742"/>
      <c r="L29" s="742"/>
      <c r="M29" s="742"/>
      <c r="N29" s="742"/>
      <c r="O29" s="742"/>
      <c r="P29" s="743"/>
      <c r="Q29" s="744">
        <v>8865</v>
      </c>
      <c r="R29" s="745"/>
      <c r="S29" s="745"/>
      <c r="T29" s="745"/>
      <c r="U29" s="745"/>
      <c r="V29" s="745">
        <v>8850</v>
      </c>
      <c r="W29" s="745"/>
      <c r="X29" s="745"/>
      <c r="Y29" s="745"/>
      <c r="Z29" s="745"/>
      <c r="AA29" s="745">
        <v>15</v>
      </c>
      <c r="AB29" s="745"/>
      <c r="AC29" s="745"/>
      <c r="AD29" s="745"/>
      <c r="AE29" s="746"/>
      <c r="AF29" s="747">
        <v>15</v>
      </c>
      <c r="AG29" s="748"/>
      <c r="AH29" s="748"/>
      <c r="AI29" s="748"/>
      <c r="AJ29" s="749"/>
      <c r="AK29" s="816">
        <v>4872</v>
      </c>
      <c r="AL29" s="817"/>
      <c r="AM29" s="817"/>
      <c r="AN29" s="817"/>
      <c r="AO29" s="817"/>
      <c r="AP29" s="817" t="s">
        <v>568</v>
      </c>
      <c r="AQ29" s="817"/>
      <c r="AR29" s="817"/>
      <c r="AS29" s="817"/>
      <c r="AT29" s="817"/>
      <c r="AU29" s="817" t="s">
        <v>568</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t="s">
        <v>591</v>
      </c>
      <c r="BT29" s="755"/>
      <c r="BU29" s="755"/>
      <c r="BV29" s="755"/>
      <c r="BW29" s="755"/>
      <c r="BX29" s="755"/>
      <c r="BY29" s="755"/>
      <c r="BZ29" s="755"/>
      <c r="CA29" s="755"/>
      <c r="CB29" s="755"/>
      <c r="CC29" s="755"/>
      <c r="CD29" s="755"/>
      <c r="CE29" s="755"/>
      <c r="CF29" s="755"/>
      <c r="CG29" s="756"/>
      <c r="CH29" s="767">
        <v>9</v>
      </c>
      <c r="CI29" s="768"/>
      <c r="CJ29" s="768"/>
      <c r="CK29" s="768"/>
      <c r="CL29" s="769"/>
      <c r="CM29" s="767">
        <v>75</v>
      </c>
      <c r="CN29" s="768"/>
      <c r="CO29" s="768"/>
      <c r="CP29" s="768"/>
      <c r="CQ29" s="769"/>
      <c r="CR29" s="767">
        <v>48</v>
      </c>
      <c r="CS29" s="768"/>
      <c r="CT29" s="768"/>
      <c r="CU29" s="768"/>
      <c r="CV29" s="769"/>
      <c r="CW29" s="767">
        <v>0</v>
      </c>
      <c r="CX29" s="768"/>
      <c r="CY29" s="768"/>
      <c r="CZ29" s="768"/>
      <c r="DA29" s="769"/>
      <c r="DB29" s="767" t="s">
        <v>592</v>
      </c>
      <c r="DC29" s="768"/>
      <c r="DD29" s="768"/>
      <c r="DE29" s="768"/>
      <c r="DF29" s="769"/>
      <c r="DG29" s="767" t="s">
        <v>592</v>
      </c>
      <c r="DH29" s="768"/>
      <c r="DI29" s="768"/>
      <c r="DJ29" s="768"/>
      <c r="DK29" s="769"/>
      <c r="DL29" s="767" t="s">
        <v>592</v>
      </c>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389</v>
      </c>
      <c r="C30" s="742"/>
      <c r="D30" s="742"/>
      <c r="E30" s="742"/>
      <c r="F30" s="742"/>
      <c r="G30" s="742"/>
      <c r="H30" s="742"/>
      <c r="I30" s="742"/>
      <c r="J30" s="742"/>
      <c r="K30" s="742"/>
      <c r="L30" s="742"/>
      <c r="M30" s="742"/>
      <c r="N30" s="742"/>
      <c r="O30" s="742"/>
      <c r="P30" s="743"/>
      <c r="Q30" s="744">
        <v>36245</v>
      </c>
      <c r="R30" s="745"/>
      <c r="S30" s="745"/>
      <c r="T30" s="745"/>
      <c r="U30" s="745"/>
      <c r="V30" s="745">
        <v>35755</v>
      </c>
      <c r="W30" s="745"/>
      <c r="X30" s="745"/>
      <c r="Y30" s="745"/>
      <c r="Z30" s="745"/>
      <c r="AA30" s="745">
        <v>490</v>
      </c>
      <c r="AB30" s="745"/>
      <c r="AC30" s="745"/>
      <c r="AD30" s="745"/>
      <c r="AE30" s="746"/>
      <c r="AF30" s="747">
        <v>490</v>
      </c>
      <c r="AG30" s="748"/>
      <c r="AH30" s="748"/>
      <c r="AI30" s="748"/>
      <c r="AJ30" s="749"/>
      <c r="AK30" s="816">
        <v>4971</v>
      </c>
      <c r="AL30" s="817"/>
      <c r="AM30" s="817"/>
      <c r="AN30" s="817"/>
      <c r="AO30" s="817"/>
      <c r="AP30" s="817">
        <v>74</v>
      </c>
      <c r="AQ30" s="817"/>
      <c r="AR30" s="817"/>
      <c r="AS30" s="817"/>
      <c r="AT30" s="817"/>
      <c r="AU30" s="817" t="s">
        <v>568</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390</v>
      </c>
      <c r="C31" s="742"/>
      <c r="D31" s="742"/>
      <c r="E31" s="742"/>
      <c r="F31" s="742"/>
      <c r="G31" s="742"/>
      <c r="H31" s="742"/>
      <c r="I31" s="742"/>
      <c r="J31" s="742"/>
      <c r="K31" s="742"/>
      <c r="L31" s="742"/>
      <c r="M31" s="742"/>
      <c r="N31" s="742"/>
      <c r="O31" s="742"/>
      <c r="P31" s="743"/>
      <c r="Q31" s="744">
        <v>39315</v>
      </c>
      <c r="R31" s="745"/>
      <c r="S31" s="745"/>
      <c r="T31" s="745"/>
      <c r="U31" s="745"/>
      <c r="V31" s="745">
        <v>38412</v>
      </c>
      <c r="W31" s="745"/>
      <c r="X31" s="745"/>
      <c r="Y31" s="745"/>
      <c r="Z31" s="745"/>
      <c r="AA31" s="745">
        <v>903</v>
      </c>
      <c r="AB31" s="745"/>
      <c r="AC31" s="745"/>
      <c r="AD31" s="745"/>
      <c r="AE31" s="746"/>
      <c r="AF31" s="747">
        <v>903</v>
      </c>
      <c r="AG31" s="748"/>
      <c r="AH31" s="748"/>
      <c r="AI31" s="748"/>
      <c r="AJ31" s="749"/>
      <c r="AK31" s="816">
        <v>2560</v>
      </c>
      <c r="AL31" s="817"/>
      <c r="AM31" s="817"/>
      <c r="AN31" s="817"/>
      <c r="AO31" s="817"/>
      <c r="AP31" s="817" t="s">
        <v>568</v>
      </c>
      <c r="AQ31" s="817"/>
      <c r="AR31" s="817"/>
      <c r="AS31" s="817"/>
      <c r="AT31" s="817"/>
      <c r="AU31" s="817" t="s">
        <v>568</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391</v>
      </c>
      <c r="C32" s="742"/>
      <c r="D32" s="742"/>
      <c r="E32" s="742"/>
      <c r="F32" s="742"/>
      <c r="G32" s="742"/>
      <c r="H32" s="742"/>
      <c r="I32" s="742"/>
      <c r="J32" s="742"/>
      <c r="K32" s="742"/>
      <c r="L32" s="742"/>
      <c r="M32" s="742"/>
      <c r="N32" s="742"/>
      <c r="O32" s="742"/>
      <c r="P32" s="743"/>
      <c r="Q32" s="744">
        <v>10878</v>
      </c>
      <c r="R32" s="745"/>
      <c r="S32" s="745"/>
      <c r="T32" s="745"/>
      <c r="U32" s="745"/>
      <c r="V32" s="745">
        <v>10790</v>
      </c>
      <c r="W32" s="745"/>
      <c r="X32" s="745"/>
      <c r="Y32" s="745"/>
      <c r="Z32" s="745"/>
      <c r="AA32" s="745">
        <v>88</v>
      </c>
      <c r="AB32" s="745"/>
      <c r="AC32" s="745"/>
      <c r="AD32" s="745"/>
      <c r="AE32" s="746"/>
      <c r="AF32" s="747">
        <v>88</v>
      </c>
      <c r="AG32" s="748"/>
      <c r="AH32" s="748"/>
      <c r="AI32" s="748"/>
      <c r="AJ32" s="749"/>
      <c r="AK32" s="816" t="s">
        <v>560</v>
      </c>
      <c r="AL32" s="817"/>
      <c r="AM32" s="817"/>
      <c r="AN32" s="817"/>
      <c r="AO32" s="817"/>
      <c r="AP32" s="817">
        <v>228</v>
      </c>
      <c r="AQ32" s="817"/>
      <c r="AR32" s="817"/>
      <c r="AS32" s="817"/>
      <c r="AT32" s="817"/>
      <c r="AU32" s="817" t="s">
        <v>593</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392</v>
      </c>
      <c r="C33" s="742"/>
      <c r="D33" s="742"/>
      <c r="E33" s="742"/>
      <c r="F33" s="742"/>
      <c r="G33" s="742"/>
      <c r="H33" s="742"/>
      <c r="I33" s="742"/>
      <c r="J33" s="742"/>
      <c r="K33" s="742"/>
      <c r="L33" s="742"/>
      <c r="M33" s="742"/>
      <c r="N33" s="742"/>
      <c r="O33" s="742"/>
      <c r="P33" s="743"/>
      <c r="Q33" s="744">
        <v>275</v>
      </c>
      <c r="R33" s="745"/>
      <c r="S33" s="745"/>
      <c r="T33" s="745"/>
      <c r="U33" s="745"/>
      <c r="V33" s="745">
        <v>259</v>
      </c>
      <c r="W33" s="745"/>
      <c r="X33" s="745"/>
      <c r="Y33" s="745"/>
      <c r="Z33" s="745"/>
      <c r="AA33" s="745">
        <v>16</v>
      </c>
      <c r="AB33" s="745"/>
      <c r="AC33" s="745"/>
      <c r="AD33" s="745"/>
      <c r="AE33" s="746"/>
      <c r="AF33" s="747">
        <v>16</v>
      </c>
      <c r="AG33" s="748"/>
      <c r="AH33" s="748"/>
      <c r="AI33" s="748"/>
      <c r="AJ33" s="749"/>
      <c r="AK33" s="816">
        <v>2</v>
      </c>
      <c r="AL33" s="817"/>
      <c r="AM33" s="817"/>
      <c r="AN33" s="817"/>
      <c r="AO33" s="817"/>
      <c r="AP33" s="817" t="s">
        <v>568</v>
      </c>
      <c r="AQ33" s="817"/>
      <c r="AR33" s="817"/>
      <c r="AS33" s="817"/>
      <c r="AT33" s="817"/>
      <c r="AU33" s="817" t="s">
        <v>568</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393</v>
      </c>
      <c r="C34" s="742"/>
      <c r="D34" s="742"/>
      <c r="E34" s="742"/>
      <c r="F34" s="742"/>
      <c r="G34" s="742"/>
      <c r="H34" s="742"/>
      <c r="I34" s="742"/>
      <c r="J34" s="742"/>
      <c r="K34" s="742"/>
      <c r="L34" s="742"/>
      <c r="M34" s="742"/>
      <c r="N34" s="742"/>
      <c r="O34" s="742"/>
      <c r="P34" s="743"/>
      <c r="Q34" s="744">
        <v>6569</v>
      </c>
      <c r="R34" s="745"/>
      <c r="S34" s="745"/>
      <c r="T34" s="745"/>
      <c r="U34" s="745"/>
      <c r="V34" s="745">
        <v>6548</v>
      </c>
      <c r="W34" s="745"/>
      <c r="X34" s="745"/>
      <c r="Y34" s="745"/>
      <c r="Z34" s="745"/>
      <c r="AA34" s="745">
        <v>21</v>
      </c>
      <c r="AB34" s="745"/>
      <c r="AC34" s="745"/>
      <c r="AD34" s="745"/>
      <c r="AE34" s="746"/>
      <c r="AF34" s="747">
        <v>5995</v>
      </c>
      <c r="AG34" s="748"/>
      <c r="AH34" s="748"/>
      <c r="AI34" s="748"/>
      <c r="AJ34" s="749"/>
      <c r="AK34" s="816">
        <v>97</v>
      </c>
      <c r="AL34" s="817"/>
      <c r="AM34" s="817"/>
      <c r="AN34" s="817"/>
      <c r="AO34" s="817"/>
      <c r="AP34" s="817">
        <v>43207</v>
      </c>
      <c r="AQ34" s="817"/>
      <c r="AR34" s="817"/>
      <c r="AS34" s="817"/>
      <c r="AT34" s="817"/>
      <c r="AU34" s="817">
        <v>2808</v>
      </c>
      <c r="AV34" s="817"/>
      <c r="AW34" s="817"/>
      <c r="AX34" s="817"/>
      <c r="AY34" s="817"/>
      <c r="AZ34" s="818"/>
      <c r="BA34" s="818"/>
      <c r="BB34" s="818"/>
      <c r="BC34" s="818"/>
      <c r="BD34" s="818"/>
      <c r="BE34" s="814" t="s">
        <v>394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395</v>
      </c>
      <c r="C35" s="742"/>
      <c r="D35" s="742"/>
      <c r="E35" s="742"/>
      <c r="F35" s="742"/>
      <c r="G35" s="742"/>
      <c r="H35" s="742"/>
      <c r="I35" s="742"/>
      <c r="J35" s="742"/>
      <c r="K35" s="742"/>
      <c r="L35" s="742"/>
      <c r="M35" s="742"/>
      <c r="N35" s="742"/>
      <c r="O35" s="742"/>
      <c r="P35" s="743"/>
      <c r="Q35" s="744">
        <v>440</v>
      </c>
      <c r="R35" s="745"/>
      <c r="S35" s="745"/>
      <c r="T35" s="745"/>
      <c r="U35" s="745"/>
      <c r="V35" s="745">
        <v>414</v>
      </c>
      <c r="W35" s="745"/>
      <c r="X35" s="745"/>
      <c r="Y35" s="745"/>
      <c r="Z35" s="745"/>
      <c r="AA35" s="745">
        <v>26</v>
      </c>
      <c r="AB35" s="745"/>
      <c r="AC35" s="745"/>
      <c r="AD35" s="745"/>
      <c r="AE35" s="746"/>
      <c r="AF35" s="747">
        <v>1800</v>
      </c>
      <c r="AG35" s="748"/>
      <c r="AH35" s="748"/>
      <c r="AI35" s="748"/>
      <c r="AJ35" s="749"/>
      <c r="AK35" s="816">
        <v>0</v>
      </c>
      <c r="AL35" s="817"/>
      <c r="AM35" s="817"/>
      <c r="AN35" s="817"/>
      <c r="AO35" s="817"/>
      <c r="AP35" s="817">
        <v>1464</v>
      </c>
      <c r="AQ35" s="817"/>
      <c r="AR35" s="817"/>
      <c r="AS35" s="817"/>
      <c r="AT35" s="817"/>
      <c r="AU35" s="817">
        <v>0</v>
      </c>
      <c r="AV35" s="817"/>
      <c r="AW35" s="817"/>
      <c r="AX35" s="817"/>
      <c r="AY35" s="817"/>
      <c r="AZ35" s="818"/>
      <c r="BA35" s="818"/>
      <c r="BB35" s="818"/>
      <c r="BC35" s="818"/>
      <c r="BD35" s="818"/>
      <c r="BE35" s="814" t="s">
        <v>394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396</v>
      </c>
      <c r="C36" s="742"/>
      <c r="D36" s="742"/>
      <c r="E36" s="742"/>
      <c r="F36" s="742"/>
      <c r="G36" s="742"/>
      <c r="H36" s="742"/>
      <c r="I36" s="742"/>
      <c r="J36" s="742"/>
      <c r="K36" s="742"/>
      <c r="L36" s="742"/>
      <c r="M36" s="742"/>
      <c r="N36" s="742"/>
      <c r="O36" s="742"/>
      <c r="P36" s="743"/>
      <c r="Q36" s="744">
        <v>13337</v>
      </c>
      <c r="R36" s="745"/>
      <c r="S36" s="745"/>
      <c r="T36" s="745"/>
      <c r="U36" s="745"/>
      <c r="V36" s="745">
        <v>12015</v>
      </c>
      <c r="W36" s="745"/>
      <c r="X36" s="745"/>
      <c r="Y36" s="745"/>
      <c r="Z36" s="745"/>
      <c r="AA36" s="745">
        <v>1322</v>
      </c>
      <c r="AB36" s="745"/>
      <c r="AC36" s="745"/>
      <c r="AD36" s="745"/>
      <c r="AE36" s="746"/>
      <c r="AF36" s="747">
        <v>2297</v>
      </c>
      <c r="AG36" s="748"/>
      <c r="AH36" s="748"/>
      <c r="AI36" s="748"/>
      <c r="AJ36" s="749"/>
      <c r="AK36" s="816">
        <v>5387</v>
      </c>
      <c r="AL36" s="817"/>
      <c r="AM36" s="817"/>
      <c r="AN36" s="817"/>
      <c r="AO36" s="817"/>
      <c r="AP36" s="817">
        <v>145911</v>
      </c>
      <c r="AQ36" s="817"/>
      <c r="AR36" s="817"/>
      <c r="AS36" s="817"/>
      <c r="AT36" s="817"/>
      <c r="AU36" s="817">
        <v>75874</v>
      </c>
      <c r="AV36" s="817"/>
      <c r="AW36" s="817"/>
      <c r="AX36" s="817"/>
      <c r="AY36" s="817"/>
      <c r="AZ36" s="818"/>
      <c r="BA36" s="818"/>
      <c r="BB36" s="818"/>
      <c r="BC36" s="818"/>
      <c r="BD36" s="818"/>
      <c r="BE36" s="814" t="s">
        <v>394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397</v>
      </c>
      <c r="C37" s="742"/>
      <c r="D37" s="742"/>
      <c r="E37" s="742"/>
      <c r="F37" s="742"/>
      <c r="G37" s="742"/>
      <c r="H37" s="742"/>
      <c r="I37" s="742"/>
      <c r="J37" s="742"/>
      <c r="K37" s="742"/>
      <c r="L37" s="742"/>
      <c r="M37" s="742"/>
      <c r="N37" s="742"/>
      <c r="O37" s="742"/>
      <c r="P37" s="743"/>
      <c r="Q37" s="744">
        <v>11695</v>
      </c>
      <c r="R37" s="745"/>
      <c r="S37" s="745"/>
      <c r="T37" s="745"/>
      <c r="U37" s="745"/>
      <c r="V37" s="745">
        <v>11037</v>
      </c>
      <c r="W37" s="745"/>
      <c r="X37" s="745"/>
      <c r="Y37" s="745"/>
      <c r="Z37" s="745"/>
      <c r="AA37" s="745">
        <v>658</v>
      </c>
      <c r="AB37" s="745"/>
      <c r="AC37" s="745"/>
      <c r="AD37" s="745"/>
      <c r="AE37" s="746"/>
      <c r="AF37" s="747">
        <v>2486</v>
      </c>
      <c r="AG37" s="748"/>
      <c r="AH37" s="748"/>
      <c r="AI37" s="748"/>
      <c r="AJ37" s="749"/>
      <c r="AK37" s="816">
        <v>1027</v>
      </c>
      <c r="AL37" s="817"/>
      <c r="AM37" s="817"/>
      <c r="AN37" s="817"/>
      <c r="AO37" s="817"/>
      <c r="AP37" s="817">
        <v>3705</v>
      </c>
      <c r="AQ37" s="817"/>
      <c r="AR37" s="817"/>
      <c r="AS37" s="817"/>
      <c r="AT37" s="817"/>
      <c r="AU37" s="817">
        <v>2201</v>
      </c>
      <c r="AV37" s="817"/>
      <c r="AW37" s="817"/>
      <c r="AX37" s="817"/>
      <c r="AY37" s="817"/>
      <c r="AZ37" s="818"/>
      <c r="BA37" s="818"/>
      <c r="BB37" s="818"/>
      <c r="BC37" s="818"/>
      <c r="BD37" s="818"/>
      <c r="BE37" s="814" t="s">
        <v>394</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398</v>
      </c>
      <c r="C38" s="742"/>
      <c r="D38" s="742"/>
      <c r="E38" s="742"/>
      <c r="F38" s="742"/>
      <c r="G38" s="742"/>
      <c r="H38" s="742"/>
      <c r="I38" s="742"/>
      <c r="J38" s="742"/>
      <c r="K38" s="742"/>
      <c r="L38" s="742"/>
      <c r="M38" s="742"/>
      <c r="N38" s="742"/>
      <c r="O38" s="742"/>
      <c r="P38" s="743"/>
      <c r="Q38" s="744">
        <v>58</v>
      </c>
      <c r="R38" s="745"/>
      <c r="S38" s="745"/>
      <c r="T38" s="745"/>
      <c r="U38" s="745"/>
      <c r="V38" s="745">
        <v>58</v>
      </c>
      <c r="W38" s="745"/>
      <c r="X38" s="745"/>
      <c r="Y38" s="745"/>
      <c r="Z38" s="745"/>
      <c r="AA38" s="745">
        <v>0</v>
      </c>
      <c r="AB38" s="745"/>
      <c r="AC38" s="745"/>
      <c r="AD38" s="745"/>
      <c r="AE38" s="746"/>
      <c r="AF38" s="747" t="s">
        <v>112</v>
      </c>
      <c r="AG38" s="748"/>
      <c r="AH38" s="748"/>
      <c r="AI38" s="748"/>
      <c r="AJ38" s="749"/>
      <c r="AK38" s="816">
        <v>58</v>
      </c>
      <c r="AL38" s="817"/>
      <c r="AM38" s="817"/>
      <c r="AN38" s="817"/>
      <c r="AO38" s="817"/>
      <c r="AP38" s="817">
        <v>148</v>
      </c>
      <c r="AQ38" s="817"/>
      <c r="AR38" s="817"/>
      <c r="AS38" s="817"/>
      <c r="AT38" s="817"/>
      <c r="AU38" s="817">
        <v>138</v>
      </c>
      <c r="AV38" s="817"/>
      <c r="AW38" s="817"/>
      <c r="AX38" s="817"/>
      <c r="AY38" s="817"/>
      <c r="AZ38" s="818"/>
      <c r="BA38" s="818"/>
      <c r="BB38" s="818"/>
      <c r="BC38" s="818"/>
      <c r="BD38" s="818"/>
      <c r="BE38" s="814" t="s">
        <v>399</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400</v>
      </c>
      <c r="C39" s="742"/>
      <c r="D39" s="742"/>
      <c r="E39" s="742"/>
      <c r="F39" s="742"/>
      <c r="G39" s="742"/>
      <c r="H39" s="742"/>
      <c r="I39" s="742"/>
      <c r="J39" s="742"/>
      <c r="K39" s="742"/>
      <c r="L39" s="742"/>
      <c r="M39" s="742"/>
      <c r="N39" s="742"/>
      <c r="O39" s="742"/>
      <c r="P39" s="743"/>
      <c r="Q39" s="744">
        <v>168</v>
      </c>
      <c r="R39" s="745"/>
      <c r="S39" s="745"/>
      <c r="T39" s="745"/>
      <c r="U39" s="745"/>
      <c r="V39" s="745">
        <v>168</v>
      </c>
      <c r="W39" s="745"/>
      <c r="X39" s="745"/>
      <c r="Y39" s="745"/>
      <c r="Z39" s="745"/>
      <c r="AA39" s="745">
        <v>0</v>
      </c>
      <c r="AB39" s="745"/>
      <c r="AC39" s="745"/>
      <c r="AD39" s="745"/>
      <c r="AE39" s="746"/>
      <c r="AF39" s="747" t="s">
        <v>112</v>
      </c>
      <c r="AG39" s="748"/>
      <c r="AH39" s="748"/>
      <c r="AI39" s="748"/>
      <c r="AJ39" s="749"/>
      <c r="AK39" s="816">
        <v>42</v>
      </c>
      <c r="AL39" s="817"/>
      <c r="AM39" s="817"/>
      <c r="AN39" s="817"/>
      <c r="AO39" s="817"/>
      <c r="AP39" s="817">
        <v>64</v>
      </c>
      <c r="AQ39" s="817"/>
      <c r="AR39" s="817"/>
      <c r="AS39" s="817"/>
      <c r="AT39" s="817"/>
      <c r="AU39" s="817">
        <v>64</v>
      </c>
      <c r="AV39" s="817"/>
      <c r="AW39" s="817"/>
      <c r="AX39" s="817"/>
      <c r="AY39" s="817"/>
      <c r="AZ39" s="818"/>
      <c r="BA39" s="818"/>
      <c r="BB39" s="818"/>
      <c r="BC39" s="818"/>
      <c r="BD39" s="818"/>
      <c r="BE39" s="814" t="s">
        <v>399</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t="s">
        <v>401</v>
      </c>
      <c r="C40" s="742"/>
      <c r="D40" s="742"/>
      <c r="E40" s="742"/>
      <c r="F40" s="742"/>
      <c r="G40" s="742"/>
      <c r="H40" s="742"/>
      <c r="I40" s="742"/>
      <c r="J40" s="742"/>
      <c r="K40" s="742"/>
      <c r="L40" s="742"/>
      <c r="M40" s="742"/>
      <c r="N40" s="742"/>
      <c r="O40" s="742"/>
      <c r="P40" s="743"/>
      <c r="Q40" s="744">
        <v>1572</v>
      </c>
      <c r="R40" s="745"/>
      <c r="S40" s="745"/>
      <c r="T40" s="745"/>
      <c r="U40" s="745"/>
      <c r="V40" s="745">
        <v>1572</v>
      </c>
      <c r="W40" s="745"/>
      <c r="X40" s="745"/>
      <c r="Y40" s="745"/>
      <c r="Z40" s="745"/>
      <c r="AA40" s="745">
        <v>0</v>
      </c>
      <c r="AB40" s="745"/>
      <c r="AC40" s="745"/>
      <c r="AD40" s="745"/>
      <c r="AE40" s="746"/>
      <c r="AF40" s="747" t="s">
        <v>112</v>
      </c>
      <c r="AG40" s="748"/>
      <c r="AH40" s="748"/>
      <c r="AI40" s="748"/>
      <c r="AJ40" s="749"/>
      <c r="AK40" s="816">
        <v>921</v>
      </c>
      <c r="AL40" s="817"/>
      <c r="AM40" s="817"/>
      <c r="AN40" s="817"/>
      <c r="AO40" s="817"/>
      <c r="AP40" s="817">
        <v>11952</v>
      </c>
      <c r="AQ40" s="817"/>
      <c r="AR40" s="817"/>
      <c r="AS40" s="817"/>
      <c r="AT40" s="817"/>
      <c r="AU40" s="817">
        <v>11546</v>
      </c>
      <c r="AV40" s="817"/>
      <c r="AW40" s="817"/>
      <c r="AX40" s="817"/>
      <c r="AY40" s="817"/>
      <c r="AZ40" s="818"/>
      <c r="BA40" s="818"/>
      <c r="BB40" s="818"/>
      <c r="BC40" s="818"/>
      <c r="BD40" s="818"/>
      <c r="BE40" s="814" t="s">
        <v>399</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t="s">
        <v>402</v>
      </c>
      <c r="C41" s="742"/>
      <c r="D41" s="742"/>
      <c r="E41" s="742"/>
      <c r="F41" s="742"/>
      <c r="G41" s="742"/>
      <c r="H41" s="742"/>
      <c r="I41" s="742"/>
      <c r="J41" s="742"/>
      <c r="K41" s="742"/>
      <c r="L41" s="742"/>
      <c r="M41" s="742"/>
      <c r="N41" s="742"/>
      <c r="O41" s="742"/>
      <c r="P41" s="743"/>
      <c r="Q41" s="744">
        <v>299</v>
      </c>
      <c r="R41" s="745"/>
      <c r="S41" s="745"/>
      <c r="T41" s="745"/>
      <c r="U41" s="745"/>
      <c r="V41" s="745">
        <v>299</v>
      </c>
      <c r="W41" s="745"/>
      <c r="X41" s="745"/>
      <c r="Y41" s="745"/>
      <c r="Z41" s="745"/>
      <c r="AA41" s="745">
        <v>0</v>
      </c>
      <c r="AB41" s="745"/>
      <c r="AC41" s="745"/>
      <c r="AD41" s="745"/>
      <c r="AE41" s="746"/>
      <c r="AF41" s="747">
        <v>0</v>
      </c>
      <c r="AG41" s="748"/>
      <c r="AH41" s="748"/>
      <c r="AI41" s="748"/>
      <c r="AJ41" s="749"/>
      <c r="AK41" s="816">
        <v>89</v>
      </c>
      <c r="AL41" s="817"/>
      <c r="AM41" s="817"/>
      <c r="AN41" s="817"/>
      <c r="AO41" s="817"/>
      <c r="AP41" s="817">
        <v>394</v>
      </c>
      <c r="AQ41" s="817"/>
      <c r="AR41" s="817"/>
      <c r="AS41" s="817"/>
      <c r="AT41" s="817"/>
      <c r="AU41" s="817">
        <v>228</v>
      </c>
      <c r="AV41" s="817"/>
      <c r="AW41" s="817"/>
      <c r="AX41" s="817"/>
      <c r="AY41" s="817"/>
      <c r="AZ41" s="818"/>
      <c r="BA41" s="818"/>
      <c r="BB41" s="818"/>
      <c r="BC41" s="818"/>
      <c r="BD41" s="818"/>
      <c r="BE41" s="814" t="s">
        <v>399</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t="s">
        <v>403</v>
      </c>
      <c r="C42" s="742"/>
      <c r="D42" s="742"/>
      <c r="E42" s="742"/>
      <c r="F42" s="742"/>
      <c r="G42" s="742"/>
      <c r="H42" s="742"/>
      <c r="I42" s="742"/>
      <c r="J42" s="742"/>
      <c r="K42" s="742"/>
      <c r="L42" s="742"/>
      <c r="M42" s="742"/>
      <c r="N42" s="742"/>
      <c r="O42" s="742"/>
      <c r="P42" s="743"/>
      <c r="Q42" s="744">
        <v>360</v>
      </c>
      <c r="R42" s="745"/>
      <c r="S42" s="745"/>
      <c r="T42" s="745"/>
      <c r="U42" s="745"/>
      <c r="V42" s="745">
        <v>359</v>
      </c>
      <c r="W42" s="745"/>
      <c r="X42" s="745"/>
      <c r="Y42" s="745"/>
      <c r="Z42" s="745"/>
      <c r="AA42" s="745">
        <v>1</v>
      </c>
      <c r="AB42" s="745"/>
      <c r="AC42" s="745"/>
      <c r="AD42" s="745"/>
      <c r="AE42" s="746"/>
      <c r="AF42" s="747">
        <v>1</v>
      </c>
      <c r="AG42" s="748"/>
      <c r="AH42" s="748"/>
      <c r="AI42" s="748"/>
      <c r="AJ42" s="749"/>
      <c r="AK42" s="816">
        <v>105</v>
      </c>
      <c r="AL42" s="817"/>
      <c r="AM42" s="817"/>
      <c r="AN42" s="817"/>
      <c r="AO42" s="817"/>
      <c r="AP42" s="817">
        <v>2124</v>
      </c>
      <c r="AQ42" s="817"/>
      <c r="AR42" s="817"/>
      <c r="AS42" s="817"/>
      <c r="AT42" s="817"/>
      <c r="AU42" s="817">
        <v>0</v>
      </c>
      <c r="AV42" s="817"/>
      <c r="AW42" s="817"/>
      <c r="AX42" s="817"/>
      <c r="AY42" s="817"/>
      <c r="AZ42" s="818"/>
      <c r="BA42" s="818"/>
      <c r="BB42" s="818"/>
      <c r="BC42" s="818"/>
      <c r="BD42" s="818"/>
      <c r="BE42" s="814" t="s">
        <v>399</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404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374</v>
      </c>
      <c r="B63" s="776" t="s">
        <v>405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14101</v>
      </c>
      <c r="AG63" s="828"/>
      <c r="AH63" s="828"/>
      <c r="AI63" s="828"/>
      <c r="AJ63" s="829"/>
      <c r="AK63" s="830"/>
      <c r="AL63" s="825"/>
      <c r="AM63" s="825"/>
      <c r="AN63" s="825"/>
      <c r="AO63" s="825"/>
      <c r="AP63" s="828">
        <v>209498</v>
      </c>
      <c r="AQ63" s="828"/>
      <c r="AR63" s="828"/>
      <c r="AS63" s="828"/>
      <c r="AT63" s="828"/>
      <c r="AU63" s="828">
        <v>92859</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406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407</v>
      </c>
      <c r="B66" s="727"/>
      <c r="C66" s="727"/>
      <c r="D66" s="727"/>
      <c r="E66" s="727"/>
      <c r="F66" s="727"/>
      <c r="G66" s="727"/>
      <c r="H66" s="727"/>
      <c r="I66" s="727"/>
      <c r="J66" s="727"/>
      <c r="K66" s="727"/>
      <c r="L66" s="727"/>
      <c r="M66" s="727"/>
      <c r="N66" s="727"/>
      <c r="O66" s="727"/>
      <c r="P66" s="728"/>
      <c r="Q66" s="703" t="s">
        <v>408</v>
      </c>
      <c r="R66" s="704"/>
      <c r="S66" s="704"/>
      <c r="T66" s="704"/>
      <c r="U66" s="705"/>
      <c r="V66" s="703" t="s">
        <v>409</v>
      </c>
      <c r="W66" s="704"/>
      <c r="X66" s="704"/>
      <c r="Y66" s="704"/>
      <c r="Z66" s="705"/>
      <c r="AA66" s="703" t="s">
        <v>410</v>
      </c>
      <c r="AB66" s="704"/>
      <c r="AC66" s="704"/>
      <c r="AD66" s="704"/>
      <c r="AE66" s="705"/>
      <c r="AF66" s="838" t="s">
        <v>411</v>
      </c>
      <c r="AG66" s="799"/>
      <c r="AH66" s="799"/>
      <c r="AI66" s="799"/>
      <c r="AJ66" s="839"/>
      <c r="AK66" s="703" t="s">
        <v>412</v>
      </c>
      <c r="AL66" s="727"/>
      <c r="AM66" s="727"/>
      <c r="AN66" s="727"/>
      <c r="AO66" s="728"/>
      <c r="AP66" s="703" t="s">
        <v>413</v>
      </c>
      <c r="AQ66" s="704"/>
      <c r="AR66" s="704"/>
      <c r="AS66" s="704"/>
      <c r="AT66" s="705"/>
      <c r="AU66" s="703" t="s">
        <v>414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561</v>
      </c>
      <c r="C68" s="856"/>
      <c r="D68" s="856"/>
      <c r="E68" s="856"/>
      <c r="F68" s="856"/>
      <c r="G68" s="856"/>
      <c r="H68" s="856"/>
      <c r="I68" s="856"/>
      <c r="J68" s="856"/>
      <c r="K68" s="856"/>
      <c r="L68" s="856"/>
      <c r="M68" s="856"/>
      <c r="N68" s="856"/>
      <c r="O68" s="856"/>
      <c r="P68" s="857"/>
      <c r="Q68" s="858">
        <v>6527</v>
      </c>
      <c r="R68" s="852"/>
      <c r="S68" s="852"/>
      <c r="T68" s="852"/>
      <c r="U68" s="852"/>
      <c r="V68" s="852">
        <v>5916</v>
      </c>
      <c r="W68" s="852"/>
      <c r="X68" s="852"/>
      <c r="Y68" s="852"/>
      <c r="Z68" s="852"/>
      <c r="AA68" s="852">
        <v>611</v>
      </c>
      <c r="AB68" s="852"/>
      <c r="AC68" s="852"/>
      <c r="AD68" s="852"/>
      <c r="AE68" s="852"/>
      <c r="AF68" s="852">
        <v>611</v>
      </c>
      <c r="AG68" s="852"/>
      <c r="AH68" s="852"/>
      <c r="AI68" s="852"/>
      <c r="AJ68" s="852"/>
      <c r="AK68" s="852" t="s">
        <v>568</v>
      </c>
      <c r="AL68" s="852"/>
      <c r="AM68" s="852"/>
      <c r="AN68" s="852"/>
      <c r="AO68" s="852"/>
      <c r="AP68" s="852">
        <v>7463</v>
      </c>
      <c r="AQ68" s="852"/>
      <c r="AR68" s="852"/>
      <c r="AS68" s="852"/>
      <c r="AT68" s="852"/>
      <c r="AU68" s="852">
        <v>6057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562</v>
      </c>
      <c r="C69" s="860"/>
      <c r="D69" s="860"/>
      <c r="E69" s="860"/>
      <c r="F69" s="860"/>
      <c r="G69" s="860"/>
      <c r="H69" s="860"/>
      <c r="I69" s="860"/>
      <c r="J69" s="860"/>
      <c r="K69" s="860"/>
      <c r="L69" s="860"/>
      <c r="M69" s="860"/>
      <c r="N69" s="860"/>
      <c r="O69" s="860"/>
      <c r="P69" s="861"/>
      <c r="Q69" s="862">
        <v>1591</v>
      </c>
      <c r="R69" s="817"/>
      <c r="S69" s="817"/>
      <c r="T69" s="817"/>
      <c r="U69" s="817"/>
      <c r="V69" s="817">
        <v>1492</v>
      </c>
      <c r="W69" s="817"/>
      <c r="X69" s="817"/>
      <c r="Y69" s="817"/>
      <c r="Z69" s="817"/>
      <c r="AA69" s="817">
        <v>99</v>
      </c>
      <c r="AB69" s="817"/>
      <c r="AC69" s="817"/>
      <c r="AD69" s="817"/>
      <c r="AE69" s="817"/>
      <c r="AF69" s="817">
        <v>99</v>
      </c>
      <c r="AG69" s="817"/>
      <c r="AH69" s="817"/>
      <c r="AI69" s="817"/>
      <c r="AJ69" s="817"/>
      <c r="AK69" s="817" t="s">
        <v>568</v>
      </c>
      <c r="AL69" s="817"/>
      <c r="AM69" s="817"/>
      <c r="AN69" s="817"/>
      <c r="AO69" s="817"/>
      <c r="AP69" s="817">
        <v>1156</v>
      </c>
      <c r="AQ69" s="817"/>
      <c r="AR69" s="817"/>
      <c r="AS69" s="817"/>
      <c r="AT69" s="817"/>
      <c r="AU69" s="817">
        <v>586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563</v>
      </c>
      <c r="C70" s="860"/>
      <c r="D70" s="860"/>
      <c r="E70" s="860"/>
      <c r="F70" s="860"/>
      <c r="G70" s="860"/>
      <c r="H70" s="860"/>
      <c r="I70" s="860"/>
      <c r="J70" s="860"/>
      <c r="K70" s="860"/>
      <c r="L70" s="860"/>
      <c r="M70" s="860"/>
      <c r="N70" s="860"/>
      <c r="O70" s="860"/>
      <c r="P70" s="861"/>
      <c r="Q70" s="862">
        <v>282</v>
      </c>
      <c r="R70" s="817"/>
      <c r="S70" s="817"/>
      <c r="T70" s="817"/>
      <c r="U70" s="817"/>
      <c r="V70" s="817">
        <v>245</v>
      </c>
      <c r="W70" s="817"/>
      <c r="X70" s="817"/>
      <c r="Y70" s="817"/>
      <c r="Z70" s="817"/>
      <c r="AA70" s="817">
        <v>37</v>
      </c>
      <c r="AB70" s="817"/>
      <c r="AC70" s="817"/>
      <c r="AD70" s="817"/>
      <c r="AE70" s="817"/>
      <c r="AF70" s="817">
        <v>37</v>
      </c>
      <c r="AG70" s="817"/>
      <c r="AH70" s="817"/>
      <c r="AI70" s="817"/>
      <c r="AJ70" s="817"/>
      <c r="AK70" s="817" t="s">
        <v>568</v>
      </c>
      <c r="AL70" s="817"/>
      <c r="AM70" s="817"/>
      <c r="AN70" s="817"/>
      <c r="AO70" s="817"/>
      <c r="AP70" s="817">
        <v>155</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564</v>
      </c>
      <c r="C71" s="860"/>
      <c r="D71" s="860"/>
      <c r="E71" s="860"/>
      <c r="F71" s="860"/>
      <c r="G71" s="860"/>
      <c r="H71" s="860"/>
      <c r="I71" s="860"/>
      <c r="J71" s="860"/>
      <c r="K71" s="860"/>
      <c r="L71" s="860"/>
      <c r="M71" s="860"/>
      <c r="N71" s="860"/>
      <c r="O71" s="860"/>
      <c r="P71" s="861"/>
      <c r="Q71" s="862">
        <v>6</v>
      </c>
      <c r="R71" s="817"/>
      <c r="S71" s="817"/>
      <c r="T71" s="817"/>
      <c r="U71" s="817"/>
      <c r="V71" s="817">
        <v>4</v>
      </c>
      <c r="W71" s="817"/>
      <c r="X71" s="817"/>
      <c r="Y71" s="817"/>
      <c r="Z71" s="817"/>
      <c r="AA71" s="817">
        <v>2</v>
      </c>
      <c r="AB71" s="817"/>
      <c r="AC71" s="817"/>
      <c r="AD71" s="817"/>
      <c r="AE71" s="817"/>
      <c r="AF71" s="817">
        <v>2</v>
      </c>
      <c r="AG71" s="817"/>
      <c r="AH71" s="817"/>
      <c r="AI71" s="817"/>
      <c r="AJ71" s="817"/>
      <c r="AK71" s="817" t="s">
        <v>568</v>
      </c>
      <c r="AL71" s="817"/>
      <c r="AM71" s="817"/>
      <c r="AN71" s="817"/>
      <c r="AO71" s="817"/>
      <c r="AP71" s="817" t="s">
        <v>568</v>
      </c>
      <c r="AQ71" s="817"/>
      <c r="AR71" s="817"/>
      <c r="AS71" s="817"/>
      <c r="AT71" s="817"/>
      <c r="AU71" s="817" t="s">
        <v>568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565</v>
      </c>
      <c r="C72" s="860"/>
      <c r="D72" s="860"/>
      <c r="E72" s="860"/>
      <c r="F72" s="860"/>
      <c r="G72" s="860"/>
      <c r="H72" s="860"/>
      <c r="I72" s="860"/>
      <c r="J72" s="860"/>
      <c r="K72" s="860"/>
      <c r="L72" s="860"/>
      <c r="M72" s="860"/>
      <c r="N72" s="860"/>
      <c r="O72" s="860"/>
      <c r="P72" s="861"/>
      <c r="Q72" s="862">
        <v>1</v>
      </c>
      <c r="R72" s="817"/>
      <c r="S72" s="817"/>
      <c r="T72" s="817"/>
      <c r="U72" s="817"/>
      <c r="V72" s="817">
        <v>0</v>
      </c>
      <c r="W72" s="817"/>
      <c r="X72" s="817"/>
      <c r="Y72" s="817"/>
      <c r="Z72" s="817"/>
      <c r="AA72" s="817">
        <v>1</v>
      </c>
      <c r="AB72" s="817"/>
      <c r="AC72" s="817"/>
      <c r="AD72" s="817"/>
      <c r="AE72" s="817"/>
      <c r="AF72" s="817">
        <v>1</v>
      </c>
      <c r="AG72" s="817"/>
      <c r="AH72" s="817"/>
      <c r="AI72" s="817"/>
      <c r="AJ72" s="817"/>
      <c r="AK72" s="817" t="s">
        <v>568</v>
      </c>
      <c r="AL72" s="817"/>
      <c r="AM72" s="817"/>
      <c r="AN72" s="817"/>
      <c r="AO72" s="817"/>
      <c r="AP72" s="817" t="s">
        <v>568</v>
      </c>
      <c r="AQ72" s="817"/>
      <c r="AR72" s="817"/>
      <c r="AS72" s="817"/>
      <c r="AT72" s="817"/>
      <c r="AU72" s="817" t="s">
        <v>568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566</v>
      </c>
      <c r="C73" s="860"/>
      <c r="D73" s="860"/>
      <c r="E73" s="860"/>
      <c r="F73" s="860"/>
      <c r="G73" s="860"/>
      <c r="H73" s="860"/>
      <c r="I73" s="860"/>
      <c r="J73" s="860"/>
      <c r="K73" s="860"/>
      <c r="L73" s="860"/>
      <c r="M73" s="860"/>
      <c r="N73" s="860"/>
      <c r="O73" s="860"/>
      <c r="P73" s="861"/>
      <c r="Q73" s="862">
        <v>145</v>
      </c>
      <c r="R73" s="817"/>
      <c r="S73" s="817"/>
      <c r="T73" s="817"/>
      <c r="U73" s="817"/>
      <c r="V73" s="817">
        <v>141</v>
      </c>
      <c r="W73" s="817"/>
      <c r="X73" s="817"/>
      <c r="Y73" s="817"/>
      <c r="Z73" s="817"/>
      <c r="AA73" s="817">
        <v>4</v>
      </c>
      <c r="AB73" s="817"/>
      <c r="AC73" s="817"/>
      <c r="AD73" s="817"/>
      <c r="AE73" s="817"/>
      <c r="AF73" s="817">
        <v>4</v>
      </c>
      <c r="AG73" s="817"/>
      <c r="AH73" s="817"/>
      <c r="AI73" s="817"/>
      <c r="AJ73" s="817"/>
      <c r="AK73" s="817" t="s">
        <v>568</v>
      </c>
      <c r="AL73" s="817"/>
      <c r="AM73" s="817"/>
      <c r="AN73" s="817"/>
      <c r="AO73" s="817"/>
      <c r="AP73" s="817" t="s">
        <v>568</v>
      </c>
      <c r="AQ73" s="817"/>
      <c r="AR73" s="817"/>
      <c r="AS73" s="817"/>
      <c r="AT73" s="817"/>
      <c r="AU73" s="817" t="s">
        <v>568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567</v>
      </c>
      <c r="C74" s="860"/>
      <c r="D74" s="860"/>
      <c r="E74" s="860"/>
      <c r="F74" s="860"/>
      <c r="G74" s="860"/>
      <c r="H74" s="860"/>
      <c r="I74" s="860"/>
      <c r="J74" s="860"/>
      <c r="K74" s="860"/>
      <c r="L74" s="860"/>
      <c r="M74" s="860"/>
      <c r="N74" s="860"/>
      <c r="O74" s="860"/>
      <c r="P74" s="861"/>
      <c r="Q74" s="862">
        <v>138804</v>
      </c>
      <c r="R74" s="817"/>
      <c r="S74" s="817"/>
      <c r="T74" s="817"/>
      <c r="U74" s="817"/>
      <c r="V74" s="817">
        <v>135917</v>
      </c>
      <c r="W74" s="817"/>
      <c r="X74" s="817"/>
      <c r="Y74" s="817"/>
      <c r="Z74" s="817"/>
      <c r="AA74" s="817">
        <v>2887</v>
      </c>
      <c r="AB74" s="817"/>
      <c r="AC74" s="817"/>
      <c r="AD74" s="817"/>
      <c r="AE74" s="817"/>
      <c r="AF74" s="817">
        <v>2887</v>
      </c>
      <c r="AG74" s="817"/>
      <c r="AH74" s="817"/>
      <c r="AI74" s="817"/>
      <c r="AJ74" s="817"/>
      <c r="AK74" s="817" t="s">
        <v>568</v>
      </c>
      <c r="AL74" s="817"/>
      <c r="AM74" s="817"/>
      <c r="AN74" s="817"/>
      <c r="AO74" s="817"/>
      <c r="AP74" s="817" t="s">
        <v>568</v>
      </c>
      <c r="AQ74" s="817"/>
      <c r="AR74" s="817"/>
      <c r="AS74" s="817"/>
      <c r="AT74" s="817"/>
      <c r="AU74" s="817" t="s">
        <v>568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374</v>
      </c>
      <c r="B88" s="776" t="s">
        <v>415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3641</v>
      </c>
      <c r="AG88" s="828"/>
      <c r="AH88" s="828"/>
      <c r="AI88" s="828"/>
      <c r="AJ88" s="828"/>
      <c r="AK88" s="825"/>
      <c r="AL88" s="825"/>
      <c r="AM88" s="825"/>
      <c r="AN88" s="825"/>
      <c r="AO88" s="825"/>
      <c r="AP88" s="828">
        <v>8774</v>
      </c>
      <c r="AQ88" s="828"/>
      <c r="AR88" s="828"/>
      <c r="AS88" s="828"/>
      <c r="AT88" s="828"/>
      <c r="AU88" s="828">
        <v>6643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6" t="s">
        <v>416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3506</v>
      </c>
      <c r="CS102" s="836"/>
      <c r="CT102" s="836"/>
      <c r="CU102" s="836"/>
      <c r="CV102" s="879"/>
      <c r="CW102" s="878">
        <v>1500</v>
      </c>
      <c r="CX102" s="836"/>
      <c r="CY102" s="836"/>
      <c r="CZ102" s="836"/>
      <c r="DA102" s="879"/>
      <c r="DB102" s="878">
        <v>741</v>
      </c>
      <c r="DC102" s="836"/>
      <c r="DD102" s="836"/>
      <c r="DE102" s="836"/>
      <c r="DF102" s="879"/>
      <c r="DG102" s="878">
        <v>8772</v>
      </c>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417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418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419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420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421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422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423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424</v>
      </c>
      <c r="AB109" s="881"/>
      <c r="AC109" s="881"/>
      <c r="AD109" s="881"/>
      <c r="AE109" s="882"/>
      <c r="AF109" s="880" t="s">
        <v>287</v>
      </c>
      <c r="AG109" s="881"/>
      <c r="AH109" s="881"/>
      <c r="AI109" s="881"/>
      <c r="AJ109" s="882"/>
      <c r="AK109" s="880" t="s">
        <v>286</v>
      </c>
      <c r="AL109" s="881"/>
      <c r="AM109" s="881"/>
      <c r="AN109" s="881"/>
      <c r="AO109" s="882"/>
      <c r="AP109" s="880" t="s">
        <v>425</v>
      </c>
      <c r="AQ109" s="881"/>
      <c r="AR109" s="881"/>
      <c r="AS109" s="881"/>
      <c r="AT109" s="883"/>
      <c r="AU109" s="902" t="s">
        <v>423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424</v>
      </c>
      <c r="BR109" s="881"/>
      <c r="BS109" s="881"/>
      <c r="BT109" s="881"/>
      <c r="BU109" s="882"/>
      <c r="BV109" s="880" t="s">
        <v>287</v>
      </c>
      <c r="BW109" s="881"/>
      <c r="BX109" s="881"/>
      <c r="BY109" s="881"/>
      <c r="BZ109" s="882"/>
      <c r="CA109" s="880" t="s">
        <v>286</v>
      </c>
      <c r="CB109" s="881"/>
      <c r="CC109" s="881"/>
      <c r="CD109" s="881"/>
      <c r="CE109" s="882"/>
      <c r="CF109" s="903" t="s">
        <v>425</v>
      </c>
      <c r="CG109" s="903"/>
      <c r="CH109" s="903"/>
      <c r="CI109" s="903"/>
      <c r="CJ109" s="903"/>
      <c r="CK109" s="880" t="s">
        <v>426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424</v>
      </c>
      <c r="DH109" s="881"/>
      <c r="DI109" s="881"/>
      <c r="DJ109" s="881"/>
      <c r="DK109" s="882"/>
      <c r="DL109" s="880" t="s">
        <v>287</v>
      </c>
      <c r="DM109" s="881"/>
      <c r="DN109" s="881"/>
      <c r="DO109" s="881"/>
      <c r="DP109" s="882"/>
      <c r="DQ109" s="880" t="s">
        <v>286</v>
      </c>
      <c r="DR109" s="881"/>
      <c r="DS109" s="881"/>
      <c r="DT109" s="881"/>
      <c r="DU109" s="882"/>
      <c r="DV109" s="880" t="s">
        <v>425</v>
      </c>
      <c r="DW109" s="881"/>
      <c r="DX109" s="881"/>
      <c r="DY109" s="881"/>
      <c r="DZ109" s="883"/>
    </row>
    <row r="110" spans="1:131" s="197" customFormat="1" ht="26.25" customHeight="1" x14ac:dyDescent="0.15">
      <c r="A110" s="884" t="s">
        <v>427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23197411</v>
      </c>
      <c r="AB110" s="888"/>
      <c r="AC110" s="888"/>
      <c r="AD110" s="888"/>
      <c r="AE110" s="889"/>
      <c r="AF110" s="890">
        <v>23916776</v>
      </c>
      <c r="AG110" s="888"/>
      <c r="AH110" s="888"/>
      <c r="AI110" s="888"/>
      <c r="AJ110" s="889"/>
      <c r="AK110" s="890">
        <v>24947463</v>
      </c>
      <c r="AL110" s="888"/>
      <c r="AM110" s="888"/>
      <c r="AN110" s="888"/>
      <c r="AO110" s="889"/>
      <c r="AP110" s="891">
        <v>30.7</v>
      </c>
      <c r="AQ110" s="892"/>
      <c r="AR110" s="892"/>
      <c r="AS110" s="892"/>
      <c r="AT110" s="893"/>
      <c r="AU110" s="894" t="s">
        <v>61</v>
      </c>
      <c r="AV110" s="895"/>
      <c r="AW110" s="895"/>
      <c r="AX110" s="895"/>
      <c r="AY110" s="896"/>
      <c r="AZ110" s="938" t="s">
        <v>428</v>
      </c>
      <c r="BA110" s="885"/>
      <c r="BB110" s="885"/>
      <c r="BC110" s="885"/>
      <c r="BD110" s="885"/>
      <c r="BE110" s="885"/>
      <c r="BF110" s="885"/>
      <c r="BG110" s="885"/>
      <c r="BH110" s="885"/>
      <c r="BI110" s="885"/>
      <c r="BJ110" s="885"/>
      <c r="BK110" s="885"/>
      <c r="BL110" s="885"/>
      <c r="BM110" s="885"/>
      <c r="BN110" s="885"/>
      <c r="BO110" s="885"/>
      <c r="BP110" s="886"/>
      <c r="BQ110" s="924">
        <v>246653969</v>
      </c>
      <c r="BR110" s="925"/>
      <c r="BS110" s="925"/>
      <c r="BT110" s="925"/>
      <c r="BU110" s="925"/>
      <c r="BV110" s="925">
        <v>246389359</v>
      </c>
      <c r="BW110" s="925"/>
      <c r="BX110" s="925"/>
      <c r="BY110" s="925"/>
      <c r="BZ110" s="925"/>
      <c r="CA110" s="925">
        <v>246031376</v>
      </c>
      <c r="CB110" s="925"/>
      <c r="CC110" s="925"/>
      <c r="CD110" s="925"/>
      <c r="CE110" s="925"/>
      <c r="CF110" s="939">
        <v>302.5</v>
      </c>
      <c r="CG110" s="940"/>
      <c r="CH110" s="940"/>
      <c r="CI110" s="940"/>
      <c r="CJ110" s="940"/>
      <c r="CK110" s="941" t="s">
        <v>429</v>
      </c>
      <c r="CL110" s="942"/>
      <c r="CM110" s="921" t="s">
        <v>430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3399882</v>
      </c>
      <c r="DH110" s="925"/>
      <c r="DI110" s="925"/>
      <c r="DJ110" s="925"/>
      <c r="DK110" s="925"/>
      <c r="DL110" s="925">
        <v>3127667</v>
      </c>
      <c r="DM110" s="925"/>
      <c r="DN110" s="925"/>
      <c r="DO110" s="925"/>
      <c r="DP110" s="925"/>
      <c r="DQ110" s="925">
        <v>2849734</v>
      </c>
      <c r="DR110" s="925"/>
      <c r="DS110" s="925"/>
      <c r="DT110" s="925"/>
      <c r="DU110" s="925"/>
      <c r="DV110" s="926">
        <v>3.5</v>
      </c>
      <c r="DW110" s="926"/>
      <c r="DX110" s="926"/>
      <c r="DY110" s="926"/>
      <c r="DZ110" s="927"/>
    </row>
    <row r="111" spans="1:131" s="197" customFormat="1" ht="26.25" customHeight="1" x14ac:dyDescent="0.15">
      <c r="A111" s="928" t="s">
        <v>431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432</v>
      </c>
      <c r="BA111" s="948"/>
      <c r="BB111" s="948"/>
      <c r="BC111" s="948"/>
      <c r="BD111" s="948"/>
      <c r="BE111" s="948"/>
      <c r="BF111" s="948"/>
      <c r="BG111" s="948"/>
      <c r="BH111" s="948"/>
      <c r="BI111" s="948"/>
      <c r="BJ111" s="948"/>
      <c r="BK111" s="948"/>
      <c r="BL111" s="948"/>
      <c r="BM111" s="948"/>
      <c r="BN111" s="948"/>
      <c r="BO111" s="948"/>
      <c r="BP111" s="949"/>
      <c r="BQ111" s="917">
        <v>17515493</v>
      </c>
      <c r="BR111" s="918"/>
      <c r="BS111" s="918"/>
      <c r="BT111" s="918"/>
      <c r="BU111" s="918"/>
      <c r="BV111" s="918">
        <v>14864450</v>
      </c>
      <c r="BW111" s="918"/>
      <c r="BX111" s="918"/>
      <c r="BY111" s="918"/>
      <c r="BZ111" s="918"/>
      <c r="CA111" s="918">
        <v>12996497</v>
      </c>
      <c r="CB111" s="918"/>
      <c r="CC111" s="918"/>
      <c r="CD111" s="918"/>
      <c r="CE111" s="918"/>
      <c r="CF111" s="912">
        <v>16</v>
      </c>
      <c r="CG111" s="913"/>
      <c r="CH111" s="913"/>
      <c r="CI111" s="913"/>
      <c r="CJ111" s="913"/>
      <c r="CK111" s="943"/>
      <c r="CL111" s="944"/>
      <c r="CM111" s="914" t="s">
        <v>433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434</v>
      </c>
      <c r="B112" s="951"/>
      <c r="C112" s="948" t="s">
        <v>435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950</v>
      </c>
      <c r="AB112" s="957"/>
      <c r="AC112" s="957"/>
      <c r="AD112" s="957"/>
      <c r="AE112" s="958"/>
      <c r="AF112" s="959">
        <v>950</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436</v>
      </c>
      <c r="BA112" s="948"/>
      <c r="BB112" s="948"/>
      <c r="BC112" s="948"/>
      <c r="BD112" s="948"/>
      <c r="BE112" s="948"/>
      <c r="BF112" s="948"/>
      <c r="BG112" s="948"/>
      <c r="BH112" s="948"/>
      <c r="BI112" s="948"/>
      <c r="BJ112" s="948"/>
      <c r="BK112" s="948"/>
      <c r="BL112" s="948"/>
      <c r="BM112" s="948"/>
      <c r="BN112" s="948"/>
      <c r="BO112" s="948"/>
      <c r="BP112" s="949"/>
      <c r="BQ112" s="917">
        <v>102825037</v>
      </c>
      <c r="BR112" s="918"/>
      <c r="BS112" s="918"/>
      <c r="BT112" s="918"/>
      <c r="BU112" s="918"/>
      <c r="BV112" s="918">
        <v>98132025</v>
      </c>
      <c r="BW112" s="918"/>
      <c r="BX112" s="918"/>
      <c r="BY112" s="918"/>
      <c r="BZ112" s="918"/>
      <c r="CA112" s="918">
        <v>92858620</v>
      </c>
      <c r="CB112" s="918"/>
      <c r="CC112" s="918"/>
      <c r="CD112" s="918"/>
      <c r="CE112" s="918"/>
      <c r="CF112" s="912">
        <v>114.2</v>
      </c>
      <c r="CG112" s="913"/>
      <c r="CH112" s="913"/>
      <c r="CI112" s="913"/>
      <c r="CJ112" s="913"/>
      <c r="CK112" s="943"/>
      <c r="CL112" s="944"/>
      <c r="CM112" s="914" t="s">
        <v>437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438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7354316</v>
      </c>
      <c r="AB113" s="932"/>
      <c r="AC113" s="932"/>
      <c r="AD113" s="932"/>
      <c r="AE113" s="933"/>
      <c r="AF113" s="934">
        <v>7300836</v>
      </c>
      <c r="AG113" s="932"/>
      <c r="AH113" s="932"/>
      <c r="AI113" s="932"/>
      <c r="AJ113" s="933"/>
      <c r="AK113" s="934">
        <v>7209563</v>
      </c>
      <c r="AL113" s="932"/>
      <c r="AM113" s="932"/>
      <c r="AN113" s="932"/>
      <c r="AO113" s="933"/>
      <c r="AP113" s="935">
        <v>8.9</v>
      </c>
      <c r="AQ113" s="936"/>
      <c r="AR113" s="936"/>
      <c r="AS113" s="936"/>
      <c r="AT113" s="937"/>
      <c r="AU113" s="897"/>
      <c r="AV113" s="898"/>
      <c r="AW113" s="898"/>
      <c r="AX113" s="898"/>
      <c r="AY113" s="899"/>
      <c r="AZ113" s="947" t="s">
        <v>439</v>
      </c>
      <c r="BA113" s="948"/>
      <c r="BB113" s="948"/>
      <c r="BC113" s="948"/>
      <c r="BD113" s="948"/>
      <c r="BE113" s="948"/>
      <c r="BF113" s="948"/>
      <c r="BG113" s="948"/>
      <c r="BH113" s="948"/>
      <c r="BI113" s="948"/>
      <c r="BJ113" s="948"/>
      <c r="BK113" s="948"/>
      <c r="BL113" s="948"/>
      <c r="BM113" s="948"/>
      <c r="BN113" s="948"/>
      <c r="BO113" s="948"/>
      <c r="BP113" s="949"/>
      <c r="BQ113" s="917">
        <v>10029186</v>
      </c>
      <c r="BR113" s="918"/>
      <c r="BS113" s="918"/>
      <c r="BT113" s="918"/>
      <c r="BU113" s="918"/>
      <c r="BV113" s="918">
        <v>8284542</v>
      </c>
      <c r="BW113" s="918"/>
      <c r="BX113" s="918"/>
      <c r="BY113" s="918"/>
      <c r="BZ113" s="918"/>
      <c r="CA113" s="918">
        <v>6643249</v>
      </c>
      <c r="CB113" s="918"/>
      <c r="CC113" s="918"/>
      <c r="CD113" s="918"/>
      <c r="CE113" s="918"/>
      <c r="CF113" s="912">
        <v>8.1999999999999993</v>
      </c>
      <c r="CG113" s="913"/>
      <c r="CH113" s="913"/>
      <c r="CI113" s="913"/>
      <c r="CJ113" s="913"/>
      <c r="CK113" s="943"/>
      <c r="CL113" s="944"/>
      <c r="CM113" s="914" t="s">
        <v>440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695541</v>
      </c>
      <c r="DH113" s="957"/>
      <c r="DI113" s="957"/>
      <c r="DJ113" s="957"/>
      <c r="DK113" s="958"/>
      <c r="DL113" s="959">
        <v>641732</v>
      </c>
      <c r="DM113" s="957"/>
      <c r="DN113" s="957"/>
      <c r="DO113" s="957"/>
      <c r="DP113" s="958"/>
      <c r="DQ113" s="959">
        <v>587956</v>
      </c>
      <c r="DR113" s="957"/>
      <c r="DS113" s="957"/>
      <c r="DT113" s="957"/>
      <c r="DU113" s="958"/>
      <c r="DV113" s="960">
        <v>0.7</v>
      </c>
      <c r="DW113" s="961"/>
      <c r="DX113" s="961"/>
      <c r="DY113" s="961"/>
      <c r="DZ113" s="962"/>
    </row>
    <row r="114" spans="1:130" s="197" customFormat="1" ht="26.25" customHeight="1" x14ac:dyDescent="0.15">
      <c r="A114" s="952"/>
      <c r="B114" s="953"/>
      <c r="C114" s="948" t="s">
        <v>441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2068978</v>
      </c>
      <c r="AB114" s="957"/>
      <c r="AC114" s="957"/>
      <c r="AD114" s="957"/>
      <c r="AE114" s="958"/>
      <c r="AF114" s="959">
        <v>2068488</v>
      </c>
      <c r="AG114" s="957"/>
      <c r="AH114" s="957"/>
      <c r="AI114" s="957"/>
      <c r="AJ114" s="958"/>
      <c r="AK114" s="959">
        <v>2071917</v>
      </c>
      <c r="AL114" s="957"/>
      <c r="AM114" s="957"/>
      <c r="AN114" s="957"/>
      <c r="AO114" s="958"/>
      <c r="AP114" s="960">
        <v>2.5</v>
      </c>
      <c r="AQ114" s="961"/>
      <c r="AR114" s="961"/>
      <c r="AS114" s="961"/>
      <c r="AT114" s="962"/>
      <c r="AU114" s="897"/>
      <c r="AV114" s="898"/>
      <c r="AW114" s="898"/>
      <c r="AX114" s="898"/>
      <c r="AY114" s="899"/>
      <c r="AZ114" s="947" t="s">
        <v>442</v>
      </c>
      <c r="BA114" s="948"/>
      <c r="BB114" s="948"/>
      <c r="BC114" s="948"/>
      <c r="BD114" s="948"/>
      <c r="BE114" s="948"/>
      <c r="BF114" s="948"/>
      <c r="BG114" s="948"/>
      <c r="BH114" s="948"/>
      <c r="BI114" s="948"/>
      <c r="BJ114" s="948"/>
      <c r="BK114" s="948"/>
      <c r="BL114" s="948"/>
      <c r="BM114" s="948"/>
      <c r="BN114" s="948"/>
      <c r="BO114" s="948"/>
      <c r="BP114" s="949"/>
      <c r="BQ114" s="917">
        <v>28032536</v>
      </c>
      <c r="BR114" s="918"/>
      <c r="BS114" s="918"/>
      <c r="BT114" s="918"/>
      <c r="BU114" s="918"/>
      <c r="BV114" s="918">
        <v>26585609</v>
      </c>
      <c r="BW114" s="918"/>
      <c r="BX114" s="918"/>
      <c r="BY114" s="918"/>
      <c r="BZ114" s="918"/>
      <c r="CA114" s="918">
        <v>24752968</v>
      </c>
      <c r="CB114" s="918"/>
      <c r="CC114" s="918"/>
      <c r="CD114" s="918"/>
      <c r="CE114" s="918"/>
      <c r="CF114" s="912">
        <v>30.4</v>
      </c>
      <c r="CG114" s="913"/>
      <c r="CH114" s="913"/>
      <c r="CI114" s="913"/>
      <c r="CJ114" s="913"/>
      <c r="CK114" s="943"/>
      <c r="CL114" s="944"/>
      <c r="CM114" s="914" t="s">
        <v>443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444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522806</v>
      </c>
      <c r="AB115" s="932"/>
      <c r="AC115" s="932"/>
      <c r="AD115" s="932"/>
      <c r="AE115" s="933"/>
      <c r="AF115" s="934">
        <v>373037</v>
      </c>
      <c r="AG115" s="932"/>
      <c r="AH115" s="932"/>
      <c r="AI115" s="932"/>
      <c r="AJ115" s="933"/>
      <c r="AK115" s="934">
        <v>351764</v>
      </c>
      <c r="AL115" s="932"/>
      <c r="AM115" s="932"/>
      <c r="AN115" s="932"/>
      <c r="AO115" s="933"/>
      <c r="AP115" s="935">
        <v>0.4</v>
      </c>
      <c r="AQ115" s="936"/>
      <c r="AR115" s="936"/>
      <c r="AS115" s="936"/>
      <c r="AT115" s="937"/>
      <c r="AU115" s="897"/>
      <c r="AV115" s="898"/>
      <c r="AW115" s="898"/>
      <c r="AX115" s="898"/>
      <c r="AY115" s="899"/>
      <c r="AZ115" s="947" t="s">
        <v>445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446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12260376</v>
      </c>
      <c r="DH115" s="957"/>
      <c r="DI115" s="957"/>
      <c r="DJ115" s="957"/>
      <c r="DK115" s="958"/>
      <c r="DL115" s="959">
        <v>10123698</v>
      </c>
      <c r="DM115" s="957"/>
      <c r="DN115" s="957"/>
      <c r="DO115" s="957"/>
      <c r="DP115" s="958"/>
      <c r="DQ115" s="959">
        <v>8771723</v>
      </c>
      <c r="DR115" s="957"/>
      <c r="DS115" s="957"/>
      <c r="DT115" s="957"/>
      <c r="DU115" s="958"/>
      <c r="DV115" s="960">
        <v>10.8</v>
      </c>
      <c r="DW115" s="961"/>
      <c r="DX115" s="961"/>
      <c r="DY115" s="961"/>
      <c r="DZ115" s="962"/>
    </row>
    <row r="116" spans="1:130" s="197" customFormat="1" ht="26.25" customHeight="1" x14ac:dyDescent="0.15">
      <c r="A116" s="954"/>
      <c r="B116" s="955"/>
      <c r="C116" s="969" t="s">
        <v>447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26996</v>
      </c>
      <c r="AB116" s="957"/>
      <c r="AC116" s="957"/>
      <c r="AD116" s="957"/>
      <c r="AE116" s="958"/>
      <c r="AF116" s="959">
        <v>24362</v>
      </c>
      <c r="AG116" s="957"/>
      <c r="AH116" s="957"/>
      <c r="AI116" s="957"/>
      <c r="AJ116" s="958"/>
      <c r="AK116" s="959">
        <v>16540</v>
      </c>
      <c r="AL116" s="957"/>
      <c r="AM116" s="957"/>
      <c r="AN116" s="957"/>
      <c r="AO116" s="958"/>
      <c r="AP116" s="960">
        <v>0</v>
      </c>
      <c r="AQ116" s="961"/>
      <c r="AR116" s="961"/>
      <c r="AS116" s="961"/>
      <c r="AT116" s="962"/>
      <c r="AU116" s="897"/>
      <c r="AV116" s="898"/>
      <c r="AW116" s="898"/>
      <c r="AX116" s="898"/>
      <c r="AY116" s="899"/>
      <c r="AZ116" s="947" t="s">
        <v>448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449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333748</v>
      </c>
      <c r="DH116" s="957"/>
      <c r="DI116" s="957"/>
      <c r="DJ116" s="957"/>
      <c r="DK116" s="958"/>
      <c r="DL116" s="959">
        <v>278309</v>
      </c>
      <c r="DM116" s="957"/>
      <c r="DN116" s="957"/>
      <c r="DO116" s="957"/>
      <c r="DP116" s="958"/>
      <c r="DQ116" s="959">
        <v>240491</v>
      </c>
      <c r="DR116" s="957"/>
      <c r="DS116" s="957"/>
      <c r="DT116" s="957"/>
      <c r="DU116" s="958"/>
      <c r="DV116" s="960">
        <v>0.3</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450</v>
      </c>
      <c r="Z117" s="882"/>
      <c r="AA117" s="994">
        <v>33171457</v>
      </c>
      <c r="AB117" s="964"/>
      <c r="AC117" s="964"/>
      <c r="AD117" s="964"/>
      <c r="AE117" s="965"/>
      <c r="AF117" s="963">
        <v>33684449</v>
      </c>
      <c r="AG117" s="964"/>
      <c r="AH117" s="964"/>
      <c r="AI117" s="964"/>
      <c r="AJ117" s="965"/>
      <c r="AK117" s="963">
        <v>34597247</v>
      </c>
      <c r="AL117" s="964"/>
      <c r="AM117" s="964"/>
      <c r="AN117" s="964"/>
      <c r="AO117" s="965"/>
      <c r="AP117" s="966"/>
      <c r="AQ117" s="967"/>
      <c r="AR117" s="967"/>
      <c r="AS117" s="967"/>
      <c r="AT117" s="968"/>
      <c r="AU117" s="897"/>
      <c r="AV117" s="898"/>
      <c r="AW117" s="898"/>
      <c r="AX117" s="898"/>
      <c r="AY117" s="899"/>
      <c r="AZ117" s="993" t="s">
        <v>451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452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426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424</v>
      </c>
      <c r="AB118" s="881"/>
      <c r="AC118" s="881"/>
      <c r="AD118" s="881"/>
      <c r="AE118" s="882"/>
      <c r="AF118" s="880" t="s">
        <v>287</v>
      </c>
      <c r="AG118" s="881"/>
      <c r="AH118" s="881"/>
      <c r="AI118" s="881"/>
      <c r="AJ118" s="882"/>
      <c r="AK118" s="880" t="s">
        <v>286</v>
      </c>
      <c r="AL118" s="881"/>
      <c r="AM118" s="881"/>
      <c r="AN118" s="881"/>
      <c r="AO118" s="882"/>
      <c r="AP118" s="988" t="s">
        <v>425</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453</v>
      </c>
      <c r="BP118" s="992"/>
      <c r="BQ118" s="983">
        <v>405056221</v>
      </c>
      <c r="BR118" s="984"/>
      <c r="BS118" s="984"/>
      <c r="BT118" s="984"/>
      <c r="BU118" s="984"/>
      <c r="BV118" s="984">
        <v>394255985</v>
      </c>
      <c r="BW118" s="984"/>
      <c r="BX118" s="984"/>
      <c r="BY118" s="984"/>
      <c r="BZ118" s="984"/>
      <c r="CA118" s="984">
        <v>383282710</v>
      </c>
      <c r="CB118" s="984"/>
      <c r="CC118" s="984"/>
      <c r="CD118" s="984"/>
      <c r="CE118" s="984"/>
      <c r="CF118" s="985"/>
      <c r="CG118" s="986"/>
      <c r="CH118" s="986"/>
      <c r="CI118" s="986"/>
      <c r="CJ118" s="987"/>
      <c r="CK118" s="943"/>
      <c r="CL118" s="944"/>
      <c r="CM118" s="914" t="s">
        <v>454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429</v>
      </c>
      <c r="B119" s="942"/>
      <c r="C119" s="921" t="s">
        <v>430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93247</v>
      </c>
      <c r="AB119" s="888"/>
      <c r="AC119" s="888"/>
      <c r="AD119" s="888"/>
      <c r="AE119" s="889"/>
      <c r="AF119" s="890">
        <v>93325</v>
      </c>
      <c r="AG119" s="888"/>
      <c r="AH119" s="888"/>
      <c r="AI119" s="888"/>
      <c r="AJ119" s="889"/>
      <c r="AK119" s="890">
        <v>93405</v>
      </c>
      <c r="AL119" s="888"/>
      <c r="AM119" s="888"/>
      <c r="AN119" s="888"/>
      <c r="AO119" s="889"/>
      <c r="AP119" s="891">
        <v>0.1</v>
      </c>
      <c r="AQ119" s="892"/>
      <c r="AR119" s="892"/>
      <c r="AS119" s="892"/>
      <c r="AT119" s="893"/>
      <c r="AU119" s="975" t="s">
        <v>455</v>
      </c>
      <c r="AV119" s="976"/>
      <c r="AW119" s="976"/>
      <c r="AX119" s="976"/>
      <c r="AY119" s="977"/>
      <c r="AZ119" s="938" t="s">
        <v>456</v>
      </c>
      <c r="BA119" s="885"/>
      <c r="BB119" s="885"/>
      <c r="BC119" s="885"/>
      <c r="BD119" s="885"/>
      <c r="BE119" s="885"/>
      <c r="BF119" s="885"/>
      <c r="BG119" s="885"/>
      <c r="BH119" s="885"/>
      <c r="BI119" s="885"/>
      <c r="BJ119" s="885"/>
      <c r="BK119" s="885"/>
      <c r="BL119" s="885"/>
      <c r="BM119" s="885"/>
      <c r="BN119" s="885"/>
      <c r="BO119" s="885"/>
      <c r="BP119" s="886"/>
      <c r="BQ119" s="924">
        <v>15130805</v>
      </c>
      <c r="BR119" s="925"/>
      <c r="BS119" s="925"/>
      <c r="BT119" s="925"/>
      <c r="BU119" s="925"/>
      <c r="BV119" s="925">
        <v>16234727</v>
      </c>
      <c r="BW119" s="925"/>
      <c r="BX119" s="925"/>
      <c r="BY119" s="925"/>
      <c r="BZ119" s="925"/>
      <c r="CA119" s="925">
        <v>19070584</v>
      </c>
      <c r="CB119" s="925"/>
      <c r="CC119" s="925"/>
      <c r="CD119" s="925"/>
      <c r="CE119" s="925"/>
      <c r="CF119" s="939">
        <v>23.4</v>
      </c>
      <c r="CG119" s="940"/>
      <c r="CH119" s="940"/>
      <c r="CI119" s="940"/>
      <c r="CJ119" s="940"/>
      <c r="CK119" s="945"/>
      <c r="CL119" s="946"/>
      <c r="CM119" s="1002" t="s">
        <v>457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825946</v>
      </c>
      <c r="DH119" s="996"/>
      <c r="DI119" s="996"/>
      <c r="DJ119" s="996"/>
      <c r="DK119" s="997"/>
      <c r="DL119" s="998">
        <v>693044</v>
      </c>
      <c r="DM119" s="996"/>
      <c r="DN119" s="996"/>
      <c r="DO119" s="996"/>
      <c r="DP119" s="997"/>
      <c r="DQ119" s="998">
        <v>546593</v>
      </c>
      <c r="DR119" s="996"/>
      <c r="DS119" s="996"/>
      <c r="DT119" s="996"/>
      <c r="DU119" s="997"/>
      <c r="DV119" s="999">
        <v>0.7</v>
      </c>
      <c r="DW119" s="1000"/>
      <c r="DX119" s="1000"/>
      <c r="DY119" s="1000"/>
      <c r="DZ119" s="1001"/>
    </row>
    <row r="120" spans="1:130" s="197" customFormat="1" ht="26.25" customHeight="1" x14ac:dyDescent="0.15">
      <c r="A120" s="973"/>
      <c r="B120" s="944"/>
      <c r="C120" s="914" t="s">
        <v>433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458</v>
      </c>
      <c r="BA120" s="948"/>
      <c r="BB120" s="948"/>
      <c r="BC120" s="948"/>
      <c r="BD120" s="948"/>
      <c r="BE120" s="948"/>
      <c r="BF120" s="948"/>
      <c r="BG120" s="948"/>
      <c r="BH120" s="948"/>
      <c r="BI120" s="948"/>
      <c r="BJ120" s="948"/>
      <c r="BK120" s="948"/>
      <c r="BL120" s="948"/>
      <c r="BM120" s="948"/>
      <c r="BN120" s="948"/>
      <c r="BO120" s="948"/>
      <c r="BP120" s="949"/>
      <c r="BQ120" s="917">
        <v>24252037</v>
      </c>
      <c r="BR120" s="918"/>
      <c r="BS120" s="918"/>
      <c r="BT120" s="918"/>
      <c r="BU120" s="918"/>
      <c r="BV120" s="918">
        <v>25286031</v>
      </c>
      <c r="BW120" s="918"/>
      <c r="BX120" s="918"/>
      <c r="BY120" s="918"/>
      <c r="BZ120" s="918"/>
      <c r="CA120" s="918">
        <v>26656946</v>
      </c>
      <c r="CB120" s="918"/>
      <c r="CC120" s="918"/>
      <c r="CD120" s="918"/>
      <c r="CE120" s="918"/>
      <c r="CF120" s="912">
        <v>32.799999999999997</v>
      </c>
      <c r="CG120" s="913"/>
      <c r="CH120" s="913"/>
      <c r="CI120" s="913"/>
      <c r="CJ120" s="913"/>
      <c r="CK120" s="1011" t="s">
        <v>459</v>
      </c>
      <c r="CL120" s="1012"/>
      <c r="CM120" s="1012"/>
      <c r="CN120" s="1012"/>
      <c r="CO120" s="1013"/>
      <c r="CP120" s="1019" t="s">
        <v>396</v>
      </c>
      <c r="CQ120" s="1020"/>
      <c r="CR120" s="1020"/>
      <c r="CS120" s="1020"/>
      <c r="CT120" s="1020"/>
      <c r="CU120" s="1020"/>
      <c r="CV120" s="1020"/>
      <c r="CW120" s="1020"/>
      <c r="CX120" s="1020"/>
      <c r="CY120" s="1020"/>
      <c r="CZ120" s="1020"/>
      <c r="DA120" s="1020"/>
      <c r="DB120" s="1020"/>
      <c r="DC120" s="1020"/>
      <c r="DD120" s="1020"/>
      <c r="DE120" s="1020"/>
      <c r="DF120" s="1021"/>
      <c r="DG120" s="924">
        <v>84480807</v>
      </c>
      <c r="DH120" s="925"/>
      <c r="DI120" s="925"/>
      <c r="DJ120" s="925"/>
      <c r="DK120" s="925"/>
      <c r="DL120" s="925">
        <v>80622883</v>
      </c>
      <c r="DM120" s="925"/>
      <c r="DN120" s="925"/>
      <c r="DO120" s="925"/>
      <c r="DP120" s="925"/>
      <c r="DQ120" s="925">
        <v>75873847</v>
      </c>
      <c r="DR120" s="925"/>
      <c r="DS120" s="925"/>
      <c r="DT120" s="925"/>
      <c r="DU120" s="925"/>
      <c r="DV120" s="926">
        <v>93.3</v>
      </c>
      <c r="DW120" s="926"/>
      <c r="DX120" s="926"/>
      <c r="DY120" s="926"/>
      <c r="DZ120" s="927"/>
    </row>
    <row r="121" spans="1:130" s="197" customFormat="1" ht="26.25" customHeight="1" x14ac:dyDescent="0.15">
      <c r="A121" s="973"/>
      <c r="B121" s="944"/>
      <c r="C121" s="1008" t="s">
        <v>460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65551</v>
      </c>
      <c r="AB121" s="957"/>
      <c r="AC121" s="957"/>
      <c r="AD121" s="957"/>
      <c r="AE121" s="958"/>
      <c r="AF121" s="959">
        <v>64655</v>
      </c>
      <c r="AG121" s="957"/>
      <c r="AH121" s="957"/>
      <c r="AI121" s="957"/>
      <c r="AJ121" s="958"/>
      <c r="AK121" s="959">
        <v>63752</v>
      </c>
      <c r="AL121" s="957"/>
      <c r="AM121" s="957"/>
      <c r="AN121" s="957"/>
      <c r="AO121" s="958"/>
      <c r="AP121" s="960">
        <v>0.1</v>
      </c>
      <c r="AQ121" s="961"/>
      <c r="AR121" s="961"/>
      <c r="AS121" s="961"/>
      <c r="AT121" s="962"/>
      <c r="AU121" s="978"/>
      <c r="AV121" s="979"/>
      <c r="AW121" s="979"/>
      <c r="AX121" s="979"/>
      <c r="AY121" s="980"/>
      <c r="AZ121" s="993" t="s">
        <v>461</v>
      </c>
      <c r="BA121" s="969"/>
      <c r="BB121" s="969"/>
      <c r="BC121" s="969"/>
      <c r="BD121" s="969"/>
      <c r="BE121" s="969"/>
      <c r="BF121" s="969"/>
      <c r="BG121" s="969"/>
      <c r="BH121" s="969"/>
      <c r="BI121" s="969"/>
      <c r="BJ121" s="969"/>
      <c r="BK121" s="969"/>
      <c r="BL121" s="969"/>
      <c r="BM121" s="969"/>
      <c r="BN121" s="969"/>
      <c r="BO121" s="969"/>
      <c r="BP121" s="970"/>
      <c r="BQ121" s="983">
        <v>218984286</v>
      </c>
      <c r="BR121" s="984"/>
      <c r="BS121" s="984"/>
      <c r="BT121" s="984"/>
      <c r="BU121" s="984"/>
      <c r="BV121" s="984">
        <v>223072442</v>
      </c>
      <c r="BW121" s="984"/>
      <c r="BX121" s="984"/>
      <c r="BY121" s="984"/>
      <c r="BZ121" s="984"/>
      <c r="CA121" s="984">
        <v>222262789</v>
      </c>
      <c r="CB121" s="984"/>
      <c r="CC121" s="984"/>
      <c r="CD121" s="984"/>
      <c r="CE121" s="984"/>
      <c r="CF121" s="1022">
        <v>273.3</v>
      </c>
      <c r="CG121" s="1023"/>
      <c r="CH121" s="1023"/>
      <c r="CI121" s="1023"/>
      <c r="CJ121" s="1023"/>
      <c r="CK121" s="1014"/>
      <c r="CL121" s="1015"/>
      <c r="CM121" s="1015"/>
      <c r="CN121" s="1015"/>
      <c r="CO121" s="1016"/>
      <c r="CP121" s="1005" t="s">
        <v>401</v>
      </c>
      <c r="CQ121" s="1006"/>
      <c r="CR121" s="1006"/>
      <c r="CS121" s="1006"/>
      <c r="CT121" s="1006"/>
      <c r="CU121" s="1006"/>
      <c r="CV121" s="1006"/>
      <c r="CW121" s="1006"/>
      <c r="CX121" s="1006"/>
      <c r="CY121" s="1006"/>
      <c r="CZ121" s="1006"/>
      <c r="DA121" s="1006"/>
      <c r="DB121" s="1006"/>
      <c r="DC121" s="1006"/>
      <c r="DD121" s="1006"/>
      <c r="DE121" s="1006"/>
      <c r="DF121" s="1007"/>
      <c r="DG121" s="917">
        <v>12200756</v>
      </c>
      <c r="DH121" s="918"/>
      <c r="DI121" s="918"/>
      <c r="DJ121" s="918"/>
      <c r="DK121" s="918"/>
      <c r="DL121" s="918">
        <v>11888822</v>
      </c>
      <c r="DM121" s="918"/>
      <c r="DN121" s="918"/>
      <c r="DO121" s="918"/>
      <c r="DP121" s="918"/>
      <c r="DQ121" s="918">
        <v>11545891</v>
      </c>
      <c r="DR121" s="918"/>
      <c r="DS121" s="918"/>
      <c r="DT121" s="918"/>
      <c r="DU121" s="918"/>
      <c r="DV121" s="919">
        <v>14.2</v>
      </c>
      <c r="DW121" s="919"/>
      <c r="DX121" s="919"/>
      <c r="DY121" s="919"/>
      <c r="DZ121" s="920"/>
    </row>
    <row r="122" spans="1:130" s="197" customFormat="1" ht="26.25" customHeight="1" x14ac:dyDescent="0.15">
      <c r="A122" s="973"/>
      <c r="B122" s="944"/>
      <c r="C122" s="914" t="s">
        <v>443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462</v>
      </c>
      <c r="BP122" s="992"/>
      <c r="BQ122" s="1032">
        <v>258367128</v>
      </c>
      <c r="BR122" s="1033"/>
      <c r="BS122" s="1033"/>
      <c r="BT122" s="1033"/>
      <c r="BU122" s="1033"/>
      <c r="BV122" s="1033">
        <v>264593200</v>
      </c>
      <c r="BW122" s="1033"/>
      <c r="BX122" s="1033"/>
      <c r="BY122" s="1033"/>
      <c r="BZ122" s="1033"/>
      <c r="CA122" s="1033">
        <v>267990319</v>
      </c>
      <c r="CB122" s="1033"/>
      <c r="CC122" s="1033"/>
      <c r="CD122" s="1033"/>
      <c r="CE122" s="1033"/>
      <c r="CF122" s="985"/>
      <c r="CG122" s="986"/>
      <c r="CH122" s="986"/>
      <c r="CI122" s="986"/>
      <c r="CJ122" s="987"/>
      <c r="CK122" s="1014"/>
      <c r="CL122" s="1015"/>
      <c r="CM122" s="1015"/>
      <c r="CN122" s="1015"/>
      <c r="CO122" s="1016"/>
      <c r="CP122" s="1005" t="s">
        <v>393</v>
      </c>
      <c r="CQ122" s="1006"/>
      <c r="CR122" s="1006"/>
      <c r="CS122" s="1006"/>
      <c r="CT122" s="1006"/>
      <c r="CU122" s="1006"/>
      <c r="CV122" s="1006"/>
      <c r="CW122" s="1006"/>
      <c r="CX122" s="1006"/>
      <c r="CY122" s="1006"/>
      <c r="CZ122" s="1006"/>
      <c r="DA122" s="1006"/>
      <c r="DB122" s="1006"/>
      <c r="DC122" s="1006"/>
      <c r="DD122" s="1006"/>
      <c r="DE122" s="1006"/>
      <c r="DF122" s="1007"/>
      <c r="DG122" s="917">
        <v>3380413</v>
      </c>
      <c r="DH122" s="918"/>
      <c r="DI122" s="918"/>
      <c r="DJ122" s="918"/>
      <c r="DK122" s="918"/>
      <c r="DL122" s="918">
        <v>2937021</v>
      </c>
      <c r="DM122" s="918"/>
      <c r="DN122" s="918"/>
      <c r="DO122" s="918"/>
      <c r="DP122" s="918"/>
      <c r="DQ122" s="918">
        <v>2808437</v>
      </c>
      <c r="DR122" s="918"/>
      <c r="DS122" s="918"/>
      <c r="DT122" s="918"/>
      <c r="DU122" s="918"/>
      <c r="DV122" s="919">
        <v>3.5</v>
      </c>
      <c r="DW122" s="919"/>
      <c r="DX122" s="919"/>
      <c r="DY122" s="919"/>
      <c r="DZ122" s="920"/>
    </row>
    <row r="123" spans="1:130" s="197" customFormat="1" ht="26.25" customHeight="1" thickBot="1" x14ac:dyDescent="0.2">
      <c r="A123" s="973"/>
      <c r="B123" s="944"/>
      <c r="C123" s="914" t="s">
        <v>449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63050</v>
      </c>
      <c r="AB123" s="957"/>
      <c r="AC123" s="957"/>
      <c r="AD123" s="957"/>
      <c r="AE123" s="958"/>
      <c r="AF123" s="959">
        <v>52309</v>
      </c>
      <c r="AG123" s="957"/>
      <c r="AH123" s="957"/>
      <c r="AI123" s="957"/>
      <c r="AJ123" s="958"/>
      <c r="AK123" s="959">
        <v>40944</v>
      </c>
      <c r="AL123" s="957"/>
      <c r="AM123" s="957"/>
      <c r="AN123" s="957"/>
      <c r="AO123" s="958"/>
      <c r="AP123" s="960">
        <v>0.1</v>
      </c>
      <c r="AQ123" s="961"/>
      <c r="AR123" s="961"/>
      <c r="AS123" s="961"/>
      <c r="AT123" s="962"/>
      <c r="AU123" s="1029" t="s">
        <v>463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181.7</v>
      </c>
      <c r="BR123" s="1025"/>
      <c r="BS123" s="1025"/>
      <c r="BT123" s="1025"/>
      <c r="BU123" s="1025"/>
      <c r="BV123" s="1025">
        <v>159.1</v>
      </c>
      <c r="BW123" s="1025"/>
      <c r="BX123" s="1025"/>
      <c r="BY123" s="1025"/>
      <c r="BZ123" s="1025"/>
      <c r="CA123" s="1025">
        <v>141.69999999999999</v>
      </c>
      <c r="CB123" s="1025"/>
      <c r="CC123" s="1025"/>
      <c r="CD123" s="1025"/>
      <c r="CE123" s="1025"/>
      <c r="CF123" s="1026"/>
      <c r="CG123" s="1027"/>
      <c r="CH123" s="1027"/>
      <c r="CI123" s="1027"/>
      <c r="CJ123" s="1028"/>
      <c r="CK123" s="1014"/>
      <c r="CL123" s="1015"/>
      <c r="CM123" s="1015"/>
      <c r="CN123" s="1015"/>
      <c r="CO123" s="1016"/>
      <c r="CP123" s="1005" t="s">
        <v>397</v>
      </c>
      <c r="CQ123" s="1006"/>
      <c r="CR123" s="1006"/>
      <c r="CS123" s="1006"/>
      <c r="CT123" s="1006"/>
      <c r="CU123" s="1006"/>
      <c r="CV123" s="1006"/>
      <c r="CW123" s="1006"/>
      <c r="CX123" s="1006"/>
      <c r="CY123" s="1006"/>
      <c r="CZ123" s="1006"/>
      <c r="DA123" s="1006"/>
      <c r="DB123" s="1006"/>
      <c r="DC123" s="1006"/>
      <c r="DD123" s="1006"/>
      <c r="DE123" s="1006"/>
      <c r="DF123" s="1007"/>
      <c r="DG123" s="956">
        <v>2199122</v>
      </c>
      <c r="DH123" s="957"/>
      <c r="DI123" s="957"/>
      <c r="DJ123" s="957"/>
      <c r="DK123" s="958"/>
      <c r="DL123" s="959">
        <v>2186133</v>
      </c>
      <c r="DM123" s="957"/>
      <c r="DN123" s="957"/>
      <c r="DO123" s="957"/>
      <c r="DP123" s="958"/>
      <c r="DQ123" s="959">
        <v>2200733</v>
      </c>
      <c r="DR123" s="957"/>
      <c r="DS123" s="957"/>
      <c r="DT123" s="957"/>
      <c r="DU123" s="958"/>
      <c r="DV123" s="960">
        <v>2.7</v>
      </c>
      <c r="DW123" s="961"/>
      <c r="DX123" s="961"/>
      <c r="DY123" s="961"/>
      <c r="DZ123" s="962"/>
    </row>
    <row r="124" spans="1:130" s="197" customFormat="1" ht="26.25" customHeight="1" x14ac:dyDescent="0.15">
      <c r="A124" s="973"/>
      <c r="B124" s="944"/>
      <c r="C124" s="914" t="s">
        <v>452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464</v>
      </c>
      <c r="CQ124" s="1006"/>
      <c r="CR124" s="1006"/>
      <c r="CS124" s="1006"/>
      <c r="CT124" s="1006"/>
      <c r="CU124" s="1006"/>
      <c r="CV124" s="1006"/>
      <c r="CW124" s="1006"/>
      <c r="CX124" s="1006"/>
      <c r="CY124" s="1006"/>
      <c r="CZ124" s="1006"/>
      <c r="DA124" s="1006"/>
      <c r="DB124" s="1006"/>
      <c r="DC124" s="1006"/>
      <c r="DD124" s="1006"/>
      <c r="DE124" s="1006"/>
      <c r="DF124" s="1007"/>
      <c r="DG124" s="995">
        <v>563939</v>
      </c>
      <c r="DH124" s="996"/>
      <c r="DI124" s="996"/>
      <c r="DJ124" s="996"/>
      <c r="DK124" s="997"/>
      <c r="DL124" s="998">
        <v>497166</v>
      </c>
      <c r="DM124" s="996"/>
      <c r="DN124" s="996"/>
      <c r="DO124" s="996"/>
      <c r="DP124" s="997"/>
      <c r="DQ124" s="998">
        <v>429712</v>
      </c>
      <c r="DR124" s="996"/>
      <c r="DS124" s="996"/>
      <c r="DT124" s="996"/>
      <c r="DU124" s="997"/>
      <c r="DV124" s="999">
        <v>0.5</v>
      </c>
      <c r="DW124" s="1000"/>
      <c r="DX124" s="1000"/>
      <c r="DY124" s="1000"/>
      <c r="DZ124" s="1001"/>
    </row>
    <row r="125" spans="1:130" s="197" customFormat="1" ht="26.25" customHeight="1" thickBot="1" x14ac:dyDescent="0.2">
      <c r="A125" s="973"/>
      <c r="B125" s="944"/>
      <c r="C125" s="914" t="s">
        <v>454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465</v>
      </c>
      <c r="CL125" s="1012"/>
      <c r="CM125" s="1012"/>
      <c r="CN125" s="1012"/>
      <c r="CO125" s="1013"/>
      <c r="CP125" s="938" t="s">
        <v>466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457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300784</v>
      </c>
      <c r="AB126" s="957"/>
      <c r="AC126" s="957"/>
      <c r="AD126" s="957"/>
      <c r="AE126" s="958"/>
      <c r="AF126" s="959">
        <v>162507</v>
      </c>
      <c r="AG126" s="957"/>
      <c r="AH126" s="957"/>
      <c r="AI126" s="957"/>
      <c r="AJ126" s="958"/>
      <c r="AK126" s="959">
        <v>153578</v>
      </c>
      <c r="AL126" s="957"/>
      <c r="AM126" s="957"/>
      <c r="AN126" s="957"/>
      <c r="AO126" s="958"/>
      <c r="AP126" s="960">
        <v>0.2</v>
      </c>
      <c r="AQ126" s="961"/>
      <c r="AR126" s="961"/>
      <c r="AS126" s="961"/>
      <c r="AT126" s="962"/>
      <c r="AU126" s="233"/>
      <c r="AV126" s="233"/>
      <c r="AW126" s="233"/>
      <c r="AX126" s="1034" t="s">
        <v>467</v>
      </c>
      <c r="AY126" s="1035"/>
      <c r="AZ126" s="1035"/>
      <c r="BA126" s="1035"/>
      <c r="BB126" s="1035"/>
      <c r="BC126" s="1035"/>
      <c r="BD126" s="1035"/>
      <c r="BE126" s="1036"/>
      <c r="BF126" s="1050" t="s">
        <v>468</v>
      </c>
      <c r="BG126" s="1035"/>
      <c r="BH126" s="1035"/>
      <c r="BI126" s="1035"/>
      <c r="BJ126" s="1035"/>
      <c r="BK126" s="1035"/>
      <c r="BL126" s="1036"/>
      <c r="BM126" s="1050" t="s">
        <v>469</v>
      </c>
      <c r="BN126" s="1035"/>
      <c r="BO126" s="1035"/>
      <c r="BP126" s="1035"/>
      <c r="BQ126" s="1035"/>
      <c r="BR126" s="1035"/>
      <c r="BS126" s="1036"/>
      <c r="BT126" s="1050" t="s">
        <v>470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471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472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174</v>
      </c>
      <c r="AB127" s="957"/>
      <c r="AC127" s="957"/>
      <c r="AD127" s="957"/>
      <c r="AE127" s="958"/>
      <c r="AF127" s="959">
        <v>241</v>
      </c>
      <c r="AG127" s="957"/>
      <c r="AH127" s="957"/>
      <c r="AI127" s="957"/>
      <c r="AJ127" s="958"/>
      <c r="AK127" s="959">
        <v>85</v>
      </c>
      <c r="AL127" s="957"/>
      <c r="AM127" s="957"/>
      <c r="AN127" s="957"/>
      <c r="AO127" s="958"/>
      <c r="AP127" s="960">
        <v>0</v>
      </c>
      <c r="AQ127" s="961"/>
      <c r="AR127" s="961"/>
      <c r="AS127" s="961"/>
      <c r="AT127" s="962"/>
      <c r="AU127" s="233"/>
      <c r="AV127" s="233"/>
      <c r="AW127" s="233"/>
      <c r="AX127" s="884" t="s">
        <v>473</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474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475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476</v>
      </c>
      <c r="X128" s="1071"/>
      <c r="Y128" s="1071"/>
      <c r="Z128" s="1072"/>
      <c r="AA128" s="1087">
        <v>3454463</v>
      </c>
      <c r="AB128" s="1088"/>
      <c r="AC128" s="1088"/>
      <c r="AD128" s="1088"/>
      <c r="AE128" s="1089"/>
      <c r="AF128" s="1090">
        <v>3382595</v>
      </c>
      <c r="AG128" s="1088"/>
      <c r="AH128" s="1088"/>
      <c r="AI128" s="1088"/>
      <c r="AJ128" s="1089"/>
      <c r="AK128" s="1090">
        <v>3604255</v>
      </c>
      <c r="AL128" s="1088"/>
      <c r="AM128" s="1088"/>
      <c r="AN128" s="1088"/>
      <c r="AO128" s="1089"/>
      <c r="AP128" s="1091"/>
      <c r="AQ128" s="1092"/>
      <c r="AR128" s="1092"/>
      <c r="AS128" s="1092"/>
      <c r="AT128" s="1093"/>
      <c r="AU128" s="235"/>
      <c r="AV128" s="235"/>
      <c r="AW128" s="235"/>
      <c r="AX128" s="1052" t="s">
        <v>477</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478</v>
      </c>
      <c r="X129" s="1059"/>
      <c r="Y129" s="1059"/>
      <c r="Z129" s="1060"/>
      <c r="AA129" s="956">
        <v>98986800</v>
      </c>
      <c r="AB129" s="957"/>
      <c r="AC129" s="957"/>
      <c r="AD129" s="957"/>
      <c r="AE129" s="958"/>
      <c r="AF129" s="959">
        <v>100788885</v>
      </c>
      <c r="AG129" s="957"/>
      <c r="AH129" s="957"/>
      <c r="AI129" s="957"/>
      <c r="AJ129" s="958"/>
      <c r="AK129" s="959">
        <v>101141040</v>
      </c>
      <c r="AL129" s="957"/>
      <c r="AM129" s="957"/>
      <c r="AN129" s="957"/>
      <c r="AO129" s="958"/>
      <c r="AP129" s="1061"/>
      <c r="AQ129" s="1062"/>
      <c r="AR129" s="1062"/>
      <c r="AS129" s="1062"/>
      <c r="AT129" s="1063"/>
      <c r="AU129" s="235"/>
      <c r="AV129" s="235"/>
      <c r="AW129" s="235"/>
      <c r="AX129" s="1052" t="s">
        <v>479</v>
      </c>
      <c r="AY129" s="948"/>
      <c r="AZ129" s="948"/>
      <c r="BA129" s="948"/>
      <c r="BB129" s="948"/>
      <c r="BC129" s="948"/>
      <c r="BD129" s="948"/>
      <c r="BE129" s="949"/>
      <c r="BF129" s="1053">
        <v>13.8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480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481</v>
      </c>
      <c r="X130" s="1059"/>
      <c r="Y130" s="1059"/>
      <c r="Z130" s="1060"/>
      <c r="AA130" s="956">
        <v>18285544</v>
      </c>
      <c r="AB130" s="957"/>
      <c r="AC130" s="957"/>
      <c r="AD130" s="957"/>
      <c r="AE130" s="958"/>
      <c r="AF130" s="959">
        <v>19299188</v>
      </c>
      <c r="AG130" s="957"/>
      <c r="AH130" s="957"/>
      <c r="AI130" s="957"/>
      <c r="AJ130" s="958"/>
      <c r="AK130" s="959">
        <v>19811953</v>
      </c>
      <c r="AL130" s="957"/>
      <c r="AM130" s="957"/>
      <c r="AN130" s="957"/>
      <c r="AO130" s="958"/>
      <c r="AP130" s="1061"/>
      <c r="AQ130" s="1062"/>
      <c r="AR130" s="1062"/>
      <c r="AS130" s="1062"/>
      <c r="AT130" s="1063"/>
      <c r="AU130" s="235"/>
      <c r="AV130" s="235"/>
      <c r="AW130" s="235"/>
      <c r="AX130" s="1111" t="s">
        <v>482</v>
      </c>
      <c r="AY130" s="1043"/>
      <c r="AZ130" s="1043"/>
      <c r="BA130" s="1043"/>
      <c r="BB130" s="1043"/>
      <c r="BC130" s="1043"/>
      <c r="BD130" s="1043"/>
      <c r="BE130" s="1044"/>
      <c r="BF130" s="1073">
        <v>141.69999999999999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483</v>
      </c>
      <c r="X131" s="1082"/>
      <c r="Y131" s="1082"/>
      <c r="Z131" s="1083"/>
      <c r="AA131" s="995">
        <v>80701256</v>
      </c>
      <c r="AB131" s="996"/>
      <c r="AC131" s="996"/>
      <c r="AD131" s="996"/>
      <c r="AE131" s="997"/>
      <c r="AF131" s="998">
        <v>81489697</v>
      </c>
      <c r="AG131" s="996"/>
      <c r="AH131" s="996"/>
      <c r="AI131" s="996"/>
      <c r="AJ131" s="997"/>
      <c r="AK131" s="998">
        <v>81329087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484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485</v>
      </c>
      <c r="W132" s="1099"/>
      <c r="X132" s="1099"/>
      <c r="Y132" s="1099"/>
      <c r="Z132" s="1100"/>
      <c r="AA132" s="1101">
        <v>14.165145089999999</v>
      </c>
      <c r="AB132" s="1102"/>
      <c r="AC132" s="1102"/>
      <c r="AD132" s="1102"/>
      <c r="AE132" s="1103"/>
      <c r="AF132" s="1104">
        <v>13.50191055</v>
      </c>
      <c r="AG132" s="1102"/>
      <c r="AH132" s="1102"/>
      <c r="AI132" s="1102"/>
      <c r="AJ132" s="1103"/>
      <c r="AK132" s="1104">
        <v>13.74789721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486</v>
      </c>
      <c r="W133" s="1106"/>
      <c r="X133" s="1106"/>
      <c r="Y133" s="1106"/>
      <c r="Z133" s="1107"/>
      <c r="AA133" s="1108">
        <v>13.9</v>
      </c>
      <c r="AB133" s="1109"/>
      <c r="AC133" s="1109"/>
      <c r="AD133" s="1109"/>
      <c r="AE133" s="1110"/>
      <c r="AF133" s="1108">
        <v>13.9</v>
      </c>
      <c r="AG133" s="1109"/>
      <c r="AH133" s="1109"/>
      <c r="AI133" s="1109"/>
      <c r="AJ133" s="1110"/>
      <c r="AK133" s="1108">
        <v>13.8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487</v>
      </c>
      <c r="B5" s="246"/>
      <c r="C5" s="246"/>
      <c r="D5" s="246"/>
      <c r="E5" s="246"/>
      <c r="F5" s="246"/>
      <c r="G5" s="246"/>
      <c r="H5" s="246"/>
      <c r="I5" s="246"/>
      <c r="J5" s="246"/>
      <c r="K5" s="246"/>
      <c r="L5" s="246"/>
      <c r="M5" s="246"/>
      <c r="N5" s="246"/>
      <c r="O5" s="247"/>
    </row>
    <row r="6" spans="1:16" x14ac:dyDescent="0.15">
      <c r="A6" s="248"/>
      <c r="B6" s="244"/>
      <c r="C6" s="244"/>
      <c r="D6" s="244"/>
      <c r="E6" s="244"/>
      <c r="F6" s="244"/>
      <c r="G6" s="249" t="s">
        <v>488</v>
      </c>
      <c r="H6" s="249"/>
      <c r="I6" s="249"/>
      <c r="J6" s="249"/>
      <c r="K6" s="244"/>
      <c r="L6" s="244"/>
      <c r="M6" s="244"/>
      <c r="N6" s="244"/>
    </row>
    <row r="7" spans="1:16" x14ac:dyDescent="0.15">
      <c r="A7" s="248"/>
      <c r="B7" s="244"/>
      <c r="C7" s="244"/>
      <c r="D7" s="244"/>
      <c r="E7" s="244"/>
      <c r="F7" s="244"/>
      <c r="G7" s="251"/>
      <c r="H7" s="252"/>
      <c r="I7" s="252"/>
      <c r="J7" s="253"/>
      <c r="K7" s="1115" t="s">
        <v>489</v>
      </c>
      <c r="L7" s="254"/>
      <c r="M7" s="255" t="s">
        <v>490</v>
      </c>
      <c r="N7" s="256"/>
    </row>
    <row r="8" spans="1:16" x14ac:dyDescent="0.15">
      <c r="A8" s="248"/>
      <c r="B8" s="244"/>
      <c r="C8" s="244"/>
      <c r="D8" s="244"/>
      <c r="E8" s="244"/>
      <c r="F8" s="244"/>
      <c r="G8" s="257"/>
      <c r="H8" s="258"/>
      <c r="I8" s="258"/>
      <c r="J8" s="259"/>
      <c r="K8" s="1116"/>
      <c r="L8" s="260" t="s">
        <v>491</v>
      </c>
      <c r="M8" s="261" t="s">
        <v>492</v>
      </c>
      <c r="N8" s="262" t="s">
        <v>493</v>
      </c>
    </row>
    <row r="9" spans="1:16" x14ac:dyDescent="0.15">
      <c r="A9" s="248"/>
      <c r="B9" s="244"/>
      <c r="C9" s="244"/>
      <c r="D9" s="244"/>
      <c r="E9" s="244"/>
      <c r="F9" s="244"/>
      <c r="G9" s="1117" t="s">
        <v>494</v>
      </c>
      <c r="H9" s="1118"/>
      <c r="I9" s="1118"/>
      <c r="J9" s="1119"/>
      <c r="K9" s="263">
        <v>24335298</v>
      </c>
      <c r="L9" s="264">
        <v>57881</v>
      </c>
      <c r="M9" s="265">
        <v>57075</v>
      </c>
      <c r="N9" s="266">
        <v>1.4</v>
      </c>
    </row>
    <row r="10" spans="1:16" x14ac:dyDescent="0.15">
      <c r="A10" s="248"/>
      <c r="B10" s="244"/>
      <c r="C10" s="244"/>
      <c r="D10" s="244"/>
      <c r="E10" s="244"/>
      <c r="F10" s="244"/>
      <c r="G10" s="1117" t="s">
        <v>495</v>
      </c>
      <c r="H10" s="1118"/>
      <c r="I10" s="1118"/>
      <c r="J10" s="1119"/>
      <c r="K10" s="267">
        <v>2050340</v>
      </c>
      <c r="L10" s="268">
        <v>4877</v>
      </c>
      <c r="M10" s="269">
        <v>2378</v>
      </c>
      <c r="N10" s="270">
        <v>105.1</v>
      </c>
    </row>
    <row r="11" spans="1:16" ht="13.5" customHeight="1" x14ac:dyDescent="0.15">
      <c r="A11" s="248"/>
      <c r="B11" s="244"/>
      <c r="C11" s="244"/>
      <c r="D11" s="244"/>
      <c r="E11" s="244"/>
      <c r="F11" s="244"/>
      <c r="G11" s="1117" t="s">
        <v>496</v>
      </c>
      <c r="H11" s="1118"/>
      <c r="I11" s="1118"/>
      <c r="J11" s="1119"/>
      <c r="K11" s="267">
        <v>162417</v>
      </c>
      <c r="L11" s="268">
        <v>386</v>
      </c>
      <c r="M11" s="269">
        <v>1348</v>
      </c>
      <c r="N11" s="270">
        <v>-71.400000000000006</v>
      </c>
    </row>
    <row r="12" spans="1:16" ht="13.5" customHeight="1" x14ac:dyDescent="0.15">
      <c r="A12" s="248"/>
      <c r="B12" s="244"/>
      <c r="C12" s="244"/>
      <c r="D12" s="244"/>
      <c r="E12" s="244"/>
      <c r="F12" s="244"/>
      <c r="G12" s="1117" t="s">
        <v>497</v>
      </c>
      <c r="H12" s="1118"/>
      <c r="I12" s="1118"/>
      <c r="J12" s="1119"/>
      <c r="K12" s="267" t="s">
        <v>498</v>
      </c>
      <c r="L12" s="268" t="s">
        <v>498</v>
      </c>
      <c r="M12" s="269">
        <v>648</v>
      </c>
      <c r="N12" s="270" t="s">
        <v>498</v>
      </c>
    </row>
    <row r="13" spans="1:16" ht="13.5" customHeight="1" x14ac:dyDescent="0.15">
      <c r="A13" s="248"/>
      <c r="B13" s="244"/>
      <c r="C13" s="244"/>
      <c r="D13" s="244"/>
      <c r="E13" s="244"/>
      <c r="F13" s="244"/>
      <c r="G13" s="1117" t="s">
        <v>499</v>
      </c>
      <c r="H13" s="1118"/>
      <c r="I13" s="1118"/>
      <c r="J13" s="1119"/>
      <c r="K13" s="267" t="s">
        <v>498</v>
      </c>
      <c r="L13" s="268" t="s">
        <v>498</v>
      </c>
      <c r="M13" s="269">
        <v>21</v>
      </c>
      <c r="N13" s="270" t="s">
        <v>498</v>
      </c>
    </row>
    <row r="14" spans="1:16" ht="13.5" customHeight="1" x14ac:dyDescent="0.15">
      <c r="A14" s="248"/>
      <c r="B14" s="244"/>
      <c r="C14" s="244"/>
      <c r="D14" s="244"/>
      <c r="E14" s="244"/>
      <c r="F14" s="244"/>
      <c r="G14" s="1117" t="s">
        <v>500</v>
      </c>
      <c r="H14" s="1118"/>
      <c r="I14" s="1118"/>
      <c r="J14" s="1119"/>
      <c r="K14" s="267" t="s">
        <v>498</v>
      </c>
      <c r="L14" s="268" t="s">
        <v>498</v>
      </c>
      <c r="M14" s="269">
        <v>1701</v>
      </c>
      <c r="N14" s="270" t="s">
        <v>498</v>
      </c>
    </row>
    <row r="15" spans="1:16" ht="13.5" customHeight="1" x14ac:dyDescent="0.15">
      <c r="A15" s="248"/>
      <c r="B15" s="244"/>
      <c r="C15" s="244"/>
      <c r="D15" s="244"/>
      <c r="E15" s="244"/>
      <c r="F15" s="244"/>
      <c r="G15" s="1117" t="s">
        <v>501</v>
      </c>
      <c r="H15" s="1118"/>
      <c r="I15" s="1118"/>
      <c r="J15" s="1119"/>
      <c r="K15" s="267">
        <v>353229</v>
      </c>
      <c r="L15" s="268">
        <v>840</v>
      </c>
      <c r="M15" s="269">
        <v>1326</v>
      </c>
      <c r="N15" s="270">
        <v>-36.700000000000003</v>
      </c>
    </row>
    <row r="16" spans="1:16" x14ac:dyDescent="0.15">
      <c r="A16" s="248"/>
      <c r="B16" s="244"/>
      <c r="C16" s="244"/>
      <c r="D16" s="244"/>
      <c r="E16" s="244"/>
      <c r="F16" s="244"/>
      <c r="G16" s="1120" t="s">
        <v>502</v>
      </c>
      <c r="H16" s="1121"/>
      <c r="I16" s="1121"/>
      <c r="J16" s="1122"/>
      <c r="K16" s="268">
        <v>-3581363</v>
      </c>
      <c r="L16" s="268">
        <v>-8518</v>
      </c>
      <c r="M16" s="269">
        <v>-5838</v>
      </c>
      <c r="N16" s="270">
        <v>45.9</v>
      </c>
    </row>
    <row r="17" spans="1:16" x14ac:dyDescent="0.15">
      <c r="A17" s="248"/>
      <c r="B17" s="244"/>
      <c r="C17" s="244"/>
      <c r="D17" s="244"/>
      <c r="E17" s="244"/>
      <c r="F17" s="244"/>
      <c r="G17" s="1120" t="s">
        <v>171</v>
      </c>
      <c r="H17" s="1121"/>
      <c r="I17" s="1121"/>
      <c r="J17" s="1122"/>
      <c r="K17" s="268">
        <v>23319921</v>
      </c>
      <c r="L17" s="268">
        <v>55466</v>
      </c>
      <c r="M17" s="269">
        <v>58658</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503</v>
      </c>
      <c r="H19" s="244"/>
      <c r="I19" s="244"/>
      <c r="J19" s="244"/>
      <c r="K19" s="244"/>
      <c r="L19" s="244"/>
      <c r="M19" s="244"/>
      <c r="N19" s="244"/>
    </row>
    <row r="20" spans="1:16" x14ac:dyDescent="0.15">
      <c r="A20" s="248"/>
      <c r="B20" s="244"/>
      <c r="C20" s="244"/>
      <c r="D20" s="244"/>
      <c r="E20" s="244"/>
      <c r="F20" s="244"/>
      <c r="G20" s="272"/>
      <c r="H20" s="273"/>
      <c r="I20" s="273"/>
      <c r="J20" s="274"/>
      <c r="K20" s="275" t="s">
        <v>504</v>
      </c>
      <c r="L20" s="276" t="s">
        <v>505</v>
      </c>
      <c r="M20" s="277" t="s">
        <v>506</v>
      </c>
      <c r="N20" s="278"/>
    </row>
    <row r="21" spans="1:16" s="284" customFormat="1" x14ac:dyDescent="0.15">
      <c r="A21" s="279"/>
      <c r="B21" s="249"/>
      <c r="C21" s="249"/>
      <c r="D21" s="249"/>
      <c r="E21" s="249"/>
      <c r="F21" s="249"/>
      <c r="G21" s="1112" t="s">
        <v>507</v>
      </c>
      <c r="H21" s="1113"/>
      <c r="I21" s="1113"/>
      <c r="J21" s="1114"/>
      <c r="K21" s="280">
        <v>7.08</v>
      </c>
      <c r="L21" s="281">
        <v>6.17</v>
      </c>
      <c r="M21" s="282">
        <v>0.91</v>
      </c>
      <c r="N21" s="249"/>
      <c r="O21" s="283"/>
      <c r="P21" s="279"/>
    </row>
    <row r="22" spans="1:16" s="284" customFormat="1" x14ac:dyDescent="0.15">
      <c r="A22" s="279"/>
      <c r="B22" s="249"/>
      <c r="C22" s="249"/>
      <c r="D22" s="249"/>
      <c r="E22" s="249"/>
      <c r="F22" s="249"/>
      <c r="G22" s="1112" t="s">
        <v>508</v>
      </c>
      <c r="H22" s="1113"/>
      <c r="I22" s="1113"/>
      <c r="J22" s="1114"/>
      <c r="K22" s="285">
        <v>100.4</v>
      </c>
      <c r="L22" s="286">
        <v>99.9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510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511</v>
      </c>
      <c r="H29" s="249"/>
      <c r="I29" s="249"/>
      <c r="J29" s="249"/>
      <c r="K29" s="244"/>
      <c r="L29" s="244"/>
      <c r="M29" s="244"/>
      <c r="N29" s="244"/>
      <c r="O29" s="293"/>
    </row>
    <row r="30" spans="1:16" x14ac:dyDescent="0.15">
      <c r="A30" s="248"/>
      <c r="B30" s="244"/>
      <c r="C30" s="244"/>
      <c r="D30" s="244"/>
      <c r="E30" s="244"/>
      <c r="F30" s="244"/>
      <c r="G30" s="251"/>
      <c r="H30" s="252"/>
      <c r="I30" s="252"/>
      <c r="J30" s="253"/>
      <c r="K30" s="1115" t="s">
        <v>489</v>
      </c>
      <c r="L30" s="254"/>
      <c r="M30" s="255" t="s">
        <v>490</v>
      </c>
      <c r="N30" s="256"/>
    </row>
    <row r="31" spans="1:16" x14ac:dyDescent="0.15">
      <c r="A31" s="248"/>
      <c r="B31" s="244"/>
      <c r="C31" s="244"/>
      <c r="D31" s="244"/>
      <c r="E31" s="244"/>
      <c r="F31" s="244"/>
      <c r="G31" s="257"/>
      <c r="H31" s="258"/>
      <c r="I31" s="258"/>
      <c r="J31" s="259"/>
      <c r="K31" s="1116"/>
      <c r="L31" s="260" t="s">
        <v>491</v>
      </c>
      <c r="M31" s="261" t="s">
        <v>492</v>
      </c>
      <c r="N31" s="262" t="s">
        <v>493</v>
      </c>
    </row>
    <row r="32" spans="1:16" ht="27" customHeight="1" x14ac:dyDescent="0.15">
      <c r="A32" s="248"/>
      <c r="B32" s="244"/>
      <c r="C32" s="244"/>
      <c r="D32" s="244"/>
      <c r="E32" s="244"/>
      <c r="F32" s="244"/>
      <c r="G32" s="1128" t="s">
        <v>512</v>
      </c>
      <c r="H32" s="1129"/>
      <c r="I32" s="1129"/>
      <c r="J32" s="1130"/>
      <c r="K32" s="294">
        <v>24947463</v>
      </c>
      <c r="L32" s="294">
        <v>59337</v>
      </c>
      <c r="M32" s="295">
        <v>40803</v>
      </c>
      <c r="N32" s="296">
        <v>45.4</v>
      </c>
    </row>
    <row r="33" spans="1:16" ht="13.5" customHeight="1" x14ac:dyDescent="0.15">
      <c r="A33" s="248"/>
      <c r="B33" s="244"/>
      <c r="C33" s="244"/>
      <c r="D33" s="244"/>
      <c r="E33" s="244"/>
      <c r="F33" s="244"/>
      <c r="G33" s="1128" t="s">
        <v>513</v>
      </c>
      <c r="H33" s="1129"/>
      <c r="I33" s="1129"/>
      <c r="J33" s="1130"/>
      <c r="K33" s="294" t="s">
        <v>498</v>
      </c>
      <c r="L33" s="294" t="s">
        <v>498</v>
      </c>
      <c r="M33" s="295" t="s">
        <v>498</v>
      </c>
      <c r="N33" s="296" t="s">
        <v>498</v>
      </c>
    </row>
    <row r="34" spans="1:16" ht="27" customHeight="1" x14ac:dyDescent="0.15">
      <c r="A34" s="248"/>
      <c r="B34" s="244"/>
      <c r="C34" s="244"/>
      <c r="D34" s="244"/>
      <c r="E34" s="244"/>
      <c r="F34" s="244"/>
      <c r="G34" s="1128" t="s">
        <v>514</v>
      </c>
      <c r="H34" s="1129"/>
      <c r="I34" s="1129"/>
      <c r="J34" s="1130"/>
      <c r="K34" s="294" t="s">
        <v>498</v>
      </c>
      <c r="L34" s="294" t="s">
        <v>498</v>
      </c>
      <c r="M34" s="295">
        <v>114</v>
      </c>
      <c r="N34" s="296" t="s">
        <v>498</v>
      </c>
    </row>
    <row r="35" spans="1:16" ht="27" customHeight="1" x14ac:dyDescent="0.15">
      <c r="A35" s="248"/>
      <c r="B35" s="244"/>
      <c r="C35" s="244"/>
      <c r="D35" s="244"/>
      <c r="E35" s="244"/>
      <c r="F35" s="244"/>
      <c r="G35" s="1128" t="s">
        <v>515</v>
      </c>
      <c r="H35" s="1129"/>
      <c r="I35" s="1129"/>
      <c r="J35" s="1130"/>
      <c r="K35" s="294">
        <v>7209563</v>
      </c>
      <c r="L35" s="294">
        <v>17148</v>
      </c>
      <c r="M35" s="295">
        <v>10245</v>
      </c>
      <c r="N35" s="296">
        <v>67.400000000000006</v>
      </c>
    </row>
    <row r="36" spans="1:16" ht="27" customHeight="1" x14ac:dyDescent="0.15">
      <c r="A36" s="248"/>
      <c r="B36" s="244"/>
      <c r="C36" s="244"/>
      <c r="D36" s="244"/>
      <c r="E36" s="244"/>
      <c r="F36" s="244"/>
      <c r="G36" s="1128" t="s">
        <v>516</v>
      </c>
      <c r="H36" s="1129"/>
      <c r="I36" s="1129"/>
      <c r="J36" s="1130"/>
      <c r="K36" s="294">
        <v>2071917</v>
      </c>
      <c r="L36" s="294">
        <v>4928</v>
      </c>
      <c r="M36" s="295">
        <v>436</v>
      </c>
      <c r="N36" s="296">
        <v>1030.3</v>
      </c>
    </row>
    <row r="37" spans="1:16" ht="13.5" customHeight="1" x14ac:dyDescent="0.15">
      <c r="A37" s="248"/>
      <c r="B37" s="244"/>
      <c r="C37" s="244"/>
      <c r="D37" s="244"/>
      <c r="E37" s="244"/>
      <c r="F37" s="244"/>
      <c r="G37" s="1128" t="s">
        <v>517</v>
      </c>
      <c r="H37" s="1129"/>
      <c r="I37" s="1129"/>
      <c r="J37" s="1130"/>
      <c r="K37" s="294">
        <v>351764</v>
      </c>
      <c r="L37" s="294">
        <v>837</v>
      </c>
      <c r="M37" s="295">
        <v>818</v>
      </c>
      <c r="N37" s="296">
        <v>2.2999999999999998</v>
      </c>
    </row>
    <row r="38" spans="1:16" ht="27" customHeight="1" x14ac:dyDescent="0.15">
      <c r="A38" s="248"/>
      <c r="B38" s="244"/>
      <c r="C38" s="244"/>
      <c r="D38" s="244"/>
      <c r="E38" s="244"/>
      <c r="F38" s="244"/>
      <c r="G38" s="1131" t="s">
        <v>518</v>
      </c>
      <c r="H38" s="1132"/>
      <c r="I38" s="1132"/>
      <c r="J38" s="1133"/>
      <c r="K38" s="297">
        <v>16540</v>
      </c>
      <c r="L38" s="297">
        <v>39</v>
      </c>
      <c r="M38" s="298">
        <v>5</v>
      </c>
      <c r="N38" s="299">
        <v>680</v>
      </c>
      <c r="O38" s="293"/>
    </row>
    <row r="39" spans="1:16" x14ac:dyDescent="0.15">
      <c r="A39" s="248"/>
      <c r="B39" s="244"/>
      <c r="C39" s="244"/>
      <c r="D39" s="244"/>
      <c r="E39" s="244"/>
      <c r="F39" s="244"/>
      <c r="G39" s="1131" t="s">
        <v>519</v>
      </c>
      <c r="H39" s="1132"/>
      <c r="I39" s="1132"/>
      <c r="J39" s="1133"/>
      <c r="K39" s="300">
        <v>-3604255</v>
      </c>
      <c r="L39" s="300">
        <v>-8573</v>
      </c>
      <c r="M39" s="301">
        <v>-8579</v>
      </c>
      <c r="N39" s="302">
        <v>-0.1</v>
      </c>
      <c r="O39" s="293"/>
    </row>
    <row r="40" spans="1:16" ht="27" customHeight="1" x14ac:dyDescent="0.15">
      <c r="A40" s="248"/>
      <c r="B40" s="244"/>
      <c r="C40" s="244"/>
      <c r="D40" s="244"/>
      <c r="E40" s="244"/>
      <c r="F40" s="244"/>
      <c r="G40" s="1128" t="s">
        <v>520</v>
      </c>
      <c r="H40" s="1129"/>
      <c r="I40" s="1129"/>
      <c r="J40" s="1130"/>
      <c r="K40" s="300">
        <v>-19811953</v>
      </c>
      <c r="L40" s="300">
        <v>-47123</v>
      </c>
      <c r="M40" s="301">
        <v>-30169</v>
      </c>
      <c r="N40" s="302">
        <v>56.2</v>
      </c>
      <c r="O40" s="293"/>
    </row>
    <row r="41" spans="1:16" x14ac:dyDescent="0.15">
      <c r="A41" s="248"/>
      <c r="B41" s="244"/>
      <c r="C41" s="244"/>
      <c r="D41" s="244"/>
      <c r="E41" s="244"/>
      <c r="F41" s="244"/>
      <c r="G41" s="1134" t="s">
        <v>281</v>
      </c>
      <c r="H41" s="1135"/>
      <c r="I41" s="1135"/>
      <c r="J41" s="1136"/>
      <c r="K41" s="294">
        <v>11181039</v>
      </c>
      <c r="L41" s="300">
        <v>26594</v>
      </c>
      <c r="M41" s="301">
        <v>13672</v>
      </c>
      <c r="N41" s="302">
        <v>94.5</v>
      </c>
      <c r="O41" s="293"/>
    </row>
    <row r="42" spans="1:16" x14ac:dyDescent="0.15">
      <c r="A42" s="248"/>
      <c r="B42" s="244"/>
      <c r="C42" s="244"/>
      <c r="D42" s="244"/>
      <c r="E42" s="244"/>
      <c r="F42" s="244"/>
      <c r="G42" s="303" t="s">
        <v>521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522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523</v>
      </c>
      <c r="H48" s="308"/>
      <c r="I48" s="308"/>
      <c r="J48" s="308"/>
      <c r="K48" s="308"/>
      <c r="L48" s="308"/>
      <c r="M48" s="309"/>
      <c r="N48" s="308"/>
    </row>
    <row r="49" spans="1:14" ht="13.5" customHeight="1" x14ac:dyDescent="0.15">
      <c r="A49" s="248"/>
      <c r="B49" s="244"/>
      <c r="C49" s="244"/>
      <c r="D49" s="244"/>
      <c r="E49" s="244"/>
      <c r="F49" s="244"/>
      <c r="G49" s="310"/>
      <c r="H49" s="311"/>
      <c r="I49" s="1123" t="s">
        <v>489</v>
      </c>
      <c r="J49" s="1125" t="s">
        <v>524</v>
      </c>
      <c r="K49" s="1126"/>
      <c r="L49" s="1126"/>
      <c r="M49" s="1126"/>
      <c r="N49" s="1127"/>
    </row>
    <row r="50" spans="1:14" x14ac:dyDescent="0.15">
      <c r="A50" s="248"/>
      <c r="B50" s="244"/>
      <c r="C50" s="244"/>
      <c r="D50" s="244"/>
      <c r="E50" s="244"/>
      <c r="F50" s="244"/>
      <c r="G50" s="312"/>
      <c r="H50" s="313"/>
      <c r="I50" s="1124"/>
      <c r="J50" s="314" t="s">
        <v>525</v>
      </c>
      <c r="K50" s="315" t="s">
        <v>526</v>
      </c>
      <c r="L50" s="316" t="s">
        <v>527</v>
      </c>
      <c r="M50" s="317" t="s">
        <v>528</v>
      </c>
      <c r="N50" s="318" t="s">
        <v>529</v>
      </c>
    </row>
    <row r="51" spans="1:14" x14ac:dyDescent="0.15">
      <c r="A51" s="248"/>
      <c r="B51" s="244"/>
      <c r="C51" s="244"/>
      <c r="D51" s="244"/>
      <c r="E51" s="244"/>
      <c r="F51" s="244"/>
      <c r="G51" s="310" t="s">
        <v>530</v>
      </c>
      <c r="H51" s="311"/>
      <c r="I51" s="319">
        <v>35867386</v>
      </c>
      <c r="J51" s="320">
        <v>85947</v>
      </c>
      <c r="K51" s="321">
        <v>16.8</v>
      </c>
      <c r="L51" s="322">
        <v>47646</v>
      </c>
      <c r="M51" s="323">
        <v>8.9</v>
      </c>
      <c r="N51" s="324">
        <v>7.9</v>
      </c>
    </row>
    <row r="52" spans="1:14" x14ac:dyDescent="0.15">
      <c r="A52" s="248"/>
      <c r="B52" s="244"/>
      <c r="C52" s="244"/>
      <c r="D52" s="244"/>
      <c r="E52" s="244"/>
      <c r="F52" s="244"/>
      <c r="G52" s="325"/>
      <c r="H52" s="326" t="s">
        <v>531</v>
      </c>
      <c r="I52" s="327">
        <v>17172605</v>
      </c>
      <c r="J52" s="328">
        <v>41150</v>
      </c>
      <c r="K52" s="329">
        <v>2.1</v>
      </c>
      <c r="L52" s="330">
        <v>27308</v>
      </c>
      <c r="M52" s="331">
        <v>0.2</v>
      </c>
      <c r="N52" s="332">
        <v>1.9</v>
      </c>
    </row>
    <row r="53" spans="1:14" x14ac:dyDescent="0.15">
      <c r="A53" s="248"/>
      <c r="B53" s="244"/>
      <c r="C53" s="244"/>
      <c r="D53" s="244"/>
      <c r="E53" s="244"/>
      <c r="F53" s="244"/>
      <c r="G53" s="310" t="s">
        <v>532</v>
      </c>
      <c r="H53" s="311"/>
      <c r="I53" s="319">
        <v>26787756</v>
      </c>
      <c r="J53" s="320">
        <v>64232</v>
      </c>
      <c r="K53" s="321">
        <v>-25.3</v>
      </c>
      <c r="L53" s="322">
        <v>47155</v>
      </c>
      <c r="M53" s="323">
        <v>-1</v>
      </c>
      <c r="N53" s="324">
        <v>-24.3</v>
      </c>
    </row>
    <row r="54" spans="1:14" x14ac:dyDescent="0.15">
      <c r="A54" s="248"/>
      <c r="B54" s="244"/>
      <c r="C54" s="244"/>
      <c r="D54" s="244"/>
      <c r="E54" s="244"/>
      <c r="F54" s="244"/>
      <c r="G54" s="325"/>
      <c r="H54" s="326" t="s">
        <v>531</v>
      </c>
      <c r="I54" s="327">
        <v>14999461</v>
      </c>
      <c r="J54" s="328">
        <v>35966</v>
      </c>
      <c r="K54" s="329">
        <v>-12.6</v>
      </c>
      <c r="L54" s="330">
        <v>26802</v>
      </c>
      <c r="M54" s="331">
        <v>-1.9</v>
      </c>
      <c r="N54" s="332">
        <v>-10.7</v>
      </c>
    </row>
    <row r="55" spans="1:14" x14ac:dyDescent="0.15">
      <c r="A55" s="248"/>
      <c r="B55" s="244"/>
      <c r="C55" s="244"/>
      <c r="D55" s="244"/>
      <c r="E55" s="244"/>
      <c r="F55" s="244"/>
      <c r="G55" s="310" t="s">
        <v>533</v>
      </c>
      <c r="H55" s="311"/>
      <c r="I55" s="319">
        <v>26501729</v>
      </c>
      <c r="J55" s="320">
        <v>63672</v>
      </c>
      <c r="K55" s="321">
        <v>-0.9</v>
      </c>
      <c r="L55" s="322">
        <v>43858</v>
      </c>
      <c r="M55" s="323">
        <v>-7</v>
      </c>
      <c r="N55" s="324">
        <v>6.1</v>
      </c>
    </row>
    <row r="56" spans="1:14" x14ac:dyDescent="0.15">
      <c r="A56" s="248"/>
      <c r="B56" s="244"/>
      <c r="C56" s="244"/>
      <c r="D56" s="244"/>
      <c r="E56" s="244"/>
      <c r="F56" s="244"/>
      <c r="G56" s="325"/>
      <c r="H56" s="326" t="s">
        <v>531</v>
      </c>
      <c r="I56" s="327">
        <v>11286295</v>
      </c>
      <c r="J56" s="328">
        <v>27116</v>
      </c>
      <c r="K56" s="329">
        <v>-24.6</v>
      </c>
      <c r="L56" s="330">
        <v>23714</v>
      </c>
      <c r="M56" s="331">
        <v>-11.5</v>
      </c>
      <c r="N56" s="332">
        <v>-13.1</v>
      </c>
    </row>
    <row r="57" spans="1:14" x14ac:dyDescent="0.15">
      <c r="A57" s="248"/>
      <c r="B57" s="244"/>
      <c r="C57" s="244"/>
      <c r="D57" s="244"/>
      <c r="E57" s="244"/>
      <c r="F57" s="244"/>
      <c r="G57" s="310" t="s">
        <v>534</v>
      </c>
      <c r="H57" s="311"/>
      <c r="I57" s="319">
        <v>21885014</v>
      </c>
      <c r="J57" s="320">
        <v>52046</v>
      </c>
      <c r="K57" s="321">
        <v>-18.3</v>
      </c>
      <c r="L57" s="322">
        <v>41705</v>
      </c>
      <c r="M57" s="323">
        <v>-4.9000000000000004</v>
      </c>
      <c r="N57" s="324">
        <v>-13.4</v>
      </c>
    </row>
    <row r="58" spans="1:14" x14ac:dyDescent="0.15">
      <c r="A58" s="248"/>
      <c r="B58" s="244"/>
      <c r="C58" s="244"/>
      <c r="D58" s="244"/>
      <c r="E58" s="244"/>
      <c r="F58" s="244"/>
      <c r="G58" s="325"/>
      <c r="H58" s="326" t="s">
        <v>531</v>
      </c>
      <c r="I58" s="327">
        <v>9484875</v>
      </c>
      <c r="J58" s="328">
        <v>22556</v>
      </c>
      <c r="K58" s="329">
        <v>-16.8</v>
      </c>
      <c r="L58" s="330">
        <v>22742</v>
      </c>
      <c r="M58" s="331">
        <v>-4.0999999999999996</v>
      </c>
      <c r="N58" s="332">
        <v>-12.7</v>
      </c>
    </row>
    <row r="59" spans="1:14" x14ac:dyDescent="0.15">
      <c r="A59" s="248"/>
      <c r="B59" s="244"/>
      <c r="C59" s="244"/>
      <c r="D59" s="244"/>
      <c r="E59" s="244"/>
      <c r="F59" s="244"/>
      <c r="G59" s="310" t="s">
        <v>535</v>
      </c>
      <c r="H59" s="311"/>
      <c r="I59" s="319">
        <v>25338870</v>
      </c>
      <c r="J59" s="320">
        <v>60268</v>
      </c>
      <c r="K59" s="321">
        <v>15.8</v>
      </c>
      <c r="L59" s="322">
        <v>47677</v>
      </c>
      <c r="M59" s="323">
        <v>14.3</v>
      </c>
      <c r="N59" s="324">
        <v>1.5</v>
      </c>
    </row>
    <row r="60" spans="1:14" x14ac:dyDescent="0.15">
      <c r="A60" s="248"/>
      <c r="B60" s="244"/>
      <c r="C60" s="244"/>
      <c r="D60" s="244"/>
      <c r="E60" s="244"/>
      <c r="F60" s="244"/>
      <c r="G60" s="325"/>
      <c r="H60" s="326" t="s">
        <v>531</v>
      </c>
      <c r="I60" s="333">
        <v>10019568</v>
      </c>
      <c r="J60" s="328">
        <v>23831</v>
      </c>
      <c r="K60" s="329">
        <v>5.7</v>
      </c>
      <c r="L60" s="330">
        <v>23360</v>
      </c>
      <c r="M60" s="331">
        <v>2.7</v>
      </c>
      <c r="N60" s="332">
        <v>3</v>
      </c>
    </row>
    <row r="61" spans="1:14" x14ac:dyDescent="0.15">
      <c r="A61" s="248"/>
      <c r="B61" s="244"/>
      <c r="C61" s="244"/>
      <c r="D61" s="244"/>
      <c r="E61" s="244"/>
      <c r="F61" s="244"/>
      <c r="G61" s="310" t="s">
        <v>536</v>
      </c>
      <c r="H61" s="334"/>
      <c r="I61" s="335">
        <v>27276151</v>
      </c>
      <c r="J61" s="336">
        <v>65233</v>
      </c>
      <c r="K61" s="337">
        <v>-2.4</v>
      </c>
      <c r="L61" s="338">
        <v>45608</v>
      </c>
      <c r="M61" s="339">
        <v>2.1</v>
      </c>
      <c r="N61" s="324">
        <v>-4.5</v>
      </c>
    </row>
    <row r="62" spans="1:14" x14ac:dyDescent="0.15">
      <c r="A62" s="248"/>
      <c r="B62" s="244"/>
      <c r="C62" s="244"/>
      <c r="D62" s="244"/>
      <c r="E62" s="244"/>
      <c r="F62" s="244"/>
      <c r="G62" s="325"/>
      <c r="H62" s="326" t="s">
        <v>531</v>
      </c>
      <c r="I62" s="327">
        <v>12592561</v>
      </c>
      <c r="J62" s="328">
        <v>30124</v>
      </c>
      <c r="K62" s="329">
        <v>-9.1999999999999993</v>
      </c>
      <c r="L62" s="330">
        <v>24785</v>
      </c>
      <c r="M62" s="331">
        <v>-2.9</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37" t="s">
        <v>3</v>
      </c>
      <c r="D47" s="1137"/>
      <c r="E47" s="1138"/>
      <c r="F47" s="11">
        <v>2.56</v>
      </c>
      <c r="G47" s="12">
        <v>3.2</v>
      </c>
      <c r="H47" s="12">
        <v>3.91</v>
      </c>
      <c r="I47" s="12">
        <v>4.4400000000000004</v>
      </c>
      <c r="J47" s="13">
        <v>5.79</v>
      </c>
    </row>
    <row r="48" spans="2:10" ht="57.75" customHeight="1" x14ac:dyDescent="0.15">
      <c r="B48" s="14"/>
      <c r="C48" s="1139" t="s">
        <v>4</v>
      </c>
      <c r="D48" s="1139"/>
      <c r="E48" s="1140"/>
      <c r="F48" s="15">
        <v>0.8</v>
      </c>
      <c r="G48" s="16">
        <v>2.56</v>
      </c>
      <c r="H48" s="16">
        <v>2.3199999999999998</v>
      </c>
      <c r="I48" s="16">
        <v>1.21</v>
      </c>
      <c r="J48" s="17">
        <v>1.44</v>
      </c>
    </row>
    <row r="49" spans="2:10" ht="57.75" customHeight="1" thickBot="1" x14ac:dyDescent="0.2">
      <c r="B49" s="18"/>
      <c r="C49" s="1141" t="s">
        <v>5</v>
      </c>
      <c r="D49" s="1141"/>
      <c r="E49" s="1142"/>
      <c r="F49" s="19" t="s">
        <v>543</v>
      </c>
      <c r="G49" s="20">
        <v>2.54</v>
      </c>
      <c r="H49" s="20">
        <v>0.47</v>
      </c>
      <c r="I49" s="20" t="s">
        <v>544</v>
      </c>
      <c r="J49" s="21">
        <v>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49" t="s">
        <v>545</v>
      </c>
      <c r="D34" s="1149"/>
      <c r="E34" s="1150"/>
      <c r="F34" s="32">
        <v>5.62</v>
      </c>
      <c r="G34" s="33">
        <v>6.7</v>
      </c>
      <c r="H34" s="33">
        <v>7.03</v>
      </c>
      <c r="I34" s="33">
        <v>6.07</v>
      </c>
      <c r="J34" s="34">
        <v>5.93</v>
      </c>
      <c r="K34" s="22"/>
      <c r="L34" s="22"/>
      <c r="M34" s="22"/>
      <c r="N34" s="22"/>
      <c r="O34" s="22"/>
      <c r="P34" s="22"/>
    </row>
    <row r="35" spans="1:16" ht="39" customHeight="1" x14ac:dyDescent="0.15">
      <c r="A35" s="22"/>
      <c r="B35" s="35"/>
      <c r="C35" s="1143" t="s">
        <v>546</v>
      </c>
      <c r="D35" s="1144"/>
      <c r="E35" s="1145"/>
      <c r="F35" s="36">
        <v>0.36</v>
      </c>
      <c r="G35" s="37">
        <v>0.74</v>
      </c>
      <c r="H35" s="37">
        <v>1.35</v>
      </c>
      <c r="I35" s="37">
        <v>1.69</v>
      </c>
      <c r="J35" s="38">
        <v>2.46</v>
      </c>
      <c r="K35" s="22"/>
      <c r="L35" s="22"/>
      <c r="M35" s="22"/>
      <c r="N35" s="22"/>
      <c r="O35" s="22"/>
      <c r="P35" s="22"/>
    </row>
    <row r="36" spans="1:16" ht="39" customHeight="1" x14ac:dyDescent="0.15">
      <c r="A36" s="22"/>
      <c r="B36" s="35"/>
      <c r="C36" s="1143" t="s">
        <v>547</v>
      </c>
      <c r="D36" s="1144"/>
      <c r="E36" s="1145"/>
      <c r="F36" s="36">
        <v>1.46</v>
      </c>
      <c r="G36" s="37">
        <v>2.0299999999999998</v>
      </c>
      <c r="H36" s="37">
        <v>3</v>
      </c>
      <c r="I36" s="37">
        <v>2.73</v>
      </c>
      <c r="J36" s="38">
        <v>2.27</v>
      </c>
      <c r="K36" s="22"/>
      <c r="L36" s="22"/>
      <c r="M36" s="22"/>
      <c r="N36" s="22"/>
      <c r="O36" s="22"/>
      <c r="P36" s="22"/>
    </row>
    <row r="37" spans="1:16" ht="39" customHeight="1" x14ac:dyDescent="0.15">
      <c r="A37" s="22"/>
      <c r="B37" s="35"/>
      <c r="C37" s="1143" t="s">
        <v>548</v>
      </c>
      <c r="D37" s="1144"/>
      <c r="E37" s="1145"/>
      <c r="F37" s="36">
        <v>1.71</v>
      </c>
      <c r="G37" s="37">
        <v>1.78</v>
      </c>
      <c r="H37" s="37">
        <v>1.79</v>
      </c>
      <c r="I37" s="37">
        <v>1.75</v>
      </c>
      <c r="J37" s="38">
        <v>1.78</v>
      </c>
      <c r="K37" s="22"/>
      <c r="L37" s="22"/>
      <c r="M37" s="22"/>
      <c r="N37" s="22"/>
      <c r="O37" s="22"/>
      <c r="P37" s="22"/>
    </row>
    <row r="38" spans="1:16" ht="39" customHeight="1" x14ac:dyDescent="0.15">
      <c r="A38" s="22"/>
      <c r="B38" s="35"/>
      <c r="C38" s="1143" t="s">
        <v>549</v>
      </c>
      <c r="D38" s="1144"/>
      <c r="E38" s="1145"/>
      <c r="F38" s="36">
        <v>0</v>
      </c>
      <c r="G38" s="37">
        <v>4.3</v>
      </c>
      <c r="H38" s="37">
        <v>2.08</v>
      </c>
      <c r="I38" s="37">
        <v>1.35</v>
      </c>
      <c r="J38" s="38">
        <v>1.63</v>
      </c>
      <c r="K38" s="22"/>
      <c r="L38" s="22"/>
      <c r="M38" s="22"/>
      <c r="N38" s="22"/>
      <c r="O38" s="22"/>
      <c r="P38" s="22"/>
    </row>
    <row r="39" spans="1:16" ht="39" customHeight="1" x14ac:dyDescent="0.15">
      <c r="A39" s="22"/>
      <c r="B39" s="35"/>
      <c r="C39" s="1143" t="s">
        <v>550</v>
      </c>
      <c r="D39" s="1144"/>
      <c r="E39" s="1145"/>
      <c r="F39" s="36">
        <v>0.75</v>
      </c>
      <c r="G39" s="37">
        <v>2.54</v>
      </c>
      <c r="H39" s="37">
        <v>2.31</v>
      </c>
      <c r="I39" s="37">
        <v>1.21</v>
      </c>
      <c r="J39" s="38">
        <v>1.43</v>
      </c>
      <c r="K39" s="22"/>
      <c r="L39" s="22"/>
      <c r="M39" s="22"/>
      <c r="N39" s="22"/>
      <c r="O39" s="22"/>
      <c r="P39" s="22"/>
    </row>
    <row r="40" spans="1:16" ht="39" customHeight="1" x14ac:dyDescent="0.15">
      <c r="A40" s="22"/>
      <c r="B40" s="35"/>
      <c r="C40" s="1143" t="s">
        <v>551</v>
      </c>
      <c r="D40" s="1144"/>
      <c r="E40" s="1145"/>
      <c r="F40" s="36">
        <v>0.15</v>
      </c>
      <c r="G40" s="37" t="s">
        <v>552</v>
      </c>
      <c r="H40" s="37" t="s">
        <v>553</v>
      </c>
      <c r="I40" s="37" t="s">
        <v>554</v>
      </c>
      <c r="J40" s="38">
        <v>0.89</v>
      </c>
      <c r="K40" s="22"/>
      <c r="L40" s="22"/>
      <c r="M40" s="22"/>
      <c r="N40" s="22"/>
      <c r="O40" s="22"/>
      <c r="P40" s="22"/>
    </row>
    <row r="41" spans="1:16" ht="39" customHeight="1" x14ac:dyDescent="0.15">
      <c r="A41" s="22"/>
      <c r="B41" s="35"/>
      <c r="C41" s="1143" t="s">
        <v>555</v>
      </c>
      <c r="D41" s="1144"/>
      <c r="E41" s="1145"/>
      <c r="F41" s="36">
        <v>0</v>
      </c>
      <c r="G41" s="37">
        <v>0.19</v>
      </c>
      <c r="H41" s="37">
        <v>0.31</v>
      </c>
      <c r="I41" s="37">
        <v>0.24</v>
      </c>
      <c r="J41" s="38">
        <v>0.48</v>
      </c>
      <c r="K41" s="22"/>
      <c r="L41" s="22"/>
      <c r="M41" s="22"/>
      <c r="N41" s="22"/>
      <c r="O41" s="22"/>
      <c r="P41" s="22"/>
    </row>
    <row r="42" spans="1:16" ht="39" customHeight="1" x14ac:dyDescent="0.15">
      <c r="A42" s="22"/>
      <c r="B42" s="39"/>
      <c r="C42" s="1143" t="s">
        <v>556</v>
      </c>
      <c r="D42" s="1144"/>
      <c r="E42" s="1145"/>
      <c r="F42" s="36" t="s">
        <v>498</v>
      </c>
      <c r="G42" s="37" t="s">
        <v>498</v>
      </c>
      <c r="H42" s="37" t="s">
        <v>498</v>
      </c>
      <c r="I42" s="37" t="s">
        <v>498</v>
      </c>
      <c r="J42" s="38" t="s">
        <v>498</v>
      </c>
      <c r="K42" s="22"/>
      <c r="L42" s="22"/>
      <c r="M42" s="22"/>
      <c r="N42" s="22"/>
      <c r="O42" s="22"/>
      <c r="P42" s="22"/>
    </row>
    <row r="43" spans="1:16" ht="39" customHeight="1" thickBot="1" x14ac:dyDescent="0.2">
      <c r="A43" s="22"/>
      <c r="B43" s="40"/>
      <c r="C43" s="1146" t="s">
        <v>557</v>
      </c>
      <c r="D43" s="1147"/>
      <c r="E43" s="1148"/>
      <c r="F43" s="41">
        <v>0.17</v>
      </c>
      <c r="G43" s="42">
        <v>0.13</v>
      </c>
      <c r="H43" s="42">
        <v>0.23</v>
      </c>
      <c r="I43" s="42">
        <v>0.13</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21696</v>
      </c>
      <c r="L45" s="60">
        <v>21865</v>
      </c>
      <c r="M45" s="60">
        <v>23197</v>
      </c>
      <c r="N45" s="60">
        <v>23917</v>
      </c>
      <c r="O45" s="61">
        <v>24947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498</v>
      </c>
      <c r="L46" s="64" t="s">
        <v>498</v>
      </c>
      <c r="M46" s="64" t="s">
        <v>498</v>
      </c>
      <c r="N46" s="64" t="s">
        <v>498</v>
      </c>
      <c r="O46" s="65" t="s">
        <v>498</v>
      </c>
      <c r="P46" s="48"/>
      <c r="Q46" s="48"/>
      <c r="R46" s="48"/>
      <c r="S46" s="48"/>
      <c r="T46" s="48"/>
      <c r="U46" s="48"/>
    </row>
    <row r="47" spans="1:21" ht="30.75" customHeight="1" x14ac:dyDescent="0.15">
      <c r="A47" s="48"/>
      <c r="B47" s="1161"/>
      <c r="C47" s="1162"/>
      <c r="D47" s="62"/>
      <c r="E47" s="1153" t="s">
        <v>14</v>
      </c>
      <c r="F47" s="1153"/>
      <c r="G47" s="1153"/>
      <c r="H47" s="1153"/>
      <c r="I47" s="1153"/>
      <c r="J47" s="1154"/>
      <c r="K47" s="63">
        <v>55</v>
      </c>
      <c r="L47" s="64">
        <v>34</v>
      </c>
      <c r="M47" s="64">
        <v>1</v>
      </c>
      <c r="N47" s="64">
        <v>1</v>
      </c>
      <c r="O47" s="65" t="s">
        <v>498</v>
      </c>
      <c r="P47" s="48"/>
      <c r="Q47" s="48"/>
      <c r="R47" s="48"/>
      <c r="S47" s="48"/>
      <c r="T47" s="48"/>
      <c r="U47" s="48"/>
    </row>
    <row r="48" spans="1:21" ht="30.75" customHeight="1" x14ac:dyDescent="0.15">
      <c r="A48" s="48"/>
      <c r="B48" s="1161"/>
      <c r="C48" s="1162"/>
      <c r="D48" s="62"/>
      <c r="E48" s="1153" t="s">
        <v>15</v>
      </c>
      <c r="F48" s="1153"/>
      <c r="G48" s="1153"/>
      <c r="H48" s="1153"/>
      <c r="I48" s="1153"/>
      <c r="J48" s="1154"/>
      <c r="K48" s="63">
        <v>7573</v>
      </c>
      <c r="L48" s="64">
        <v>7729</v>
      </c>
      <c r="M48" s="64">
        <v>7354</v>
      </c>
      <c r="N48" s="64">
        <v>7301</v>
      </c>
      <c r="O48" s="65">
        <v>7210</v>
      </c>
      <c r="P48" s="48"/>
      <c r="Q48" s="48"/>
      <c r="R48" s="48"/>
      <c r="S48" s="48"/>
      <c r="T48" s="48"/>
      <c r="U48" s="48"/>
    </row>
    <row r="49" spans="1:21" ht="30.75" customHeight="1" x14ac:dyDescent="0.15">
      <c r="A49" s="48"/>
      <c r="B49" s="1161"/>
      <c r="C49" s="1162"/>
      <c r="D49" s="62"/>
      <c r="E49" s="1153" t="s">
        <v>16</v>
      </c>
      <c r="F49" s="1153"/>
      <c r="G49" s="1153"/>
      <c r="H49" s="1153"/>
      <c r="I49" s="1153"/>
      <c r="J49" s="1154"/>
      <c r="K49" s="63">
        <v>2149</v>
      </c>
      <c r="L49" s="64">
        <v>2113</v>
      </c>
      <c r="M49" s="64">
        <v>2069</v>
      </c>
      <c r="N49" s="64">
        <v>2068</v>
      </c>
      <c r="O49" s="65">
        <v>2072</v>
      </c>
      <c r="P49" s="48"/>
      <c r="Q49" s="48"/>
      <c r="R49" s="48"/>
      <c r="S49" s="48"/>
      <c r="T49" s="48"/>
      <c r="U49" s="48"/>
    </row>
    <row r="50" spans="1:21" ht="30.75" customHeight="1" x14ac:dyDescent="0.15">
      <c r="A50" s="48"/>
      <c r="B50" s="1161"/>
      <c r="C50" s="1162"/>
      <c r="D50" s="62"/>
      <c r="E50" s="1153" t="s">
        <v>17</v>
      </c>
      <c r="F50" s="1153"/>
      <c r="G50" s="1153"/>
      <c r="H50" s="1153"/>
      <c r="I50" s="1153"/>
      <c r="J50" s="1154"/>
      <c r="K50" s="63">
        <v>687</v>
      </c>
      <c r="L50" s="64">
        <v>596</v>
      </c>
      <c r="M50" s="64">
        <v>523</v>
      </c>
      <c r="N50" s="64">
        <v>373</v>
      </c>
      <c r="O50" s="65">
        <v>352</v>
      </c>
      <c r="P50" s="48"/>
      <c r="Q50" s="48"/>
      <c r="R50" s="48"/>
      <c r="S50" s="48"/>
      <c r="T50" s="48"/>
      <c r="U50" s="48"/>
    </row>
    <row r="51" spans="1:21" ht="30.75" customHeight="1" x14ac:dyDescent="0.15">
      <c r="A51" s="48"/>
      <c r="B51" s="1163"/>
      <c r="C51" s="1164"/>
      <c r="D51" s="66"/>
      <c r="E51" s="1153" t="s">
        <v>18</v>
      </c>
      <c r="F51" s="1153"/>
      <c r="G51" s="1153"/>
      <c r="H51" s="1153"/>
      <c r="I51" s="1153"/>
      <c r="J51" s="1154"/>
      <c r="K51" s="63">
        <v>3</v>
      </c>
      <c r="L51" s="64">
        <v>11</v>
      </c>
      <c r="M51" s="64">
        <v>27</v>
      </c>
      <c r="N51" s="64">
        <v>24</v>
      </c>
      <c r="O51" s="65">
        <v>17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21300</v>
      </c>
      <c r="L52" s="64">
        <v>20983</v>
      </c>
      <c r="M52" s="64">
        <v>21741</v>
      </c>
      <c r="N52" s="64">
        <v>22682</v>
      </c>
      <c r="O52" s="65">
        <v>23416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10863</v>
      </c>
      <c r="L53" s="69">
        <v>11365</v>
      </c>
      <c r="M53" s="69">
        <v>11430</v>
      </c>
      <c r="N53" s="69">
        <v>11002</v>
      </c>
      <c r="O53" s="70">
        <v>11182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2015-05-08T08:31:15Z</cp:lastPrinted>
  <dcterms:created xsi:type="dcterms:W3CDTF">2015-02-17T06:41:24Z</dcterms:created>
  <dcterms:modified xsi:type="dcterms:W3CDTF">2015-05-08T08:31:21Z</dcterms:modified>
</cp:coreProperties>
</file>