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AL10" i="4" s="1"/>
  <c r="U6" i="5"/>
  <c r="T6" i="5"/>
  <c r="AT8" i="4" s="1"/>
  <c r="S6" i="5"/>
  <c r="R6" i="5"/>
  <c r="Q6" i="5"/>
  <c r="P6" i="5"/>
  <c r="P10" i="4" s="1"/>
  <c r="O6" i="5"/>
  <c r="N6" i="5"/>
  <c r="B10" i="4" s="1"/>
  <c r="M6" i="5"/>
  <c r="L6" i="5"/>
  <c r="W8" i="4" s="1"/>
  <c r="K6" i="5"/>
  <c r="J6" i="5"/>
  <c r="I8" i="4" s="1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I86" i="4"/>
  <c r="H86" i="4"/>
  <c r="E86" i="4"/>
  <c r="AT10" i="4"/>
  <c r="AD10" i="4"/>
  <c r="W10" i="4"/>
  <c r="I10" i="4"/>
  <c r="BB8" i="4"/>
  <c r="AL8" i="4"/>
  <c r="P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<sst xmlns="http://schemas.openxmlformats.org/spreadsheetml/2006/main" count="251" uniqueCount="125">
  <si>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</si>
  <si>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</si>
  <si>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</si>
  <si>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</si>
  <si>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</si>
  <si>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</si>
  <si>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</si>
  <si>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</si>
  <si>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</si>
  <si>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</si>
  <si>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</si>
  <si>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</si>
  <si>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</si>
  <si>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</si>
  <si>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</si>
  <si>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</si>
  <si>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</si>
  <si>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</si>
  <si>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</si>
  <si>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</si>
  <si>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</si>
  <si>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</si>
  <si>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</si>
  <si>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</si>
  <si>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</si>
  <si>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</si>
  <si>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</si>
  <si>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</si>
  <si>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</si>
  <si>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</si>
  <si>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</si>
  <si>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</si>
  <si>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</si>
  <si>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</si>
  <si>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</si>
  <si>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</si>
  <si>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</si>
  <si>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</si>
  <si>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</si>
  <si>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</si>
  <si>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</si>
  <si>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</si>
  <si>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</si>
  <si>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</si>
  <si>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</si>
  <si>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</si>
  <si>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</si>
  <si>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</si>
  <si>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</si>
  <si>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</si>
  <si>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</si>
  <si>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</si>
  <si>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</si>
  <si>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</si>
  <si>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</si>
  <si>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</si>
  <si>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</si>
  <si>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</si>
  <si>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</si>
  <si>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</si>
  <si>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</si>
  <si>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</si>
  <si>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</si>
  <si>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</si>
  <si>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</si>
  <si>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</si>
  <si>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</si>
  <si>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</si>
  <si>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</si>
  <si>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</si>
  <si>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</si>
  <si>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</si>
  <si>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</si>
  <si>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</si>
  <si>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</si>
  <si>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</si>
  <si>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</si>
  <si>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</si>
  <si>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</si>
  <si>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</si>
  <si>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</si>
  <si>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</si>
  <si>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</si>
  <si>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</si>
  <si>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</si>
  <si>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</si>
  <si>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</si>
  <si>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</si>
  <si>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</si>
  <si>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</si>
  <si>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</si>
  <si>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</si>
  <si>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</si>
  <si>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</si>
  <si>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</si>
  <si>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</si>
  <si>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</si>
  <si>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</si>
  <si>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</si>
  <si>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</si>
  <si>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</si>
  <si>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</si>
  <si>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</si>
  <si>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</si>
  <si>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</si>
  <si>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</si>
  <si>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</si>
  <si>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</si>
  <si>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</si>
  <si>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富山県　魚津市</t>
  </si>
  <si>
    <t>法非適用</t>
  </si>
  <si>
    <t>下水道事業</t>
  </si>
  <si>
    <t>個別排水処理</t>
  </si>
  <si>
    <t>L3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</si>
  <si>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</si>
  <si>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</si>
  <si>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</si>
  <si>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</si>
  <si>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</si>
  <si>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</si>
  <si>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</si>
  <si>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現在は法定耐用年数を経過した管路施設はない。</t>
    <phoneticPr fontId="7"/>
  </si>
  <si>
    <t>非設置</t>
    <rPh sb="0" eb="1">
      <t>ヒ</t>
    </rPh>
    <rPh sb="1" eb="3">
      <t>セッチ</t>
    </rPh>
    <phoneticPr fontId="4"/>
  </si>
  <si>
    <t>①収益的収支比率は、使用料の改定を行ったことから向上したが100％に満たない状況であり、今後とも維持管理費の削減に努める必要がある。
④地方債残高のうちすべてが公費負担のため、当該数値は0となる。
⑤経費回収率は満たない状況であるが、維持管理費の削減に努め数値の向上を図る。
⑥汚水処理原価は、類似団体平均に比して高い状況にある。今後も維持管理費の削減に努め、改善していく必要がある。
⑦施設利用率は、類似団体よりやや高い状況である。処理水量は人口減少の影響で減少が見込まれ、将来的には施設規模について検討の必要がある。
⑧水洗化率は、100％に達している。　</t>
    <rPh sb="1" eb="4">
      <t>シュウエキテキ</t>
    </rPh>
    <rPh sb="4" eb="6">
      <t>シュウシ</t>
    </rPh>
    <rPh sb="6" eb="8">
      <t>ヒリツ</t>
    </rPh>
    <rPh sb="10" eb="13">
      <t>シヨウリョウ</t>
    </rPh>
    <rPh sb="14" eb="16">
      <t>カイテイ</t>
    </rPh>
    <rPh sb="17" eb="18">
      <t>オコナ</t>
    </rPh>
    <rPh sb="24" eb="26">
      <t>コウジョウ</t>
    </rPh>
    <rPh sb="34" eb="35">
      <t>ミ</t>
    </rPh>
    <rPh sb="38" eb="40">
      <t>ジョウキョウ</t>
    </rPh>
    <rPh sb="44" eb="46">
      <t>コンゴ</t>
    </rPh>
    <rPh sb="48" eb="50">
      <t>イジ</t>
    </rPh>
    <rPh sb="50" eb="53">
      <t>カンリヒ</t>
    </rPh>
    <rPh sb="54" eb="56">
      <t>サクゲン</t>
    </rPh>
    <rPh sb="57" eb="58">
      <t>ツト</t>
    </rPh>
    <rPh sb="60" eb="62">
      <t>ヒツヨウ</t>
    </rPh>
    <rPh sb="68" eb="71">
      <t>チホウサイ</t>
    </rPh>
    <rPh sb="71" eb="73">
      <t>ザンダカ</t>
    </rPh>
    <rPh sb="80" eb="82">
      <t>コウヒ</t>
    </rPh>
    <rPh sb="82" eb="84">
      <t>フタン</t>
    </rPh>
    <rPh sb="88" eb="90">
      <t>トウガイ</t>
    </rPh>
    <rPh sb="90" eb="92">
      <t>スウチ</t>
    </rPh>
    <rPh sb="100" eb="102">
      <t>ケイヒ</t>
    </rPh>
    <rPh sb="102" eb="104">
      <t>カイシュウ</t>
    </rPh>
    <rPh sb="104" eb="105">
      <t>リツ</t>
    </rPh>
    <rPh sb="106" eb="107">
      <t>ミ</t>
    </rPh>
    <rPh sb="110" eb="112">
      <t>ジョウキョウ</t>
    </rPh>
    <rPh sb="117" eb="119">
      <t>イジ</t>
    </rPh>
    <rPh sb="119" eb="121">
      <t>カンリ</t>
    </rPh>
    <rPh sb="121" eb="122">
      <t>ヒ</t>
    </rPh>
    <rPh sb="123" eb="125">
      <t>サクゲン</t>
    </rPh>
    <rPh sb="126" eb="127">
      <t>ツト</t>
    </rPh>
    <rPh sb="128" eb="130">
      <t>スウチ</t>
    </rPh>
    <rPh sb="131" eb="133">
      <t>コウジョウ</t>
    </rPh>
    <rPh sb="134" eb="135">
      <t>ハカ</t>
    </rPh>
    <rPh sb="151" eb="153">
      <t>ヘイキン</t>
    </rPh>
    <rPh sb="154" eb="155">
      <t>ヒ</t>
    </rPh>
    <rPh sb="157" eb="158">
      <t>タカ</t>
    </rPh>
    <rPh sb="159" eb="161">
      <t>ジョウキョウ</t>
    </rPh>
    <rPh sb="165" eb="167">
      <t>コンゴ</t>
    </rPh>
    <rPh sb="194" eb="196">
      <t>シセツ</t>
    </rPh>
    <rPh sb="196" eb="199">
      <t>リヨウリツ</t>
    </rPh>
    <rPh sb="201" eb="203">
      <t>ルイジ</t>
    </rPh>
    <rPh sb="203" eb="205">
      <t>ダンタイ</t>
    </rPh>
    <rPh sb="209" eb="210">
      <t>タカ</t>
    </rPh>
    <rPh sb="211" eb="213">
      <t>ジョウキョウ</t>
    </rPh>
    <rPh sb="217" eb="219">
      <t>ショリ</t>
    </rPh>
    <rPh sb="219" eb="220">
      <t>スイ</t>
    </rPh>
    <rPh sb="220" eb="221">
      <t>リョウ</t>
    </rPh>
    <rPh sb="222" eb="224">
      <t>ジンコウ</t>
    </rPh>
    <rPh sb="224" eb="226">
      <t>ゲンショウ</t>
    </rPh>
    <rPh sb="227" eb="229">
      <t>エイキョウ</t>
    </rPh>
    <rPh sb="230" eb="232">
      <t>ゲンショウ</t>
    </rPh>
    <rPh sb="233" eb="235">
      <t>ミコ</t>
    </rPh>
    <rPh sb="238" eb="241">
      <t>ショウライテキ</t>
    </rPh>
    <rPh sb="243" eb="245">
      <t>シセツ</t>
    </rPh>
    <rPh sb="245" eb="247">
      <t>キボ</t>
    </rPh>
    <rPh sb="251" eb="253">
      <t>ケントウ</t>
    </rPh>
    <rPh sb="254" eb="256">
      <t>ヒツヨウ</t>
    </rPh>
    <rPh sb="262" eb="265">
      <t>スイセンカ</t>
    </rPh>
    <rPh sb="265" eb="266">
      <t>リツ</t>
    </rPh>
    <rPh sb="273" eb="274">
      <t>タッ</t>
    </rPh>
    <phoneticPr fontId="7"/>
  </si>
  <si>
    <t>水洗化率が100％の状況下では、維持管理費の縮減が主に経営改善の有効な対策となる。人口減少の動向を把握し、将来的には施設規模の検討を行う必要がある。経営戦略は策定済みであるが、平成31年4月からの地方公営企業法適用後、適切な時期に見直しを行い経営の健全化を図りたい。</t>
    <rPh sb="0" eb="3">
      <t>スイセンカ</t>
    </rPh>
    <rPh sb="3" eb="4">
      <t>リツ</t>
    </rPh>
    <rPh sb="10" eb="12">
      <t>ジョウキョウ</t>
    </rPh>
    <rPh sb="12" eb="13">
      <t>シタ</t>
    </rPh>
    <rPh sb="16" eb="18">
      <t>イジ</t>
    </rPh>
    <rPh sb="18" eb="20">
      <t>カンリ</t>
    </rPh>
    <rPh sb="20" eb="21">
      <t>ヒ</t>
    </rPh>
    <rPh sb="22" eb="24">
      <t>シュクゲン</t>
    </rPh>
    <rPh sb="25" eb="26">
      <t>オモ</t>
    </rPh>
    <rPh sb="27" eb="29">
      <t>ケイエイ</t>
    </rPh>
    <rPh sb="29" eb="31">
      <t>カイゼン</t>
    </rPh>
    <rPh sb="32" eb="34">
      <t>ユウコウ</t>
    </rPh>
    <rPh sb="35" eb="37">
      <t>タイサク</t>
    </rPh>
    <rPh sb="41" eb="43">
      <t>ジンコウ</t>
    </rPh>
    <rPh sb="43" eb="45">
      <t>ゲンショウ</t>
    </rPh>
    <rPh sb="46" eb="48">
      <t>ドウコウ</t>
    </rPh>
    <rPh sb="49" eb="51">
      <t>ハアク</t>
    </rPh>
    <rPh sb="53" eb="56">
      <t>ショウライテキ</t>
    </rPh>
    <rPh sb="58" eb="60">
      <t>シセツ</t>
    </rPh>
    <rPh sb="60" eb="62">
      <t>キボ</t>
    </rPh>
    <rPh sb="63" eb="65">
      <t>ケントウ</t>
    </rPh>
    <rPh sb="66" eb="67">
      <t>オコナ</t>
    </rPh>
    <rPh sb="68" eb="70">
      <t>ヒツヨウ</t>
    </rPh>
    <rPh sb="74" eb="76">
      <t>ケイエイ</t>
    </rPh>
    <rPh sb="76" eb="78">
      <t>センリャク</t>
    </rPh>
    <rPh sb="79" eb="81">
      <t>サクテイ</t>
    </rPh>
    <rPh sb="81" eb="82">
      <t>ズ</t>
    </rPh>
    <rPh sb="88" eb="90">
      <t>ヘイセイ</t>
    </rPh>
    <rPh sb="92" eb="93">
      <t>ネン</t>
    </rPh>
    <rPh sb="94" eb="95">
      <t>ガツ</t>
    </rPh>
    <rPh sb="98" eb="100">
      <t>チホウ</t>
    </rPh>
    <rPh sb="100" eb="102">
      <t>コウエイ</t>
    </rPh>
    <rPh sb="102" eb="104">
      <t>キギョウ</t>
    </rPh>
    <rPh sb="104" eb="105">
      <t>ホウ</t>
    </rPh>
    <rPh sb="105" eb="107">
      <t>テキヨウ</t>
    </rPh>
    <rPh sb="107" eb="108">
      <t>ゴ</t>
    </rPh>
    <rPh sb="109" eb="111">
      <t>テキセツ</t>
    </rPh>
    <rPh sb="112" eb="114">
      <t>ジキ</t>
    </rPh>
    <rPh sb="115" eb="117">
      <t>ミナオ</t>
    </rPh>
    <rPh sb="119" eb="120">
      <t>オコナ</t>
    </rPh>
    <rPh sb="121" eb="123">
      <t>ケイエイ</t>
    </rPh>
    <rPh sb="124" eb="127">
      <t>ケンゼンカ</t>
    </rPh>
    <rPh sb="128" eb="129">
      <t>ハカ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</si>
</sst>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42688"/>
        <c:axId val="402476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42688"/>
        <c:axId val="40247680"/>
      </c:lineChart>
      <c:dateAx>
        <c:axId val="39442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247680"/>
        <c:crosses val="autoZero"/>
        <c:auto val="1"/>
        <c:lblOffset val="100"/>
        <c:baseTimeUnit val="years"/>
      </c:dateAx>
      <c:valAx>
        <c:axId val="402476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442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52.63</c:v>
                </c:pt>
                <c:pt idx="1">
                  <c:v>57.89</c:v>
                </c:pt>
                <c:pt idx="2">
                  <c:v>52.63</c:v>
                </c:pt>
                <c:pt idx="3">
                  <c:v>52.63</c:v>
                </c:pt>
                <c:pt idx="4">
                  <c:v>52.63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69472"/>
        <c:axId val="40600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58.58</c:v>
                </c:pt>
                <c:pt idx="1">
                  <c:v>58.82</c:v>
                </c:pt>
                <c:pt idx="2">
                  <c:v>51.54</c:v>
                </c:pt>
                <c:pt idx="3">
                  <c:v>44.84</c:v>
                </c:pt>
                <c:pt idx="4">
                  <c:v>41.51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69472"/>
        <c:axId val="40600320"/>
      </c:lineChart>
      <c:dateAx>
        <c:axId val="405694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600320"/>
        <c:crosses val="autoZero"/>
        <c:auto val="1"/>
        <c:lblOffset val="100"/>
        <c:baseTimeUnit val="years"/>
      </c:dateAx>
      <c:valAx>
        <c:axId val="40600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05694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87.76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626432"/>
        <c:axId val="40636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72.31</c:v>
                </c:pt>
                <c:pt idx="1">
                  <c:v>71.760000000000005</c:v>
                </c:pt>
                <c:pt idx="2">
                  <c:v>71.599999999999994</c:v>
                </c:pt>
                <c:pt idx="3">
                  <c:v>67.86</c:v>
                </c:pt>
                <c:pt idx="4">
                  <c:v>68.72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626432"/>
        <c:axId val="40636800"/>
      </c:lineChart>
      <c:dateAx>
        <c:axId val="40626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636800"/>
        <c:crosses val="autoZero"/>
        <c:auto val="1"/>
        <c:lblOffset val="100"/>
        <c:baseTimeUnit val="years"/>
      </c:dateAx>
      <c:valAx>
        <c:axId val="40636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0626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50.86</c:v>
                </c:pt>
                <c:pt idx="4">
                  <c:v>60.2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81984"/>
        <c:axId val="40292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281984"/>
        <c:axId val="40292352"/>
      </c:lineChart>
      <c:dateAx>
        <c:axId val="402819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292352"/>
        <c:crosses val="autoZero"/>
        <c:auto val="1"/>
        <c:lblOffset val="100"/>
        <c:baseTimeUnit val="years"/>
      </c:dateAx>
      <c:valAx>
        <c:axId val="40292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02819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21856"/>
        <c:axId val="40123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121856"/>
        <c:axId val="40123776"/>
      </c:lineChart>
      <c:dateAx>
        <c:axId val="40121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123776"/>
        <c:crosses val="autoZero"/>
        <c:auto val="1"/>
        <c:lblOffset val="100"/>
        <c:baseTimeUnit val="years"/>
      </c:dateAx>
      <c:valAx>
        <c:axId val="40123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0121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59872"/>
        <c:axId val="40166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159872"/>
        <c:axId val="40166144"/>
      </c:lineChart>
      <c:dateAx>
        <c:axId val="40159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166144"/>
        <c:crosses val="autoZero"/>
        <c:auto val="1"/>
        <c:lblOffset val="100"/>
        <c:baseTimeUnit val="years"/>
      </c:dateAx>
      <c:valAx>
        <c:axId val="40166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01598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331904"/>
        <c:axId val="40342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31904"/>
        <c:axId val="40342272"/>
      </c:lineChart>
      <c:dateAx>
        <c:axId val="40331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342272"/>
        <c:crosses val="autoZero"/>
        <c:auto val="1"/>
        <c:lblOffset val="100"/>
        <c:baseTimeUnit val="years"/>
      </c:dateAx>
      <c:valAx>
        <c:axId val="40342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03319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372864"/>
        <c:axId val="40379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72864"/>
        <c:axId val="40379136"/>
      </c:lineChart>
      <c:dateAx>
        <c:axId val="40372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379136"/>
        <c:crosses val="autoZero"/>
        <c:auto val="1"/>
        <c:lblOffset val="100"/>
        <c:baseTimeUnit val="years"/>
      </c:dateAx>
      <c:valAx>
        <c:axId val="40379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03728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399232"/>
        <c:axId val="40401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862.78</c:v>
                </c:pt>
                <c:pt idx="1">
                  <c:v>803.29</c:v>
                </c:pt>
                <c:pt idx="2">
                  <c:v>760.12</c:v>
                </c:pt>
                <c:pt idx="3">
                  <c:v>492.59</c:v>
                </c:pt>
                <c:pt idx="4">
                  <c:v>503.8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99232"/>
        <c:axId val="40401152"/>
      </c:lineChart>
      <c:dateAx>
        <c:axId val="40399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401152"/>
        <c:crosses val="autoZero"/>
        <c:auto val="1"/>
        <c:lblOffset val="100"/>
        <c:baseTimeUnit val="years"/>
      </c:dateAx>
      <c:valAx>
        <c:axId val="404011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03992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64.67</c:v>
                </c:pt>
                <c:pt idx="1">
                  <c:v>44.66</c:v>
                </c:pt>
                <c:pt idx="2">
                  <c:v>59.77</c:v>
                </c:pt>
                <c:pt idx="3">
                  <c:v>30.49</c:v>
                </c:pt>
                <c:pt idx="4">
                  <c:v>37.99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25824"/>
        <c:axId val="40527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54.55</c:v>
                </c:pt>
                <c:pt idx="1">
                  <c:v>56.63</c:v>
                </c:pt>
                <c:pt idx="2">
                  <c:v>50.17</c:v>
                </c:pt>
                <c:pt idx="3">
                  <c:v>46.53</c:v>
                </c:pt>
                <c:pt idx="4">
                  <c:v>51.58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25824"/>
        <c:axId val="40527744"/>
      </c:lineChart>
      <c:dateAx>
        <c:axId val="40525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527744"/>
        <c:crosses val="autoZero"/>
        <c:auto val="1"/>
        <c:lblOffset val="100"/>
        <c:baseTimeUnit val="years"/>
      </c:dateAx>
      <c:valAx>
        <c:axId val="40527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0525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267.58999999999997</c:v>
                </c:pt>
                <c:pt idx="1">
                  <c:v>395</c:v>
                </c:pt>
                <c:pt idx="2">
                  <c:v>305.81</c:v>
                </c:pt>
                <c:pt idx="3">
                  <c:v>588.64</c:v>
                </c:pt>
                <c:pt idx="4">
                  <c:v>507.49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53472"/>
        <c:axId val="40555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275.64999999999998</c:v>
                </c:pt>
                <c:pt idx="1">
                  <c:v>272.66000000000003</c:v>
                </c:pt>
                <c:pt idx="2">
                  <c:v>329.08</c:v>
                </c:pt>
                <c:pt idx="3">
                  <c:v>373.71</c:v>
                </c:pt>
                <c:pt idx="4">
                  <c:v>333.58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53472"/>
        <c:axId val="40555648"/>
      </c:lineChart>
      <c:dateAx>
        <c:axId val="405534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555648"/>
        <c:crosses val="autoZero"/>
        <c:auto val="1"/>
        <c:lblOffset val="100"/>
        <c:baseTimeUnit val="years"/>
      </c:dateAx>
      <c:valAx>
        <c:axId val="40555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05534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【559.52】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【81.31】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【122.90】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【295.20】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I41" zoomScale="75" zoomScaleNormal="75" workbookViewId="0">
      <selection activeCell="BL83" sqref="BL83"/>
    </sheetView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43" t="str">
        <f>データ!H6</f>
        <v>富山県　魚津市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4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個別排水処理</v>
      </c>
      <c r="Q8" s="48"/>
      <c r="R8" s="48"/>
      <c r="S8" s="48"/>
      <c r="T8" s="48"/>
      <c r="U8" s="48"/>
      <c r="V8" s="48"/>
      <c r="W8" s="48" t="str">
        <f>データ!L6</f>
        <v>L3</v>
      </c>
      <c r="X8" s="48"/>
      <c r="Y8" s="48"/>
      <c r="Z8" s="48"/>
      <c r="AA8" s="48"/>
      <c r="AB8" s="48"/>
      <c r="AC8" s="48"/>
      <c r="AD8" s="49" t="s">
        <v>122</v>
      </c>
      <c r="AE8" s="49"/>
      <c r="AF8" s="49"/>
      <c r="AG8" s="49"/>
      <c r="AH8" s="49"/>
      <c r="AI8" s="49"/>
      <c r="AJ8" s="49"/>
      <c r="AK8" s="4"/>
      <c r="AL8" s="50">
        <f>データ!S6</f>
        <v>42706</v>
      </c>
      <c r="AM8" s="50"/>
      <c r="AN8" s="50"/>
      <c r="AO8" s="50"/>
      <c r="AP8" s="50"/>
      <c r="AQ8" s="50"/>
      <c r="AR8" s="50"/>
      <c r="AS8" s="50"/>
      <c r="AT8" s="45">
        <f>データ!T6</f>
        <v>200.61</v>
      </c>
      <c r="AU8" s="45"/>
      <c r="AV8" s="45"/>
      <c r="AW8" s="45"/>
      <c r="AX8" s="45"/>
      <c r="AY8" s="45"/>
      <c r="AZ8" s="45"/>
      <c r="BA8" s="45"/>
      <c r="BB8" s="45">
        <f>データ!U6</f>
        <v>212.88</v>
      </c>
      <c r="BC8" s="45"/>
      <c r="BD8" s="45"/>
      <c r="BE8" s="45"/>
      <c r="BF8" s="45"/>
      <c r="BG8" s="45"/>
      <c r="BH8" s="45"/>
      <c r="BI8" s="45"/>
      <c r="BJ8" s="4"/>
      <c r="BK8" s="4"/>
      <c r="BL8" s="46" t="s">
        <v>10</v>
      </c>
      <c r="BM8" s="47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4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4"/>
      <c r="BK9" s="4"/>
      <c r="BL9" s="51" t="s">
        <v>20</v>
      </c>
      <c r="BM9" s="52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0.1</v>
      </c>
      <c r="Q10" s="45"/>
      <c r="R10" s="45"/>
      <c r="S10" s="45"/>
      <c r="T10" s="45"/>
      <c r="U10" s="45"/>
      <c r="V10" s="45"/>
      <c r="W10" s="45">
        <f>データ!Q6</f>
        <v>100</v>
      </c>
      <c r="X10" s="45"/>
      <c r="Y10" s="45"/>
      <c r="Z10" s="45"/>
      <c r="AA10" s="45"/>
      <c r="AB10" s="45"/>
      <c r="AC10" s="45"/>
      <c r="AD10" s="50">
        <f>データ!R6</f>
        <v>3550</v>
      </c>
      <c r="AE10" s="50"/>
      <c r="AF10" s="50"/>
      <c r="AG10" s="50"/>
      <c r="AH10" s="50"/>
      <c r="AI10" s="50"/>
      <c r="AJ10" s="50"/>
      <c r="AK10" s="2"/>
      <c r="AL10" s="50">
        <f>データ!V6</f>
        <v>42</v>
      </c>
      <c r="AM10" s="50"/>
      <c r="AN10" s="50"/>
      <c r="AO10" s="50"/>
      <c r="AP10" s="50"/>
      <c r="AQ10" s="50"/>
      <c r="AR10" s="50"/>
      <c r="AS10" s="50"/>
      <c r="AT10" s="45">
        <f>データ!W6</f>
        <v>0.02</v>
      </c>
      <c r="AU10" s="45"/>
      <c r="AV10" s="45"/>
      <c r="AW10" s="45"/>
      <c r="AX10" s="45"/>
      <c r="AY10" s="45"/>
      <c r="AZ10" s="45"/>
      <c r="BA10" s="45"/>
      <c r="BB10" s="45">
        <f>データ!X6</f>
        <v>2100</v>
      </c>
      <c r="BC10" s="45"/>
      <c r="BD10" s="45"/>
      <c r="BE10" s="45"/>
      <c r="BF10" s="45"/>
      <c r="BG10" s="45"/>
      <c r="BH10" s="45"/>
      <c r="BI10" s="45"/>
      <c r="BJ10" s="2"/>
      <c r="BK10" s="2"/>
      <c r="BL10" s="53" t="s">
        <v>22</v>
      </c>
      <c r="BM10" s="54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69" t="s">
        <v>123</v>
      </c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1"/>
    </row>
    <row r="17" spans="1:78" ht="13.5" customHeight="1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69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1"/>
    </row>
    <row r="18" spans="1:78" ht="13.5" customHeight="1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69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1"/>
    </row>
    <row r="19" spans="1:78" ht="13.5" customHeight="1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69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1"/>
    </row>
    <row r="20" spans="1:78" ht="13.5" customHeight="1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69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1"/>
    </row>
    <row r="21" spans="1:78" ht="13.5" customHeight="1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69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1"/>
    </row>
    <row r="22" spans="1:78" ht="13.5" customHeight="1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69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1"/>
    </row>
    <row r="23" spans="1:78" ht="13.5" customHeight="1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69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1"/>
    </row>
    <row r="24" spans="1:78" ht="13.5" customHeight="1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69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1"/>
    </row>
    <row r="25" spans="1:78" ht="13.5" customHeight="1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69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1"/>
    </row>
    <row r="26" spans="1:78" ht="13.5" customHeight="1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69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1"/>
    </row>
    <row r="27" spans="1:78" ht="13.5" customHeight="1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69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1"/>
    </row>
    <row r="28" spans="1:78" ht="13.5" customHeight="1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69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1"/>
    </row>
    <row r="29" spans="1:78" ht="13.5" customHeight="1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69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1"/>
    </row>
    <row r="30" spans="1:78" ht="13.5" customHeight="1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69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1"/>
    </row>
    <row r="31" spans="1:78" ht="13.5" customHeight="1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69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1"/>
    </row>
    <row r="32" spans="1:78" ht="13.5" customHeight="1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69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1"/>
    </row>
    <row r="33" spans="1:78" ht="13.5" customHeight="1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69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1"/>
    </row>
    <row r="34" spans="1:78" ht="13.5" customHeight="1">
      <c r="A34" s="2"/>
      <c r="B34" s="17"/>
      <c r="C34" s="75" t="s">
        <v>27</v>
      </c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20"/>
      <c r="R34" s="75" t="s">
        <v>28</v>
      </c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20"/>
      <c r="AG34" s="75" t="s">
        <v>29</v>
      </c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20"/>
      <c r="AV34" s="75" t="s">
        <v>30</v>
      </c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19"/>
      <c r="BK34" s="2"/>
      <c r="BL34" s="69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1"/>
    </row>
    <row r="35" spans="1:78" ht="13.5" customHeight="1">
      <c r="A35" s="2"/>
      <c r="B35" s="17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20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20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20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19"/>
      <c r="BK35" s="2"/>
      <c r="BL35" s="69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1"/>
    </row>
    <row r="36" spans="1:78" ht="13.5" customHeight="1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69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1"/>
    </row>
    <row r="37" spans="1:78" ht="13.5" customHeight="1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69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1"/>
    </row>
    <row r="38" spans="1:78" ht="13.5" customHeight="1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69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1"/>
    </row>
    <row r="39" spans="1:78" ht="13.5" customHeight="1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69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1"/>
    </row>
    <row r="40" spans="1:78" ht="13.5" customHeight="1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69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1"/>
    </row>
    <row r="41" spans="1:78" ht="13.5" customHeight="1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69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1"/>
    </row>
    <row r="42" spans="1:78" ht="13.5" customHeight="1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69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1"/>
    </row>
    <row r="43" spans="1:78" ht="13.5" customHeight="1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69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1"/>
    </row>
    <row r="44" spans="1:78" ht="13.5" customHeight="1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72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4"/>
    </row>
    <row r="45" spans="1:78" ht="13.5" customHeight="1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63" t="s">
        <v>31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69" t="s">
        <v>121</v>
      </c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1"/>
    </row>
    <row r="48" spans="1:78" ht="13.5" customHeight="1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69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1"/>
    </row>
    <row r="49" spans="1:78" ht="13.5" customHeight="1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69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1"/>
    </row>
    <row r="50" spans="1:78" ht="13.5" customHeight="1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69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1"/>
    </row>
    <row r="51" spans="1:78" ht="13.5" customHeight="1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69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1"/>
    </row>
    <row r="52" spans="1:78" ht="13.5" customHeight="1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69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1"/>
    </row>
    <row r="53" spans="1:78" ht="13.5" customHeight="1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69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1"/>
    </row>
    <row r="54" spans="1:78" ht="13.5" customHeight="1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69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1"/>
    </row>
    <row r="55" spans="1:78" ht="13.5" customHeight="1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69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1"/>
    </row>
    <row r="56" spans="1:78" ht="13.5" customHeight="1">
      <c r="A56" s="2"/>
      <c r="B56" s="17"/>
      <c r="C56" s="75" t="s">
        <v>32</v>
      </c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20"/>
      <c r="R56" s="75" t="s">
        <v>33</v>
      </c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20"/>
      <c r="AG56" s="75" t="s">
        <v>34</v>
      </c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20"/>
      <c r="AV56" s="75" t="s">
        <v>35</v>
      </c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19"/>
      <c r="BK56" s="2"/>
      <c r="BL56" s="69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1"/>
    </row>
    <row r="57" spans="1:78" ht="13.5" customHeight="1">
      <c r="A57" s="2"/>
      <c r="B57" s="17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20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20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20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19"/>
      <c r="BK57" s="2"/>
      <c r="BL57" s="69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1"/>
    </row>
    <row r="58" spans="1:78" ht="13.5" customHeight="1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69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1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69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1"/>
    </row>
    <row r="60" spans="1:78" ht="13.5" customHeight="1">
      <c r="A60" s="2"/>
      <c r="B60" s="60" t="s">
        <v>36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69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1"/>
    </row>
    <row r="61" spans="1:78" ht="13.5" customHeight="1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69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1"/>
    </row>
    <row r="62" spans="1:78" ht="13.5" customHeight="1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69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1"/>
    </row>
    <row r="63" spans="1:78" ht="13.5" customHeight="1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72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4"/>
    </row>
    <row r="64" spans="1:78" ht="13.5" customHeight="1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63" t="s">
        <v>37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69" t="s">
        <v>124</v>
      </c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1"/>
    </row>
    <row r="67" spans="1:78" ht="13.5" customHeight="1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69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1"/>
    </row>
    <row r="68" spans="1:78" ht="13.5" customHeight="1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69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1"/>
    </row>
    <row r="69" spans="1:78" ht="13.5" customHeight="1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69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1"/>
    </row>
    <row r="70" spans="1:78" ht="13.5" customHeight="1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69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1"/>
    </row>
    <row r="71" spans="1:78" ht="13.5" customHeight="1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69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1"/>
    </row>
    <row r="72" spans="1:78" ht="13.5" customHeight="1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69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1"/>
    </row>
    <row r="73" spans="1:78" ht="13.5" customHeight="1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69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1"/>
    </row>
    <row r="74" spans="1:78" ht="13.5" customHeight="1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69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1"/>
    </row>
    <row r="75" spans="1:78" ht="13.5" customHeight="1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69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1"/>
    </row>
    <row r="76" spans="1:78" ht="13.5" customHeight="1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69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1"/>
    </row>
    <row r="77" spans="1:78" ht="13.5" customHeight="1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69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1"/>
    </row>
    <row r="78" spans="1:78" ht="13.5" customHeight="1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69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1"/>
    </row>
    <row r="79" spans="1:78" ht="13.5" customHeight="1">
      <c r="A79" s="2"/>
      <c r="B79" s="17"/>
      <c r="C79" s="75" t="s">
        <v>38</v>
      </c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20"/>
      <c r="V79" s="20"/>
      <c r="W79" s="75" t="s">
        <v>39</v>
      </c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20"/>
      <c r="AP79" s="20"/>
      <c r="AQ79" s="75" t="s">
        <v>40</v>
      </c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18"/>
      <c r="BJ79" s="19"/>
      <c r="BK79" s="2"/>
      <c r="BL79" s="69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1"/>
    </row>
    <row r="80" spans="1:78" ht="13.5" customHeight="1">
      <c r="A80" s="2"/>
      <c r="B80" s="17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20"/>
      <c r="V80" s="20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20"/>
      <c r="AP80" s="20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18"/>
      <c r="BJ80" s="19"/>
      <c r="BK80" s="2"/>
      <c r="BL80" s="69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1"/>
    </row>
    <row r="81" spans="1:78" ht="13.5" customHeight="1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69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1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2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4"/>
    </row>
    <row r="83" spans="1:78">
      <c r="C83" s="2" t="s">
        <v>41</v>
      </c>
    </row>
    <row r="84" spans="1:78">
      <c r="C84" s="2" t="s">
        <v>42</v>
      </c>
    </row>
    <row r="85" spans="1:78" hidden="1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【559.52】</v>
      </c>
      <c r="I86" s="26" t="str">
        <f>データ!CA6</f>
        <v>【52.20】</v>
      </c>
      <c r="J86" s="26" t="str">
        <f>データ!CL6</f>
        <v>【295.20】</v>
      </c>
      <c r="K86" s="26" t="str">
        <f>データ!CW6</f>
        <v>【122.90】</v>
      </c>
      <c r="L86" s="26" t="str">
        <f>データ!DH6</f>
        <v>【81.31】</v>
      </c>
      <c r="M86" s="26" t="s">
        <v>55</v>
      </c>
      <c r="N86" s="26" t="s">
        <v>55</v>
      </c>
      <c r="O86" s="26" t="str">
        <f>データ!EO6</f>
        <v>【-】</v>
      </c>
    </row>
  </sheetData>
  <sheetProtection password="B319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5">
      <c r="A1" s="3" t="s">
        <v>56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>
      <c r="A2" s="28" t="s">
        <v>57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>
      <c r="A3" s="28" t="s">
        <v>58</v>
      </c>
      <c r="B3" s="29" t="s">
        <v>59</v>
      </c>
      <c r="C3" s="29" t="s">
        <v>60</v>
      </c>
      <c r="D3" s="29" t="s">
        <v>61</v>
      </c>
      <c r="E3" s="29" t="s">
        <v>62</v>
      </c>
      <c r="F3" s="29" t="s">
        <v>63</v>
      </c>
      <c r="G3" s="29" t="s">
        <v>64</v>
      </c>
      <c r="H3" s="77" t="s">
        <v>65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66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67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>
      <c r="A4" s="28" t="s">
        <v>68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69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70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71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72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73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74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75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76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77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78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79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>
      <c r="A5" s="28" t="s">
        <v>80</v>
      </c>
      <c r="B5" s="31"/>
      <c r="C5" s="31"/>
      <c r="D5" s="31"/>
      <c r="E5" s="31"/>
      <c r="F5" s="31"/>
      <c r="G5" s="31"/>
      <c r="H5" s="32" t="s">
        <v>81</v>
      </c>
      <c r="I5" s="32" t="s">
        <v>82</v>
      </c>
      <c r="J5" s="32" t="s">
        <v>83</v>
      </c>
      <c r="K5" s="32" t="s">
        <v>84</v>
      </c>
      <c r="L5" s="32" t="s">
        <v>85</v>
      </c>
      <c r="M5" s="32" t="s">
        <v>5</v>
      </c>
      <c r="N5" s="32" t="s">
        <v>86</v>
      </c>
      <c r="O5" s="32" t="s">
        <v>87</v>
      </c>
      <c r="P5" s="32" t="s">
        <v>88</v>
      </c>
      <c r="Q5" s="32" t="s">
        <v>89</v>
      </c>
      <c r="R5" s="32" t="s">
        <v>90</v>
      </c>
      <c r="S5" s="32" t="s">
        <v>91</v>
      </c>
      <c r="T5" s="32" t="s">
        <v>92</v>
      </c>
      <c r="U5" s="32" t="s">
        <v>93</v>
      </c>
      <c r="V5" s="32" t="s">
        <v>94</v>
      </c>
      <c r="W5" s="32" t="s">
        <v>95</v>
      </c>
      <c r="X5" s="32" t="s">
        <v>96</v>
      </c>
      <c r="Y5" s="32" t="s">
        <v>97</v>
      </c>
      <c r="Z5" s="32" t="s">
        <v>98</v>
      </c>
      <c r="AA5" s="32" t="s">
        <v>99</v>
      </c>
      <c r="AB5" s="32" t="s">
        <v>100</v>
      </c>
      <c r="AC5" s="32" t="s">
        <v>101</v>
      </c>
      <c r="AD5" s="32" t="s">
        <v>102</v>
      </c>
      <c r="AE5" s="32" t="s">
        <v>103</v>
      </c>
      <c r="AF5" s="32" t="s">
        <v>104</v>
      </c>
      <c r="AG5" s="32" t="s">
        <v>105</v>
      </c>
      <c r="AH5" s="32" t="s">
        <v>106</v>
      </c>
      <c r="AI5" s="32" t="s">
        <v>43</v>
      </c>
      <c r="AJ5" s="32" t="s">
        <v>97</v>
      </c>
      <c r="AK5" s="32" t="s">
        <v>98</v>
      </c>
      <c r="AL5" s="32" t="s">
        <v>99</v>
      </c>
      <c r="AM5" s="32" t="s">
        <v>100</v>
      </c>
      <c r="AN5" s="32" t="s">
        <v>101</v>
      </c>
      <c r="AO5" s="32" t="s">
        <v>102</v>
      </c>
      <c r="AP5" s="32" t="s">
        <v>103</v>
      </c>
      <c r="AQ5" s="32" t="s">
        <v>104</v>
      </c>
      <c r="AR5" s="32" t="s">
        <v>105</v>
      </c>
      <c r="AS5" s="32" t="s">
        <v>106</v>
      </c>
      <c r="AT5" s="32" t="s">
        <v>107</v>
      </c>
      <c r="AU5" s="32" t="s">
        <v>97</v>
      </c>
      <c r="AV5" s="32" t="s">
        <v>98</v>
      </c>
      <c r="AW5" s="32" t="s">
        <v>99</v>
      </c>
      <c r="AX5" s="32" t="s">
        <v>100</v>
      </c>
      <c r="AY5" s="32" t="s">
        <v>101</v>
      </c>
      <c r="AZ5" s="32" t="s">
        <v>102</v>
      </c>
      <c r="BA5" s="32" t="s">
        <v>103</v>
      </c>
      <c r="BB5" s="32" t="s">
        <v>104</v>
      </c>
      <c r="BC5" s="32" t="s">
        <v>105</v>
      </c>
      <c r="BD5" s="32" t="s">
        <v>106</v>
      </c>
      <c r="BE5" s="32" t="s">
        <v>107</v>
      </c>
      <c r="BF5" s="32" t="s">
        <v>97</v>
      </c>
      <c r="BG5" s="32" t="s">
        <v>98</v>
      </c>
      <c r="BH5" s="32" t="s">
        <v>99</v>
      </c>
      <c r="BI5" s="32" t="s">
        <v>100</v>
      </c>
      <c r="BJ5" s="32" t="s">
        <v>101</v>
      </c>
      <c r="BK5" s="32" t="s">
        <v>102</v>
      </c>
      <c r="BL5" s="32" t="s">
        <v>103</v>
      </c>
      <c r="BM5" s="32" t="s">
        <v>104</v>
      </c>
      <c r="BN5" s="32" t="s">
        <v>105</v>
      </c>
      <c r="BO5" s="32" t="s">
        <v>106</v>
      </c>
      <c r="BP5" s="32" t="s">
        <v>107</v>
      </c>
      <c r="BQ5" s="32" t="s">
        <v>97</v>
      </c>
      <c r="BR5" s="32" t="s">
        <v>98</v>
      </c>
      <c r="BS5" s="32" t="s">
        <v>99</v>
      </c>
      <c r="BT5" s="32" t="s">
        <v>100</v>
      </c>
      <c r="BU5" s="32" t="s">
        <v>101</v>
      </c>
      <c r="BV5" s="32" t="s">
        <v>102</v>
      </c>
      <c r="BW5" s="32" t="s">
        <v>103</v>
      </c>
      <c r="BX5" s="32" t="s">
        <v>104</v>
      </c>
      <c r="BY5" s="32" t="s">
        <v>105</v>
      </c>
      <c r="BZ5" s="32" t="s">
        <v>106</v>
      </c>
      <c r="CA5" s="32" t="s">
        <v>107</v>
      </c>
      <c r="CB5" s="32" t="s">
        <v>97</v>
      </c>
      <c r="CC5" s="32" t="s">
        <v>98</v>
      </c>
      <c r="CD5" s="32" t="s">
        <v>99</v>
      </c>
      <c r="CE5" s="32" t="s">
        <v>100</v>
      </c>
      <c r="CF5" s="32" t="s">
        <v>101</v>
      </c>
      <c r="CG5" s="32" t="s">
        <v>102</v>
      </c>
      <c r="CH5" s="32" t="s">
        <v>103</v>
      </c>
      <c r="CI5" s="32" t="s">
        <v>104</v>
      </c>
      <c r="CJ5" s="32" t="s">
        <v>105</v>
      </c>
      <c r="CK5" s="32" t="s">
        <v>106</v>
      </c>
      <c r="CL5" s="32" t="s">
        <v>107</v>
      </c>
      <c r="CM5" s="32" t="s">
        <v>97</v>
      </c>
      <c r="CN5" s="32" t="s">
        <v>98</v>
      </c>
      <c r="CO5" s="32" t="s">
        <v>99</v>
      </c>
      <c r="CP5" s="32" t="s">
        <v>100</v>
      </c>
      <c r="CQ5" s="32" t="s">
        <v>101</v>
      </c>
      <c r="CR5" s="32" t="s">
        <v>102</v>
      </c>
      <c r="CS5" s="32" t="s">
        <v>103</v>
      </c>
      <c r="CT5" s="32" t="s">
        <v>104</v>
      </c>
      <c r="CU5" s="32" t="s">
        <v>105</v>
      </c>
      <c r="CV5" s="32" t="s">
        <v>106</v>
      </c>
      <c r="CW5" s="32" t="s">
        <v>107</v>
      </c>
      <c r="CX5" s="32" t="s">
        <v>97</v>
      </c>
      <c r="CY5" s="32" t="s">
        <v>98</v>
      </c>
      <c r="CZ5" s="32" t="s">
        <v>99</v>
      </c>
      <c r="DA5" s="32" t="s">
        <v>100</v>
      </c>
      <c r="DB5" s="32" t="s">
        <v>101</v>
      </c>
      <c r="DC5" s="32" t="s">
        <v>102</v>
      </c>
      <c r="DD5" s="32" t="s">
        <v>103</v>
      </c>
      <c r="DE5" s="32" t="s">
        <v>104</v>
      </c>
      <c r="DF5" s="32" t="s">
        <v>105</v>
      </c>
      <c r="DG5" s="32" t="s">
        <v>106</v>
      </c>
      <c r="DH5" s="32" t="s">
        <v>107</v>
      </c>
      <c r="DI5" s="32" t="s">
        <v>97</v>
      </c>
      <c r="DJ5" s="32" t="s">
        <v>98</v>
      </c>
      <c r="DK5" s="32" t="s">
        <v>99</v>
      </c>
      <c r="DL5" s="32" t="s">
        <v>100</v>
      </c>
      <c r="DM5" s="32" t="s">
        <v>101</v>
      </c>
      <c r="DN5" s="32" t="s">
        <v>102</v>
      </c>
      <c r="DO5" s="32" t="s">
        <v>103</v>
      </c>
      <c r="DP5" s="32" t="s">
        <v>104</v>
      </c>
      <c r="DQ5" s="32" t="s">
        <v>105</v>
      </c>
      <c r="DR5" s="32" t="s">
        <v>106</v>
      </c>
      <c r="DS5" s="32" t="s">
        <v>107</v>
      </c>
      <c r="DT5" s="32" t="s">
        <v>97</v>
      </c>
      <c r="DU5" s="32" t="s">
        <v>98</v>
      </c>
      <c r="DV5" s="32" t="s">
        <v>99</v>
      </c>
      <c r="DW5" s="32" t="s">
        <v>100</v>
      </c>
      <c r="DX5" s="32" t="s">
        <v>101</v>
      </c>
      <c r="DY5" s="32" t="s">
        <v>102</v>
      </c>
      <c r="DZ5" s="32" t="s">
        <v>103</v>
      </c>
      <c r="EA5" s="32" t="s">
        <v>104</v>
      </c>
      <c r="EB5" s="32" t="s">
        <v>105</v>
      </c>
      <c r="EC5" s="32" t="s">
        <v>106</v>
      </c>
      <c r="ED5" s="32" t="s">
        <v>107</v>
      </c>
      <c r="EE5" s="32" t="s">
        <v>97</v>
      </c>
      <c r="EF5" s="32" t="s">
        <v>98</v>
      </c>
      <c r="EG5" s="32" t="s">
        <v>99</v>
      </c>
      <c r="EH5" s="32" t="s">
        <v>100</v>
      </c>
      <c r="EI5" s="32" t="s">
        <v>101</v>
      </c>
      <c r="EJ5" s="32" t="s">
        <v>102</v>
      </c>
      <c r="EK5" s="32" t="s">
        <v>103</v>
      </c>
      <c r="EL5" s="32" t="s">
        <v>104</v>
      </c>
      <c r="EM5" s="32" t="s">
        <v>105</v>
      </c>
      <c r="EN5" s="32" t="s">
        <v>106</v>
      </c>
      <c r="EO5" s="32" t="s">
        <v>107</v>
      </c>
    </row>
    <row r="6" spans="1:145" s="36" customFormat="1">
      <c r="A6" s="28" t="s">
        <v>108</v>
      </c>
      <c r="B6" s="33">
        <f>B7</f>
        <v>2016</v>
      </c>
      <c r="C6" s="33">
        <f t="shared" ref="C6:X6" si="3">C7</f>
        <v>162043</v>
      </c>
      <c r="D6" s="33">
        <f t="shared" si="3"/>
        <v>47</v>
      </c>
      <c r="E6" s="33">
        <f t="shared" si="3"/>
        <v>18</v>
      </c>
      <c r="F6" s="33">
        <f t="shared" si="3"/>
        <v>1</v>
      </c>
      <c r="G6" s="33">
        <f t="shared" si="3"/>
        <v>0</v>
      </c>
      <c r="H6" s="33" t="str">
        <f t="shared" si="3"/>
        <v>富山県　魚津市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個別排水処理</v>
      </c>
      <c r="L6" s="33" t="str">
        <f t="shared" si="3"/>
        <v>L3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0.1</v>
      </c>
      <c r="Q6" s="34">
        <f t="shared" si="3"/>
        <v>100</v>
      </c>
      <c r="R6" s="34">
        <f t="shared" si="3"/>
        <v>3550</v>
      </c>
      <c r="S6" s="34">
        <f t="shared" si="3"/>
        <v>42706</v>
      </c>
      <c r="T6" s="34">
        <f t="shared" si="3"/>
        <v>200.61</v>
      </c>
      <c r="U6" s="34">
        <f t="shared" si="3"/>
        <v>212.88</v>
      </c>
      <c r="V6" s="34">
        <f t="shared" si="3"/>
        <v>42</v>
      </c>
      <c r="W6" s="34">
        <f t="shared" si="3"/>
        <v>0.02</v>
      </c>
      <c r="X6" s="34">
        <f t="shared" si="3"/>
        <v>2100</v>
      </c>
      <c r="Y6" s="35">
        <f>IF(Y7="",NA(),Y7)</f>
        <v>100</v>
      </c>
      <c r="Z6" s="35">
        <f t="shared" ref="Z6:AH6" si="4">IF(Z7="",NA(),Z7)</f>
        <v>100</v>
      </c>
      <c r="AA6" s="35">
        <f t="shared" si="4"/>
        <v>100</v>
      </c>
      <c r="AB6" s="35">
        <f t="shared" si="4"/>
        <v>50.86</v>
      </c>
      <c r="AC6" s="35">
        <f t="shared" si="4"/>
        <v>60.2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4">
        <f t="shared" ref="BG6:BO6" si="7">IF(BG7="",NA(),BG7)</f>
        <v>0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862.78</v>
      </c>
      <c r="BL6" s="35">
        <f t="shared" si="7"/>
        <v>803.29</v>
      </c>
      <c r="BM6" s="35">
        <f t="shared" si="7"/>
        <v>760.12</v>
      </c>
      <c r="BN6" s="35">
        <f t="shared" si="7"/>
        <v>492.59</v>
      </c>
      <c r="BO6" s="35">
        <f t="shared" si="7"/>
        <v>503.8</v>
      </c>
      <c r="BP6" s="34" t="str">
        <f>IF(BP7="","",IF(BP7="-","【-】","【"&amp;SUBSTITUTE(TEXT(BP7,"#,##0.00"),"-","△")&amp;"】"))</f>
        <v>【559.52】</v>
      </c>
      <c r="BQ6" s="35">
        <f>IF(BQ7="",NA(),BQ7)</f>
        <v>64.67</v>
      </c>
      <c r="BR6" s="35">
        <f t="shared" ref="BR6:BZ6" si="8">IF(BR7="",NA(),BR7)</f>
        <v>44.66</v>
      </c>
      <c r="BS6" s="35">
        <f t="shared" si="8"/>
        <v>59.77</v>
      </c>
      <c r="BT6" s="35">
        <f t="shared" si="8"/>
        <v>30.49</v>
      </c>
      <c r="BU6" s="35">
        <f t="shared" si="8"/>
        <v>37.99</v>
      </c>
      <c r="BV6" s="35">
        <f t="shared" si="8"/>
        <v>54.55</v>
      </c>
      <c r="BW6" s="35">
        <f t="shared" si="8"/>
        <v>56.63</v>
      </c>
      <c r="BX6" s="35">
        <f t="shared" si="8"/>
        <v>50.17</v>
      </c>
      <c r="BY6" s="35">
        <f t="shared" si="8"/>
        <v>46.53</v>
      </c>
      <c r="BZ6" s="35">
        <f t="shared" si="8"/>
        <v>51.58</v>
      </c>
      <c r="CA6" s="34" t="str">
        <f>IF(CA7="","",IF(CA7="-","【-】","【"&amp;SUBSTITUTE(TEXT(CA7,"#,##0.00"),"-","△")&amp;"】"))</f>
        <v>【52.20】</v>
      </c>
      <c r="CB6" s="35">
        <f>IF(CB7="",NA(),CB7)</f>
        <v>267.58999999999997</v>
      </c>
      <c r="CC6" s="35">
        <f t="shared" ref="CC6:CK6" si="9">IF(CC7="",NA(),CC7)</f>
        <v>395</v>
      </c>
      <c r="CD6" s="35">
        <f t="shared" si="9"/>
        <v>305.81</v>
      </c>
      <c r="CE6" s="35">
        <f t="shared" si="9"/>
        <v>588.64</v>
      </c>
      <c r="CF6" s="35">
        <f t="shared" si="9"/>
        <v>507.49</v>
      </c>
      <c r="CG6" s="35">
        <f t="shared" si="9"/>
        <v>275.64999999999998</v>
      </c>
      <c r="CH6" s="35">
        <f t="shared" si="9"/>
        <v>272.66000000000003</v>
      </c>
      <c r="CI6" s="35">
        <f t="shared" si="9"/>
        <v>329.08</v>
      </c>
      <c r="CJ6" s="35">
        <f t="shared" si="9"/>
        <v>373.71</v>
      </c>
      <c r="CK6" s="35">
        <f t="shared" si="9"/>
        <v>333.58</v>
      </c>
      <c r="CL6" s="34" t="str">
        <f>IF(CL7="","",IF(CL7="-","【-】","【"&amp;SUBSTITUTE(TEXT(CL7,"#,##0.00"),"-","△")&amp;"】"))</f>
        <v>【295.20】</v>
      </c>
      <c r="CM6" s="35">
        <f>IF(CM7="",NA(),CM7)</f>
        <v>52.63</v>
      </c>
      <c r="CN6" s="35">
        <f t="shared" ref="CN6:CV6" si="10">IF(CN7="",NA(),CN7)</f>
        <v>57.89</v>
      </c>
      <c r="CO6" s="35">
        <f t="shared" si="10"/>
        <v>52.63</v>
      </c>
      <c r="CP6" s="35">
        <f t="shared" si="10"/>
        <v>52.63</v>
      </c>
      <c r="CQ6" s="35">
        <f t="shared" si="10"/>
        <v>52.63</v>
      </c>
      <c r="CR6" s="35">
        <f t="shared" si="10"/>
        <v>58.58</v>
      </c>
      <c r="CS6" s="35">
        <f t="shared" si="10"/>
        <v>58.82</v>
      </c>
      <c r="CT6" s="35">
        <f t="shared" si="10"/>
        <v>51.54</v>
      </c>
      <c r="CU6" s="35">
        <f t="shared" si="10"/>
        <v>44.84</v>
      </c>
      <c r="CV6" s="35">
        <f t="shared" si="10"/>
        <v>41.51</v>
      </c>
      <c r="CW6" s="34" t="str">
        <f>IF(CW7="","",IF(CW7="-","【-】","【"&amp;SUBSTITUTE(TEXT(CW7,"#,##0.00"),"-","△")&amp;"】"))</f>
        <v>【122.90】</v>
      </c>
      <c r="CX6" s="35">
        <f>IF(CX7="",NA(),CX7)</f>
        <v>87.76</v>
      </c>
      <c r="CY6" s="35">
        <f t="shared" ref="CY6:DG6" si="11">IF(CY7="",NA(),CY7)</f>
        <v>100</v>
      </c>
      <c r="CZ6" s="35">
        <f t="shared" si="11"/>
        <v>100</v>
      </c>
      <c r="DA6" s="35">
        <f t="shared" si="11"/>
        <v>100</v>
      </c>
      <c r="DB6" s="35">
        <f t="shared" si="11"/>
        <v>100</v>
      </c>
      <c r="DC6" s="35">
        <f t="shared" si="11"/>
        <v>72.31</v>
      </c>
      <c r="DD6" s="35">
        <f t="shared" si="11"/>
        <v>71.760000000000005</v>
      </c>
      <c r="DE6" s="35">
        <f t="shared" si="11"/>
        <v>71.599999999999994</v>
      </c>
      <c r="DF6" s="35">
        <f t="shared" si="11"/>
        <v>67.86</v>
      </c>
      <c r="DG6" s="35">
        <f t="shared" si="11"/>
        <v>68.72</v>
      </c>
      <c r="DH6" s="34" t="str">
        <f>IF(DH7="","",IF(DH7="-","【-】","【"&amp;SUBSTITUTE(TEXT(DH7,"#,##0.00"),"-","△")&amp;"】"))</f>
        <v>【81.31】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5" t="str">
        <f>IF(EE7="",NA(),EE7)</f>
        <v>-</v>
      </c>
      <c r="EF6" s="35" t="str">
        <f t="shared" ref="EF6:EN6" si="14">IF(EF7="",NA(),EF7)</f>
        <v>-</v>
      </c>
      <c r="EG6" s="35" t="str">
        <f t="shared" si="14"/>
        <v>-</v>
      </c>
      <c r="EH6" s="35" t="str">
        <f t="shared" si="14"/>
        <v>-</v>
      </c>
      <c r="EI6" s="35" t="str">
        <f t="shared" si="14"/>
        <v>-</v>
      </c>
      <c r="EJ6" s="35" t="str">
        <f t="shared" si="14"/>
        <v>-</v>
      </c>
      <c r="EK6" s="35" t="str">
        <f t="shared" si="14"/>
        <v>-</v>
      </c>
      <c r="EL6" s="35" t="str">
        <f t="shared" si="14"/>
        <v>-</v>
      </c>
      <c r="EM6" s="35" t="str">
        <f t="shared" si="14"/>
        <v>-</v>
      </c>
      <c r="EN6" s="35" t="str">
        <f t="shared" si="14"/>
        <v>-</v>
      </c>
      <c r="EO6" s="34" t="str">
        <f>IF(EO7="","",IF(EO7="-","【-】","【"&amp;SUBSTITUTE(TEXT(EO7,"#,##0.00"),"-","△")&amp;"】"))</f>
        <v>【-】</v>
      </c>
    </row>
    <row r="7" spans="1:145" s="36" customFormat="1">
      <c r="A7" s="28"/>
      <c r="B7" s="37">
        <v>2016</v>
      </c>
      <c r="C7" s="37">
        <v>162043</v>
      </c>
      <c r="D7" s="37">
        <v>47</v>
      </c>
      <c r="E7" s="37">
        <v>18</v>
      </c>
      <c r="F7" s="37">
        <v>1</v>
      </c>
      <c r="G7" s="37">
        <v>0</v>
      </c>
      <c r="H7" s="37" t="s">
        <v>109</v>
      </c>
      <c r="I7" s="37" t="s">
        <v>110</v>
      </c>
      <c r="J7" s="37" t="s">
        <v>111</v>
      </c>
      <c r="K7" s="37" t="s">
        <v>112</v>
      </c>
      <c r="L7" s="37" t="s">
        <v>113</v>
      </c>
      <c r="M7" s="37"/>
      <c r="N7" s="38" t="s">
        <v>114</v>
      </c>
      <c r="O7" s="38" t="s">
        <v>115</v>
      </c>
      <c r="P7" s="38">
        <v>0.1</v>
      </c>
      <c r="Q7" s="38">
        <v>100</v>
      </c>
      <c r="R7" s="38">
        <v>3550</v>
      </c>
      <c r="S7" s="38">
        <v>42706</v>
      </c>
      <c r="T7" s="38">
        <v>200.61</v>
      </c>
      <c r="U7" s="38">
        <v>212.88</v>
      </c>
      <c r="V7" s="38">
        <v>42</v>
      </c>
      <c r="W7" s="38">
        <v>0.02</v>
      </c>
      <c r="X7" s="38">
        <v>2100</v>
      </c>
      <c r="Y7" s="38">
        <v>100</v>
      </c>
      <c r="Z7" s="38">
        <v>100</v>
      </c>
      <c r="AA7" s="38">
        <v>100</v>
      </c>
      <c r="AB7" s="38">
        <v>50.86</v>
      </c>
      <c r="AC7" s="38">
        <v>60.2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0</v>
      </c>
      <c r="BH7" s="38">
        <v>0</v>
      </c>
      <c r="BI7" s="38">
        <v>0</v>
      </c>
      <c r="BJ7" s="38">
        <v>0</v>
      </c>
      <c r="BK7" s="38">
        <v>862.78</v>
      </c>
      <c r="BL7" s="38">
        <v>803.29</v>
      </c>
      <c r="BM7" s="38">
        <v>760.12</v>
      </c>
      <c r="BN7" s="38">
        <v>492.59</v>
      </c>
      <c r="BO7" s="38">
        <v>503.8</v>
      </c>
      <c r="BP7" s="38">
        <v>559.52</v>
      </c>
      <c r="BQ7" s="38">
        <v>64.67</v>
      </c>
      <c r="BR7" s="38">
        <v>44.66</v>
      </c>
      <c r="BS7" s="38">
        <v>59.77</v>
      </c>
      <c r="BT7" s="38">
        <v>30.49</v>
      </c>
      <c r="BU7" s="38">
        <v>37.99</v>
      </c>
      <c r="BV7" s="38">
        <v>54.55</v>
      </c>
      <c r="BW7" s="38">
        <v>56.63</v>
      </c>
      <c r="BX7" s="38">
        <v>50.17</v>
      </c>
      <c r="BY7" s="38">
        <v>46.53</v>
      </c>
      <c r="BZ7" s="38">
        <v>51.58</v>
      </c>
      <c r="CA7" s="38">
        <v>52.2</v>
      </c>
      <c r="CB7" s="38">
        <v>267.58999999999997</v>
      </c>
      <c r="CC7" s="38">
        <v>395</v>
      </c>
      <c r="CD7" s="38">
        <v>305.81</v>
      </c>
      <c r="CE7" s="38">
        <v>588.64</v>
      </c>
      <c r="CF7" s="38">
        <v>507.49</v>
      </c>
      <c r="CG7" s="38">
        <v>275.64999999999998</v>
      </c>
      <c r="CH7" s="38">
        <v>272.66000000000003</v>
      </c>
      <c r="CI7" s="38">
        <v>329.08</v>
      </c>
      <c r="CJ7" s="38">
        <v>373.71</v>
      </c>
      <c r="CK7" s="38">
        <v>333.58</v>
      </c>
      <c r="CL7" s="38">
        <v>295.2</v>
      </c>
      <c r="CM7" s="38">
        <v>52.63</v>
      </c>
      <c r="CN7" s="38">
        <v>57.89</v>
      </c>
      <c r="CO7" s="38">
        <v>52.63</v>
      </c>
      <c r="CP7" s="38">
        <v>52.63</v>
      </c>
      <c r="CQ7" s="38">
        <v>52.63</v>
      </c>
      <c r="CR7" s="38">
        <v>58.58</v>
      </c>
      <c r="CS7" s="38">
        <v>58.82</v>
      </c>
      <c r="CT7" s="38">
        <v>51.54</v>
      </c>
      <c r="CU7" s="38">
        <v>44.84</v>
      </c>
      <c r="CV7" s="38">
        <v>41.51</v>
      </c>
      <c r="CW7" s="38">
        <v>122.9</v>
      </c>
      <c r="CX7" s="38">
        <v>87.76</v>
      </c>
      <c r="CY7" s="38">
        <v>100</v>
      </c>
      <c r="CZ7" s="38">
        <v>100</v>
      </c>
      <c r="DA7" s="38">
        <v>100</v>
      </c>
      <c r="DB7" s="38">
        <v>100</v>
      </c>
      <c r="DC7" s="38">
        <v>72.31</v>
      </c>
      <c r="DD7" s="38">
        <v>71.760000000000005</v>
      </c>
      <c r="DE7" s="38">
        <v>71.599999999999994</v>
      </c>
      <c r="DF7" s="38">
        <v>67.86</v>
      </c>
      <c r="DG7" s="38">
        <v>68.72</v>
      </c>
      <c r="DH7" s="38">
        <v>81.31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 t="s">
        <v>114</v>
      </c>
      <c r="EF7" s="38" t="s">
        <v>114</v>
      </c>
      <c r="EG7" s="38" t="s">
        <v>114</v>
      </c>
      <c r="EH7" s="38" t="s">
        <v>114</v>
      </c>
      <c r="EI7" s="38" t="s">
        <v>114</v>
      </c>
      <c r="EJ7" s="38" t="s">
        <v>114</v>
      </c>
      <c r="EK7" s="38" t="s">
        <v>114</v>
      </c>
      <c r="EL7" s="38" t="s">
        <v>114</v>
      </c>
      <c r="EM7" s="38" t="s">
        <v>114</v>
      </c>
      <c r="EN7" s="38" t="s">
        <v>114</v>
      </c>
      <c r="EO7" s="38" t="s">
        <v>114</v>
      </c>
    </row>
    <row r="8" spans="1:14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>
      <c r="A9" s="40"/>
      <c r="B9" s="40" t="s">
        <v>116</v>
      </c>
      <c r="C9" s="40" t="s">
        <v>117</v>
      </c>
      <c r="D9" s="40" t="s">
        <v>118</v>
      </c>
      <c r="E9" s="40" t="s">
        <v>119</v>
      </c>
      <c r="F9" s="40" t="s">
        <v>120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>
      <c r="A10" s="40" t="s">
        <v>59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南塚  紀子</cp:lastModifiedBy>
  <cp:lastPrinted>2018-02-02T01:10:48Z</cp:lastPrinted>
  <dcterms:created xsi:type="dcterms:W3CDTF">2017-12-25T02:43:22Z</dcterms:created>
  <dcterms:modified xsi:type="dcterms:W3CDTF">2018-02-02T01:10:50Z</dcterms:modified>
  <cp:category/>
</cp:coreProperties>
</file>