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N16" i="4" s="1"/>
  <c r="AT6" i="5"/>
  <c r="AS6" i="5"/>
  <c r="J16" i="4" s="1"/>
  <c r="AR6" i="5"/>
  <c r="AQ6" i="5"/>
  <c r="F16" i="4" s="1"/>
  <c r="AP6" i="5"/>
  <c r="AO6" i="5"/>
  <c r="L15" i="4" s="1"/>
  <c r="AN6" i="5"/>
  <c r="AM6" i="5"/>
  <c r="H15" i="4" s="1"/>
  <c r="AL6" i="5"/>
  <c r="AK6" i="5"/>
  <c r="N14" i="4" s="1"/>
  <c r="AJ6" i="5"/>
  <c r="AI6" i="5"/>
  <c r="J14" i="4" s="1"/>
  <c r="AH6" i="5"/>
  <c r="AG6" i="5"/>
  <c r="F14" i="4" s="1"/>
  <c r="AF6" i="5"/>
  <c r="AE6" i="5"/>
  <c r="L13" i="4" s="1"/>
  <c r="AD6" i="5"/>
  <c r="AC6" i="5"/>
  <c r="H13" i="4" s="1"/>
  <c r="AB6" i="5"/>
  <c r="AA6" i="5"/>
  <c r="N12" i="4" s="1"/>
  <c r="Z6" i="5"/>
  <c r="Y6" i="5"/>
  <c r="J12" i="4" s="1"/>
  <c r="X6" i="5"/>
  <c r="W6" i="5"/>
  <c r="F12" i="4" s="1"/>
  <c r="V6" i="5"/>
  <c r="U6" i="5"/>
  <c r="T6" i="5"/>
  <c r="S6" i="5"/>
  <c r="R6" i="5"/>
  <c r="Q6" i="5"/>
  <c r="P6" i="5"/>
  <c r="O6" i="5"/>
  <c r="N6" i="5"/>
  <c r="M6" i="5"/>
  <c r="FT8" i="5" s="1"/>
  <c r="L6" i="5"/>
  <c r="K6" i="5"/>
  <c r="J6" i="5"/>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L16" i="4"/>
  <c r="H16" i="4"/>
  <c r="N15" i="4"/>
  <c r="J15" i="4"/>
  <c r="F15" i="4"/>
  <c r="L14" i="4"/>
  <c r="H14" i="4"/>
  <c r="N13" i="4"/>
  <c r="J13" i="4"/>
  <c r="F13" i="4"/>
  <c r="L12" i="4"/>
  <c r="H12" i="4"/>
  <c r="F9" i="4"/>
  <c r="N7" i="4"/>
  <c r="B7" i="4"/>
  <c r="N5" i="4"/>
  <c r="J5" i="4"/>
  <c r="F5" i="4"/>
  <c r="B5" i="4"/>
  <c r="N3" i="4"/>
  <c r="F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<sst xmlns="http://schemas.openxmlformats.org/spreadsheetml/2006/main" count="886" uniqueCount="182">
  <si>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</si>
  <si>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</si>
  <si>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</si>
  <si>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</si>
  <si>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</si>
  <si>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</si>
  <si>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</si>
  <si>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</si>
  <si>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</si>
  <si>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</si>
  <si>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</si>
  <si>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</si>
  <si>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</si>
  <si>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</si>
  <si>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</si>
  <si>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</si>
  <si>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</si>
  <si>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</si>
  <si>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</si>
  <si>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</si>
  <si>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</si>
  <si>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</si>
  <si>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</si>
  <si>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</si>
  <si>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</si>
  <si>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</si>
  <si>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</si>
  <si>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</si>
  <si>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</si>
  <si>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</si>
  <si>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</si>
  <si>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</si>
  <si>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</si>
  <si>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</si>
  <si>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</si>
  <si>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</si>
  <si>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</si>
  <si>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</si>
  <si>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</si>
  <si>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</si>
  <si>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</si>
  <si>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</si>
  <si>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</si>
  <si>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</si>
  <si>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</si>
  <si>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</si>
  <si>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</si>
  <si>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</si>
  <si>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</si>
  <si>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</si>
  <si>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</si>
  <si>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</si>
  <si>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</si>
  <si>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</si>
  <si>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</si>
  <si>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</si>
  <si>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</si>
  <si>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</si>
  <si>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</si>
  <si>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</si>
  <si>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</si>
  <si>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</si>
  <si>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</si>
  <si>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</si>
  <si>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</si>
  <si>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</si>
  <si>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</si>
  <si>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</si>
  <si>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</si>
  <si>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</si>
  <si>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</si>
  <si>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</si>
  <si>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</si>
  <si>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</si>
  <si>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</si>
  <si>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</si>
  <si>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</si>
  <si>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</si>
  <si>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</si>
  <si>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</si>
  <si>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</si>
  <si>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</si>
  <si>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</si>
  <si>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</si>
  <si>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</si>
  <si>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</si>
  <si>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</si>
  <si>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</si>
  <si>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</si>
  <si>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</si>
  <si>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</si>
  <si>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</si>
  <si>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</si>
  <si>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</si>
  <si>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</si>
  <si>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</si>
  <si>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</si>
  <si>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</si>
  <si>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</si>
  <si>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</si>
  <si>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</si>
  <si>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</si>
  <si>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</si>
  <si>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</si>
  <si>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</si>
  <si>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</si>
  <si>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</si>
  <si>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</si>
  <si>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</si>
  <si>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</si>
  <si>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</si>
  <si>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</si>
  <si>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</si>
  <si>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</si>
  <si>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</si>
  <si>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</si>
  <si>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162078</t>
  </si>
  <si>
    <t>47</t>
  </si>
  <si>
    <t>04</t>
  </si>
  <si>
    <t>0</t>
  </si>
  <si>
    <t>000</t>
  </si>
  <si>
    <t>富山県　黒部市</t>
  </si>
  <si>
    <t>法非適用</t>
  </si>
  <si>
    <t>電気事業</t>
  </si>
  <si>
    <t/>
  </si>
  <si>
    <t>該当数値なし</t>
  </si>
  <si>
    <t>-</t>
  </si>
  <si>
    <t>平成44年8月31日　宮野用水発電所</t>
  </si>
  <si>
    <t>無</t>
  </si>
  <si>
    <t>北陸電力株式会社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</si>
  <si>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</si>
  <si>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</si>
  <si>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</si>
  <si>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</si>
  <si>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</si>
  <si>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</si>
  <si>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</si>
  <si>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</si>
  <si>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</si>
  <si>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</si>
  <si>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</si>
  <si>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</si>
  <si>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</si>
  <si>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</si>
  <si>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</si>
  <si>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</si>
  <si>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</si>
  <si>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</si>
  <si>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</si>
  <si>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</si>
  <si>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</si>
  <si>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</si>
  <si>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</si>
  <si>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</si>
  <si>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</si>
  <si>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</si>
  <si>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</si>
  <si>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</si>
  <si>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</si>
  <si>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</si>
  <si>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</si>
  <si>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</si>
  <si>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</si>
  <si>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</si>
  <si>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</si>
  <si>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</si>
  <si>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</si>
  <si>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</si>
  <si>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</si>
  <si>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</si>
  <si>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</si>
  <si>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</si>
  <si>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</si>
  <si>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</si>
  <si>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</si>
  <si>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</si>
  <si>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</si>
  <si>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</si>
  <si>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充てるための発電事業基金への積立を行っている。
一般会計への繰出し
　目的：農道整備事業　6,000千円、かんがい排水事業　20,000千円、土地改良事業補助金　4,000千円
基金への積立
　名称：発電事業基金　23千円
　目的：継続費の財源
　残高：14,785千円</t>
    <rPh sb="226" eb="228">
      <t>ザンダカ</t>
    </rPh>
    <rPh sb="235" eb="237">
      <t>センエン</t>
    </rPh>
    <phoneticPr fontId="6"/>
  </si>
  <si>
    <t>収益的収支比率については、100％以上（黒字）となっており、高い比率で推移しているのは、償還金の支払が元金据置により利子のみ（Ｈ28まで）であることも影響している。
営業収支比率については、100％以上（黒字）となっている。
供給原価については、類似団体平均値より低い水準にあり、供給に係る費用を低く抑えられている。
ＥＢＩＴＤＡについては、類似団体平均値より高い水準にあり、収益性が一定以上継続している状況にある。Ｈ28においては、一般会計への繰出金を減少させたことや、消費税額が減となったことにより、Ｈ27と比較し若干上昇した。
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備え、それに充てる財源も一定以上確保できる状況にある。</t>
    <rPh sb="0" eb="3">
      <t>シュウエキテキ</t>
    </rPh>
    <rPh sb="3" eb="5">
      <t>シュウシ</t>
    </rPh>
    <rPh sb="5" eb="7">
      <t>ヒリツ</t>
    </rPh>
    <rPh sb="17" eb="19">
      <t>イジョウ</t>
    </rPh>
    <rPh sb="20" eb="22">
      <t>クロジ</t>
    </rPh>
    <rPh sb="30" eb="31">
      <t>タカ</t>
    </rPh>
    <rPh sb="32" eb="34">
      <t>ヒリツ</t>
    </rPh>
    <rPh sb="35" eb="37">
      <t>スイイ</t>
    </rPh>
    <rPh sb="44" eb="47">
      <t>ショウカンキン</t>
    </rPh>
    <rPh sb="48" eb="50">
      <t>シハライ</t>
    </rPh>
    <rPh sb="58" eb="60">
      <t>リシ</t>
    </rPh>
    <rPh sb="75" eb="77">
      <t>エイキョウ</t>
    </rPh>
    <rPh sb="125" eb="127">
      <t>ルイジ</t>
    </rPh>
    <rPh sb="127" eb="129">
      <t>ダンタイ</t>
    </rPh>
    <rPh sb="129" eb="132">
      <t>ヘイキンチ</t>
    </rPh>
    <rPh sb="134" eb="135">
      <t>ヒク</t>
    </rPh>
    <rPh sb="136" eb="138">
      <t>スイジュン</t>
    </rPh>
    <rPh sb="142" eb="144">
      <t>キョウキュウ</t>
    </rPh>
    <rPh sb="145" eb="146">
      <t>カカ</t>
    </rPh>
    <rPh sb="147" eb="149">
      <t>ヒヨウ</t>
    </rPh>
    <rPh sb="150" eb="151">
      <t>ヒク</t>
    </rPh>
    <rPh sb="152" eb="153">
      <t>オサ</t>
    </rPh>
    <rPh sb="174" eb="176">
      <t>ルイジ</t>
    </rPh>
    <rPh sb="176" eb="178">
      <t>ダンタイ</t>
    </rPh>
    <rPh sb="178" eb="181">
      <t>ヘイキンチ</t>
    </rPh>
    <rPh sb="183" eb="184">
      <t>タカ</t>
    </rPh>
    <rPh sb="185" eb="187">
      <t>スイジュン</t>
    </rPh>
    <rPh sb="191" eb="194">
      <t>シュウエキセイ</t>
    </rPh>
    <rPh sb="195" eb="197">
      <t>イッテイ</t>
    </rPh>
    <rPh sb="197" eb="199">
      <t>イジョウ</t>
    </rPh>
    <rPh sb="199" eb="201">
      <t>ケイゾク</t>
    </rPh>
    <rPh sb="205" eb="207">
      <t>ジョウキョウ</t>
    </rPh>
    <rPh sb="220" eb="222">
      <t>イッパン</t>
    </rPh>
    <rPh sb="222" eb="224">
      <t>カイケイ</t>
    </rPh>
    <rPh sb="226" eb="228">
      <t>クリダ</t>
    </rPh>
    <rPh sb="228" eb="229">
      <t>キン</t>
    </rPh>
    <rPh sb="230" eb="232">
      <t>ゲンショウ</t>
    </rPh>
    <rPh sb="239" eb="242">
      <t>ショウヒゼイ</t>
    </rPh>
    <rPh sb="242" eb="243">
      <t>ガク</t>
    </rPh>
    <rPh sb="244" eb="245">
      <t>ゲン</t>
    </rPh>
    <rPh sb="259" eb="261">
      <t>ヒカク</t>
    </rPh>
    <rPh sb="271" eb="273">
      <t>イッパン</t>
    </rPh>
    <rPh sb="273" eb="275">
      <t>カイケイ</t>
    </rPh>
    <rPh sb="277" eb="279">
      <t>クリダ</t>
    </rPh>
    <rPh sb="281" eb="282">
      <t>オコナ</t>
    </rPh>
    <rPh sb="287" eb="288">
      <t>シ</t>
    </rPh>
    <rPh sb="289" eb="291">
      <t>カンリ</t>
    </rPh>
    <rPh sb="295" eb="297">
      <t>シセツ</t>
    </rPh>
    <rPh sb="297" eb="298">
      <t>トウ</t>
    </rPh>
    <rPh sb="299" eb="301">
      <t>イジ</t>
    </rPh>
    <rPh sb="301" eb="303">
      <t>カンリ</t>
    </rPh>
    <rPh sb="303" eb="304">
      <t>ヒ</t>
    </rPh>
    <rPh sb="305" eb="307">
      <t>ケイゲン</t>
    </rPh>
    <rPh sb="308" eb="310">
      <t>キヨ</t>
    </rPh>
    <rPh sb="328" eb="330">
      <t>ジッシ</t>
    </rPh>
    <rPh sb="331" eb="333">
      <t>ケイカク</t>
    </rPh>
    <rPh sb="338" eb="340">
      <t>スイシャ</t>
    </rPh>
    <rPh sb="341" eb="343">
      <t>マモウ</t>
    </rPh>
    <rPh sb="346" eb="348">
      <t>ケイネン</t>
    </rPh>
    <rPh sb="348" eb="350">
      <t>レッカ</t>
    </rPh>
    <rPh sb="351" eb="353">
      <t>タイオウ</t>
    </rPh>
    <rPh sb="358" eb="360">
      <t>ブンカイ</t>
    </rPh>
    <rPh sb="360" eb="362">
      <t>セイビ</t>
    </rPh>
    <rPh sb="371" eb="372">
      <t>トウ</t>
    </rPh>
    <rPh sb="373" eb="374">
      <t>ソナ</t>
    </rPh>
    <rPh sb="379" eb="380">
      <t>ア</t>
    </rPh>
    <rPh sb="382" eb="384">
      <t>ザイゲン</t>
    </rPh>
    <phoneticPr fontId="3"/>
  </si>
  <si>
    <t>設備利用率については、高い水準で推移しており、一定以上の効率的な運営が行えている。Ｈ28においては、故障等による停止期間が長期となったことにより下落し、発電形式別（水力発電）では、類似団体平均値より低い水準となった。
修繕費比率については、0％となっており、修繕費執行の実績は現在のところない（Ｈ28における故障の修繕は業者負担）が、設備が比較的新しいことから、修繕の必要性を見極めるための点検も現在まで実施していなかった結果でもある。今後は、点検を実施し、設備の長寿命化を図るための修繕を適切な時期に行う必要がある。
企業債残高対料金収入比率については、黒瀬川発電所建設に伴う起債のため、Ｈ28において上昇し、発電形式別（水力発電）でも、類似団体平均値より高い水準となった。施設の安定的な運用により将来の償還財源の確保に努める必要がある。
ＦＩＴ収入割合については、100％となっており、固定価格買取制度の調達期間終了後、買取単価が下落し、収入が大きく減少するリスクを抱えている。</t>
    <rPh sb="0" eb="2">
      <t>セツビ</t>
    </rPh>
    <rPh sb="2" eb="5">
      <t>リヨウリツ</t>
    </rPh>
    <rPh sb="11" eb="12">
      <t>タカ</t>
    </rPh>
    <rPh sb="13" eb="15">
      <t>スイジュン</t>
    </rPh>
    <rPh sb="16" eb="18">
      <t>スイイ</t>
    </rPh>
    <rPh sb="23" eb="25">
      <t>イッテイ</t>
    </rPh>
    <rPh sb="25" eb="27">
      <t>イジョウ</t>
    </rPh>
    <rPh sb="28" eb="31">
      <t>コウリツテキ</t>
    </rPh>
    <rPh sb="32" eb="34">
      <t>ウンエイ</t>
    </rPh>
    <rPh sb="35" eb="36">
      <t>オコナ</t>
    </rPh>
    <rPh sb="50" eb="52">
      <t>コショウ</t>
    </rPh>
    <rPh sb="52" eb="53">
      <t>トウ</t>
    </rPh>
    <rPh sb="56" eb="58">
      <t>テイシ</t>
    </rPh>
    <rPh sb="58" eb="60">
      <t>キカン</t>
    </rPh>
    <rPh sb="61" eb="63">
      <t>チョウキ</t>
    </rPh>
    <rPh sb="72" eb="74">
      <t>ゲラク</t>
    </rPh>
    <rPh sb="76" eb="78">
      <t>ハツデン</t>
    </rPh>
    <rPh sb="110" eb="112">
      <t>シュウゼン</t>
    </rPh>
    <rPh sb="112" eb="113">
      <t>ヒ</t>
    </rPh>
    <rPh sb="113" eb="115">
      <t>ヒリツ</t>
    </rPh>
    <rPh sb="130" eb="132">
      <t>シュウゼン</t>
    </rPh>
    <rPh sb="132" eb="133">
      <t>ヒ</t>
    </rPh>
    <rPh sb="133" eb="135">
      <t>シッコウ</t>
    </rPh>
    <rPh sb="136" eb="138">
      <t>ジッセキ</t>
    </rPh>
    <rPh sb="139" eb="141">
      <t>ゲンザイ</t>
    </rPh>
    <rPh sb="155" eb="157">
      <t>コショウ</t>
    </rPh>
    <rPh sb="158" eb="160">
      <t>シュウゼン</t>
    </rPh>
    <rPh sb="161" eb="163">
      <t>ギョウシャ</t>
    </rPh>
    <rPh sb="163" eb="165">
      <t>フタン</t>
    </rPh>
    <rPh sb="168" eb="170">
      <t>セツビ</t>
    </rPh>
    <rPh sb="171" eb="174">
      <t>ヒカクテキ</t>
    </rPh>
    <rPh sb="174" eb="175">
      <t>アタラ</t>
    </rPh>
    <rPh sb="182" eb="184">
      <t>シュウゼン</t>
    </rPh>
    <rPh sb="185" eb="187">
      <t>ヒツヨウ</t>
    </rPh>
    <rPh sb="187" eb="188">
      <t>セイ</t>
    </rPh>
    <rPh sb="189" eb="191">
      <t>ミキワ</t>
    </rPh>
    <rPh sb="196" eb="198">
      <t>テンケン</t>
    </rPh>
    <rPh sb="199" eb="201">
      <t>ゲンザイ</t>
    </rPh>
    <rPh sb="212" eb="214">
      <t>ケッカ</t>
    </rPh>
    <rPh sb="219" eb="221">
      <t>コンゴ</t>
    </rPh>
    <rPh sb="223" eb="225">
      <t>テンケン</t>
    </rPh>
    <rPh sb="226" eb="228">
      <t>ジッシ</t>
    </rPh>
    <rPh sb="230" eb="232">
      <t>セツビ</t>
    </rPh>
    <rPh sb="233" eb="234">
      <t>チョウ</t>
    </rPh>
    <rPh sb="234" eb="237">
      <t>ジュミョウカ</t>
    </rPh>
    <rPh sb="238" eb="239">
      <t>ハカ</t>
    </rPh>
    <rPh sb="243" eb="245">
      <t>シュウゼン</t>
    </rPh>
    <rPh sb="246" eb="248">
      <t>テキセツ</t>
    </rPh>
    <rPh sb="262" eb="264">
      <t>キギョウ</t>
    </rPh>
    <rPh sb="264" eb="265">
      <t>サイ</t>
    </rPh>
    <rPh sb="265" eb="267">
      <t>ザンダカ</t>
    </rPh>
    <rPh sb="267" eb="268">
      <t>タイ</t>
    </rPh>
    <rPh sb="268" eb="270">
      <t>リョウキン</t>
    </rPh>
    <rPh sb="270" eb="272">
      <t>シュウニュウ</t>
    </rPh>
    <rPh sb="272" eb="274">
      <t>ヒリツ</t>
    </rPh>
    <rPh sb="280" eb="282">
      <t>クロセ</t>
    </rPh>
    <rPh sb="282" eb="283">
      <t>ガワ</t>
    </rPh>
    <rPh sb="283" eb="285">
      <t>ハツデン</t>
    </rPh>
    <rPh sb="285" eb="286">
      <t>ショ</t>
    </rPh>
    <rPh sb="286" eb="288">
      <t>ケンセツ</t>
    </rPh>
    <rPh sb="289" eb="290">
      <t>トモナ</t>
    </rPh>
    <rPh sb="291" eb="293">
      <t>キサイ</t>
    </rPh>
    <rPh sb="304" eb="306">
      <t>ジョウショウ</t>
    </rPh>
    <rPh sb="308" eb="310">
      <t>ハツデン</t>
    </rPh>
    <rPh sb="314" eb="316">
      <t>スイリョク</t>
    </rPh>
    <rPh sb="316" eb="318">
      <t>ハツデン</t>
    </rPh>
    <rPh sb="322" eb="324">
      <t>ルイジ</t>
    </rPh>
    <rPh sb="324" eb="326">
      <t>ダンタイ</t>
    </rPh>
    <rPh sb="326" eb="329">
      <t>ヘイキンチ</t>
    </rPh>
    <rPh sb="331" eb="332">
      <t>タカ</t>
    </rPh>
    <rPh sb="333" eb="335">
      <t>スイジュン</t>
    </rPh>
    <rPh sb="340" eb="342">
      <t>シセツ</t>
    </rPh>
    <rPh sb="343" eb="346">
      <t>アンテイテキ</t>
    </rPh>
    <rPh sb="347" eb="349">
      <t>ウンヨウ</t>
    </rPh>
    <rPh sb="352" eb="354">
      <t>ショウライ</t>
    </rPh>
    <rPh sb="355" eb="357">
      <t>ショウカン</t>
    </rPh>
    <rPh sb="357" eb="359">
      <t>ザイゲン</t>
    </rPh>
    <rPh sb="360" eb="362">
      <t>カクホ</t>
    </rPh>
    <rPh sb="363" eb="364">
      <t>ツト</t>
    </rPh>
    <rPh sb="366" eb="368">
      <t>ヒツヨウ</t>
    </rPh>
    <rPh sb="377" eb="379">
      <t>シュウニュウ</t>
    </rPh>
    <rPh sb="379" eb="381">
      <t>ワリアイ</t>
    </rPh>
    <rPh sb="398" eb="400">
      <t>コテイ</t>
    </rPh>
    <rPh sb="400" eb="402">
      <t>カカク</t>
    </rPh>
    <rPh sb="402" eb="404">
      <t>カイトリ</t>
    </rPh>
    <rPh sb="404" eb="406">
      <t>セイド</t>
    </rPh>
    <rPh sb="407" eb="409">
      <t>チョウタツ</t>
    </rPh>
    <rPh sb="409" eb="411">
      <t>キカン</t>
    </rPh>
    <rPh sb="411" eb="413">
      <t>シュウリョウ</t>
    </rPh>
    <rPh sb="413" eb="414">
      <t>ゴ</t>
    </rPh>
    <rPh sb="415" eb="417">
      <t>カイトリ</t>
    </rPh>
    <rPh sb="417" eb="419">
      <t>タンカ</t>
    </rPh>
    <rPh sb="420" eb="422">
      <t>ゲラク</t>
    </rPh>
    <rPh sb="424" eb="426">
      <t>シュウニュウ</t>
    </rPh>
    <rPh sb="427" eb="428">
      <t>オオ</t>
    </rPh>
    <rPh sb="430" eb="432">
      <t>ゲンショウ</t>
    </rPh>
    <rPh sb="438" eb="439">
      <t>カカ</t>
    </rPh>
    <phoneticPr fontId="3"/>
  </si>
  <si>
    <t>現状において、経営の健全性及び効率性は確保されている。
市が管理する農業施設等の維持管理費の軽減に寄与しつつ、設備の経年劣化に対応するための分解整備（オーバーホール）等に備えた財源の確保を図る観点から、設備の点検及び長寿命化のための修繕を適切な時期に実施し、故障等のトラブルによる施設の停止をできる限り回避することで、さらなる経営の安定化を図る必要がある。
ＦＩＴ適用終了（Ｈ44）後の事業のあり方については、現時点で方針は定まっていないが、事業の廃止も含め検討することとしている。
今後、平成32年度までに策定を検討している経営戦略のなかで、計画的かつ合理的な経営を行うための取組方針を明確にし、経営基盤の強化等に努める。</t>
    <rPh sb="0" eb="2">
      <t>ゲンジョウ</t>
    </rPh>
    <rPh sb="7" eb="9">
      <t>ケイエイ</t>
    </rPh>
    <rPh sb="10" eb="13">
      <t>ケンゼンセイ</t>
    </rPh>
    <rPh sb="13" eb="14">
      <t>オヨ</t>
    </rPh>
    <rPh sb="15" eb="17">
      <t>コウリツ</t>
    </rPh>
    <rPh sb="17" eb="18">
      <t>セイ</t>
    </rPh>
    <rPh sb="19" eb="21">
      <t>カクホ</t>
    </rPh>
    <rPh sb="29" eb="30">
      <t>シ</t>
    </rPh>
    <rPh sb="31" eb="33">
      <t>カンリ</t>
    </rPh>
    <rPh sb="35" eb="37">
      <t>ノウギョウ</t>
    </rPh>
    <rPh sb="37" eb="39">
      <t>シセツ</t>
    </rPh>
    <rPh sb="39" eb="40">
      <t>トウ</t>
    </rPh>
    <rPh sb="41" eb="43">
      <t>イジ</t>
    </rPh>
    <rPh sb="43" eb="46">
      <t>カンリヒ</t>
    </rPh>
    <rPh sb="47" eb="49">
      <t>ケイゲン</t>
    </rPh>
    <rPh sb="50" eb="52">
      <t>キヨ</t>
    </rPh>
    <rPh sb="56" eb="58">
      <t>セツビ</t>
    </rPh>
    <rPh sb="59" eb="61">
      <t>ケイネン</t>
    </rPh>
    <rPh sb="61" eb="63">
      <t>レッカ</t>
    </rPh>
    <rPh sb="64" eb="66">
      <t>タイオウ</t>
    </rPh>
    <rPh sb="71" eb="73">
      <t>ブンカイ</t>
    </rPh>
    <rPh sb="73" eb="75">
      <t>セイビ</t>
    </rPh>
    <rPh sb="84" eb="85">
      <t>トウ</t>
    </rPh>
    <rPh sb="86" eb="87">
      <t>ソナ</t>
    </rPh>
    <rPh sb="89" eb="91">
      <t>ザイゲン</t>
    </rPh>
    <rPh sb="92" eb="94">
      <t>カクホ</t>
    </rPh>
    <rPh sb="95" eb="96">
      <t>ハカ</t>
    </rPh>
    <rPh sb="97" eb="99">
      <t>カンテン</t>
    </rPh>
    <rPh sb="102" eb="104">
      <t>セツビ</t>
    </rPh>
    <rPh sb="105" eb="107">
      <t>テンケン</t>
    </rPh>
    <rPh sb="107" eb="108">
      <t>オヨ</t>
    </rPh>
    <rPh sb="109" eb="110">
      <t>チョウ</t>
    </rPh>
    <rPh sb="110" eb="113">
      <t>ジュミョウカ</t>
    </rPh>
    <rPh sb="117" eb="119">
      <t>シュウゼン</t>
    </rPh>
    <rPh sb="120" eb="122">
      <t>テキセツ</t>
    </rPh>
    <rPh sb="123" eb="125">
      <t>ジキ</t>
    </rPh>
    <rPh sb="126" eb="128">
      <t>ジッシ</t>
    </rPh>
    <rPh sb="130" eb="132">
      <t>コショウ</t>
    </rPh>
    <rPh sb="132" eb="133">
      <t>トウ</t>
    </rPh>
    <rPh sb="141" eb="143">
      <t>シセツ</t>
    </rPh>
    <rPh sb="144" eb="146">
      <t>テイシ</t>
    </rPh>
    <rPh sb="150" eb="151">
      <t>カギ</t>
    </rPh>
    <rPh sb="152" eb="154">
      <t>カイヒ</t>
    </rPh>
    <rPh sb="164" eb="166">
      <t>ケイエイ</t>
    </rPh>
    <rPh sb="167" eb="170">
      <t>アンテイカ</t>
    </rPh>
    <rPh sb="171" eb="172">
      <t>ハカ</t>
    </rPh>
    <rPh sb="173" eb="175">
      <t>ヒツヨウ</t>
    </rPh>
    <rPh sb="247" eb="249">
      <t>ヘイセイ</t>
    </rPh>
    <rPh sb="251" eb="253">
      <t>ネンド</t>
    </rPh>
    <rPh sb="259" eb="261">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</si>
</sst>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2" borderId="12" xfId="1" applyFont="1" applyFill="1" applyBorder="1" applyAlignment="1">
      <alignment horizontal="center" vertical="center" shrinkToFit="1"/>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378.8</c:v>
                </c:pt>
                <c:pt idx="1">
                  <c:v>250.8</c:v>
                </c:pt>
                <c:pt idx="2">
                  <c:v>218.8</c:v>
                </c:pt>
                <c:pt idx="3">
                  <c:v>200.1</c:v>
                </c:pt>
                <c:pt idx="4">
                  <c:v>241.6</c:v>
                </c:pt>
              </c:numCache>
            </c:numRef>
          </c:val>
        </c:ser>
        <c:dLbls>
          <c:showLegendKey val="0"/>
          <c:showVal val="0"/>
          <c:showCatName val="0"/>
          <c:showSerName val="0"/>
          <c:showPercent val="0"/>
          <c:showBubbleSize val="0"/>
        </c:dLbls>
        <c:gapWidth val="180"/>
        <c:overlap val="-90"/>
        <c:axId val="468606584"/>
        <c:axId val="46860736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68606584"/>
        <c:axId val="468607368"/>
      </c:lineChart>
      <c:catAx>
        <c:axId val="468606584"/>
        <c:scaling>
          <c:orientation val="minMax"/>
        </c:scaling>
        <c:delete val="0"/>
        <c:axPos val="b"/>
        <c:numFmt formatCode="ge" sourceLinked="1"/>
        <c:majorTickMark val="none"/>
        <c:minorTickMark val="none"/>
        <c:tickLblPos val="none"/>
        <c:crossAx val="468607368"/>
        <c:crosses val="autoZero"/>
        <c:auto val="0"/>
        <c:lblAlgn val="ctr"/>
        <c:lblOffset val="100"/>
        <c:noMultiLvlLbl val="1"/>
      </c:catAx>
      <c:valAx>
        <c:axId val="468607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6065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466155216"/>
        <c:axId val="46615600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466155216"/>
        <c:axId val="466156000"/>
      </c:lineChart>
      <c:catAx>
        <c:axId val="466155216"/>
        <c:scaling>
          <c:orientation val="minMax"/>
        </c:scaling>
        <c:delete val="0"/>
        <c:axPos val="b"/>
        <c:numFmt formatCode="ge" sourceLinked="1"/>
        <c:majorTickMark val="none"/>
        <c:minorTickMark val="none"/>
        <c:tickLblPos val="none"/>
        <c:crossAx val="466156000"/>
        <c:crosses val="autoZero"/>
        <c:auto val="0"/>
        <c:lblAlgn val="ctr"/>
        <c:lblOffset val="100"/>
        <c:noMultiLvlLbl val="1"/>
      </c:catAx>
      <c:valAx>
        <c:axId val="46615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55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74.2</c:v>
                </c:pt>
                <c:pt idx="1">
                  <c:v>74.5</c:v>
                </c:pt>
                <c:pt idx="2">
                  <c:v>74.8</c:v>
                </c:pt>
                <c:pt idx="3">
                  <c:v>76.7</c:v>
                </c:pt>
                <c:pt idx="4">
                  <c:v>55.1</c:v>
                </c:pt>
              </c:numCache>
            </c:numRef>
          </c:val>
        </c:ser>
        <c:dLbls>
          <c:showLegendKey val="0"/>
          <c:showVal val="0"/>
          <c:showCatName val="0"/>
          <c:showSerName val="0"/>
          <c:showPercent val="0"/>
          <c:showBubbleSize val="0"/>
        </c:dLbls>
        <c:gapWidth val="180"/>
        <c:overlap val="-90"/>
        <c:axId val="466159136"/>
        <c:axId val="46615364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67.5</c:v>
                </c:pt>
                <c:pt idx="1">
                  <c:v>64</c:v>
                </c:pt>
                <c:pt idx="2">
                  <c:v>56.1</c:v>
                </c:pt>
                <c:pt idx="3">
                  <c:v>61.8</c:v>
                </c:pt>
                <c:pt idx="4">
                  <c:v>61.6</c:v>
                </c:pt>
              </c:numCache>
            </c:numRef>
          </c:val>
          <c:smooth val="0"/>
        </c:ser>
        <c:dLbls>
          <c:showLegendKey val="0"/>
          <c:showVal val="0"/>
          <c:showCatName val="0"/>
          <c:showSerName val="0"/>
          <c:showPercent val="0"/>
          <c:showBubbleSize val="0"/>
        </c:dLbls>
        <c:marker val="1"/>
        <c:smooth val="0"/>
        <c:axId val="466159136"/>
        <c:axId val="466153648"/>
      </c:lineChart>
      <c:catAx>
        <c:axId val="466159136"/>
        <c:scaling>
          <c:orientation val="minMax"/>
        </c:scaling>
        <c:delete val="0"/>
        <c:axPos val="b"/>
        <c:numFmt formatCode="ge" sourceLinked="1"/>
        <c:majorTickMark val="none"/>
        <c:minorTickMark val="none"/>
        <c:tickLblPos val="none"/>
        <c:crossAx val="466153648"/>
        <c:crosses val="autoZero"/>
        <c:auto val="0"/>
        <c:lblAlgn val="ctr"/>
        <c:lblOffset val="100"/>
        <c:noMultiLvlLbl val="1"/>
      </c:catAx>
      <c:valAx>
        <c:axId val="46615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5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466154824"/>
        <c:axId val="46615992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29.2</c:v>
                </c:pt>
                <c:pt idx="1">
                  <c:v>22.1</c:v>
                </c:pt>
                <c:pt idx="2">
                  <c:v>16.7</c:v>
                </c:pt>
                <c:pt idx="3">
                  <c:v>8.6999999999999993</c:v>
                </c:pt>
                <c:pt idx="4">
                  <c:v>5.7</c:v>
                </c:pt>
              </c:numCache>
            </c:numRef>
          </c:val>
          <c:smooth val="0"/>
        </c:ser>
        <c:dLbls>
          <c:showLegendKey val="0"/>
          <c:showVal val="0"/>
          <c:showCatName val="0"/>
          <c:showSerName val="0"/>
          <c:showPercent val="0"/>
          <c:showBubbleSize val="0"/>
        </c:dLbls>
        <c:marker val="1"/>
        <c:smooth val="0"/>
        <c:axId val="466154824"/>
        <c:axId val="466159920"/>
      </c:lineChart>
      <c:catAx>
        <c:axId val="466154824"/>
        <c:scaling>
          <c:orientation val="minMax"/>
        </c:scaling>
        <c:delete val="0"/>
        <c:axPos val="b"/>
        <c:numFmt formatCode="ge" sourceLinked="1"/>
        <c:majorTickMark val="none"/>
        <c:minorTickMark val="none"/>
        <c:tickLblPos val="none"/>
        <c:crossAx val="466159920"/>
        <c:crosses val="autoZero"/>
        <c:auto val="0"/>
        <c:lblAlgn val="ctr"/>
        <c:lblOffset val="100"/>
        <c:noMultiLvlLbl val="1"/>
      </c:catAx>
      <c:valAx>
        <c:axId val="46615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54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423</c:v>
                </c:pt>
                <c:pt idx="1">
                  <c:v>208.1</c:v>
                </c:pt>
                <c:pt idx="2">
                  <c:v>201.5</c:v>
                </c:pt>
                <c:pt idx="3">
                  <c:v>244.8</c:v>
                </c:pt>
                <c:pt idx="4">
                  <c:v>407.2</c:v>
                </c:pt>
              </c:numCache>
            </c:numRef>
          </c:val>
        </c:ser>
        <c:dLbls>
          <c:showLegendKey val="0"/>
          <c:showVal val="0"/>
          <c:showCatName val="0"/>
          <c:showSerName val="0"/>
          <c:showPercent val="0"/>
          <c:showBubbleSize val="0"/>
        </c:dLbls>
        <c:gapWidth val="180"/>
        <c:overlap val="-90"/>
        <c:axId val="466160704"/>
        <c:axId val="46615325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362.4</c:v>
                </c:pt>
                <c:pt idx="1">
                  <c:v>279.2</c:v>
                </c:pt>
                <c:pt idx="2">
                  <c:v>333.7</c:v>
                </c:pt>
                <c:pt idx="3">
                  <c:v>351.4</c:v>
                </c:pt>
                <c:pt idx="4">
                  <c:v>390.3</c:v>
                </c:pt>
              </c:numCache>
            </c:numRef>
          </c:val>
          <c:smooth val="0"/>
        </c:ser>
        <c:dLbls>
          <c:showLegendKey val="0"/>
          <c:showVal val="0"/>
          <c:showCatName val="0"/>
          <c:showSerName val="0"/>
          <c:showPercent val="0"/>
          <c:showBubbleSize val="0"/>
        </c:dLbls>
        <c:marker val="1"/>
        <c:smooth val="0"/>
        <c:axId val="466160704"/>
        <c:axId val="466153256"/>
      </c:lineChart>
      <c:catAx>
        <c:axId val="466160704"/>
        <c:scaling>
          <c:orientation val="minMax"/>
        </c:scaling>
        <c:delete val="0"/>
        <c:axPos val="b"/>
        <c:numFmt formatCode="ge" sourceLinked="1"/>
        <c:majorTickMark val="none"/>
        <c:minorTickMark val="none"/>
        <c:tickLblPos val="none"/>
        <c:crossAx val="466153256"/>
        <c:crosses val="autoZero"/>
        <c:auto val="0"/>
        <c:lblAlgn val="ctr"/>
        <c:lblOffset val="100"/>
        <c:noMultiLvlLbl val="1"/>
      </c:catAx>
      <c:valAx>
        <c:axId val="466153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61607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54432"/>
        <c:axId val="46611583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54432"/>
        <c:axId val="466115832"/>
      </c:lineChart>
      <c:catAx>
        <c:axId val="466154432"/>
        <c:scaling>
          <c:orientation val="minMax"/>
        </c:scaling>
        <c:delete val="0"/>
        <c:axPos val="b"/>
        <c:numFmt formatCode="ge" sourceLinked="1"/>
        <c:majorTickMark val="none"/>
        <c:minorTickMark val="none"/>
        <c:tickLblPos val="none"/>
        <c:crossAx val="466115832"/>
        <c:crosses val="autoZero"/>
        <c:auto val="0"/>
        <c:lblAlgn val="ctr"/>
        <c:lblOffset val="100"/>
        <c:noMultiLvlLbl val="1"/>
      </c:catAx>
      <c:valAx>
        <c:axId val="466115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5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466118184"/>
        <c:axId val="46611700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37.700000000000003</c:v>
                </c:pt>
                <c:pt idx="1">
                  <c:v>56.2</c:v>
                </c:pt>
                <c:pt idx="2">
                  <c:v>58.4</c:v>
                </c:pt>
                <c:pt idx="3">
                  <c:v>80.599999999999994</c:v>
                </c:pt>
                <c:pt idx="4">
                  <c:v>85.6</c:v>
                </c:pt>
              </c:numCache>
            </c:numRef>
          </c:val>
          <c:smooth val="0"/>
        </c:ser>
        <c:dLbls>
          <c:showLegendKey val="0"/>
          <c:showVal val="0"/>
          <c:showCatName val="0"/>
          <c:showSerName val="0"/>
          <c:showPercent val="0"/>
          <c:showBubbleSize val="0"/>
        </c:dLbls>
        <c:marker val="1"/>
        <c:smooth val="0"/>
        <c:axId val="466118184"/>
        <c:axId val="466117008"/>
      </c:lineChart>
      <c:catAx>
        <c:axId val="466118184"/>
        <c:scaling>
          <c:orientation val="minMax"/>
        </c:scaling>
        <c:delete val="0"/>
        <c:axPos val="b"/>
        <c:numFmt formatCode="ge" sourceLinked="1"/>
        <c:majorTickMark val="none"/>
        <c:minorTickMark val="none"/>
        <c:tickLblPos val="none"/>
        <c:crossAx val="466117008"/>
        <c:crosses val="autoZero"/>
        <c:auto val="0"/>
        <c:lblAlgn val="ctr"/>
        <c:lblOffset val="100"/>
        <c:noMultiLvlLbl val="1"/>
      </c:catAx>
      <c:valAx>
        <c:axId val="46611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18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17792"/>
        <c:axId val="46611661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17792"/>
        <c:axId val="466116616"/>
      </c:lineChart>
      <c:catAx>
        <c:axId val="466117792"/>
        <c:scaling>
          <c:orientation val="minMax"/>
        </c:scaling>
        <c:delete val="0"/>
        <c:axPos val="b"/>
        <c:numFmt formatCode="ge" sourceLinked="1"/>
        <c:majorTickMark val="none"/>
        <c:minorTickMark val="none"/>
        <c:tickLblPos val="none"/>
        <c:crossAx val="466116616"/>
        <c:crosses val="autoZero"/>
        <c:auto val="0"/>
        <c:lblAlgn val="ctr"/>
        <c:lblOffset val="100"/>
        <c:noMultiLvlLbl val="1"/>
      </c:catAx>
      <c:valAx>
        <c:axId val="466116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1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18968"/>
        <c:axId val="46611504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18968"/>
        <c:axId val="466115048"/>
      </c:lineChart>
      <c:catAx>
        <c:axId val="466118968"/>
        <c:scaling>
          <c:orientation val="minMax"/>
        </c:scaling>
        <c:delete val="0"/>
        <c:axPos val="b"/>
        <c:numFmt formatCode="ge" sourceLinked="1"/>
        <c:majorTickMark val="none"/>
        <c:minorTickMark val="none"/>
        <c:tickLblPos val="none"/>
        <c:crossAx val="466115048"/>
        <c:crosses val="autoZero"/>
        <c:auto val="0"/>
        <c:lblAlgn val="ctr"/>
        <c:lblOffset val="100"/>
        <c:noMultiLvlLbl val="1"/>
      </c:catAx>
      <c:valAx>
        <c:axId val="466115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18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14656"/>
        <c:axId val="46611112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14656"/>
        <c:axId val="466111128"/>
      </c:lineChart>
      <c:catAx>
        <c:axId val="466114656"/>
        <c:scaling>
          <c:orientation val="minMax"/>
        </c:scaling>
        <c:delete val="0"/>
        <c:axPos val="b"/>
        <c:numFmt formatCode="ge" sourceLinked="1"/>
        <c:majorTickMark val="none"/>
        <c:minorTickMark val="none"/>
        <c:tickLblPos val="none"/>
        <c:crossAx val="466111128"/>
        <c:crosses val="autoZero"/>
        <c:auto val="0"/>
        <c:lblAlgn val="ctr"/>
        <c:lblOffset val="100"/>
        <c:noMultiLvlLbl val="1"/>
      </c:catAx>
      <c:valAx>
        <c:axId val="46611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1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10344"/>
        <c:axId val="46610760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10344"/>
        <c:axId val="466107600"/>
      </c:lineChart>
      <c:catAx>
        <c:axId val="466110344"/>
        <c:scaling>
          <c:orientation val="minMax"/>
        </c:scaling>
        <c:delete val="0"/>
        <c:axPos val="b"/>
        <c:numFmt formatCode="ge" sourceLinked="1"/>
        <c:majorTickMark val="none"/>
        <c:minorTickMark val="none"/>
        <c:tickLblPos val="none"/>
        <c:crossAx val="466107600"/>
        <c:crosses val="autoZero"/>
        <c:auto val="0"/>
        <c:lblAlgn val="ctr"/>
        <c:lblOffset val="100"/>
        <c:noMultiLvlLbl val="1"/>
      </c:catAx>
      <c:valAx>
        <c:axId val="46610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10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463.9</c:v>
                </c:pt>
                <c:pt idx="1">
                  <c:v>1229.9000000000001</c:v>
                </c:pt>
                <c:pt idx="2">
                  <c:v>1231.2</c:v>
                </c:pt>
                <c:pt idx="3">
                  <c:v>1447</c:v>
                </c:pt>
                <c:pt idx="4">
                  <c:v>1163</c:v>
                </c:pt>
              </c:numCache>
            </c:numRef>
          </c:val>
        </c:ser>
        <c:dLbls>
          <c:showLegendKey val="0"/>
          <c:showVal val="0"/>
          <c:showCatName val="0"/>
          <c:showSerName val="0"/>
          <c:showPercent val="0"/>
          <c:showBubbleSize val="0"/>
        </c:dLbls>
        <c:gapWidth val="180"/>
        <c:overlap val="-90"/>
        <c:axId val="468609328"/>
        <c:axId val="46860815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68609328"/>
        <c:axId val="468608152"/>
      </c:lineChart>
      <c:catAx>
        <c:axId val="468609328"/>
        <c:scaling>
          <c:orientation val="minMax"/>
        </c:scaling>
        <c:delete val="0"/>
        <c:axPos val="b"/>
        <c:numFmt formatCode="ge" sourceLinked="1"/>
        <c:majorTickMark val="none"/>
        <c:minorTickMark val="none"/>
        <c:tickLblPos val="none"/>
        <c:crossAx val="468608152"/>
        <c:crosses val="autoZero"/>
        <c:auto val="0"/>
        <c:lblAlgn val="ctr"/>
        <c:lblOffset val="100"/>
        <c:noMultiLvlLbl val="1"/>
      </c:catAx>
      <c:valAx>
        <c:axId val="468608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609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12304"/>
        <c:axId val="46610681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12304"/>
        <c:axId val="466106816"/>
      </c:lineChart>
      <c:catAx>
        <c:axId val="466112304"/>
        <c:scaling>
          <c:orientation val="minMax"/>
        </c:scaling>
        <c:delete val="0"/>
        <c:axPos val="b"/>
        <c:numFmt formatCode="ge" sourceLinked="1"/>
        <c:majorTickMark val="none"/>
        <c:minorTickMark val="none"/>
        <c:tickLblPos val="none"/>
        <c:crossAx val="466106816"/>
        <c:crosses val="autoZero"/>
        <c:auto val="0"/>
        <c:lblAlgn val="ctr"/>
        <c:lblOffset val="100"/>
        <c:noMultiLvlLbl val="1"/>
      </c:catAx>
      <c:valAx>
        <c:axId val="46610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12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12696"/>
        <c:axId val="46610995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12696"/>
        <c:axId val="466109952"/>
      </c:lineChart>
      <c:catAx>
        <c:axId val="466112696"/>
        <c:scaling>
          <c:orientation val="minMax"/>
        </c:scaling>
        <c:delete val="0"/>
        <c:axPos val="b"/>
        <c:numFmt formatCode="ge" sourceLinked="1"/>
        <c:majorTickMark val="none"/>
        <c:minorTickMark val="none"/>
        <c:tickLblPos val="none"/>
        <c:crossAx val="466109952"/>
        <c:crosses val="autoZero"/>
        <c:auto val="0"/>
        <c:lblAlgn val="ctr"/>
        <c:lblOffset val="100"/>
        <c:noMultiLvlLbl val="1"/>
      </c:catAx>
      <c:valAx>
        <c:axId val="46610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12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06032"/>
        <c:axId val="46610838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06032"/>
        <c:axId val="466108384"/>
      </c:lineChart>
      <c:catAx>
        <c:axId val="466106032"/>
        <c:scaling>
          <c:orientation val="minMax"/>
        </c:scaling>
        <c:delete val="0"/>
        <c:axPos val="b"/>
        <c:numFmt formatCode="ge" sourceLinked="1"/>
        <c:majorTickMark val="none"/>
        <c:minorTickMark val="none"/>
        <c:tickLblPos val="none"/>
        <c:crossAx val="466108384"/>
        <c:crosses val="autoZero"/>
        <c:auto val="0"/>
        <c:lblAlgn val="ctr"/>
        <c:lblOffset val="100"/>
        <c:noMultiLvlLbl val="1"/>
      </c:catAx>
      <c:valAx>
        <c:axId val="46610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0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05640"/>
        <c:axId val="46611191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05640"/>
        <c:axId val="466111912"/>
      </c:lineChart>
      <c:catAx>
        <c:axId val="466105640"/>
        <c:scaling>
          <c:orientation val="minMax"/>
        </c:scaling>
        <c:delete val="0"/>
        <c:axPos val="b"/>
        <c:numFmt formatCode="ge" sourceLinked="1"/>
        <c:majorTickMark val="none"/>
        <c:minorTickMark val="none"/>
        <c:tickLblPos val="none"/>
        <c:crossAx val="466111912"/>
        <c:crosses val="autoZero"/>
        <c:auto val="0"/>
        <c:lblAlgn val="ctr"/>
        <c:lblOffset val="100"/>
        <c:noMultiLvlLbl val="1"/>
      </c:catAx>
      <c:valAx>
        <c:axId val="466111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05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09168"/>
        <c:axId val="46610328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09168"/>
        <c:axId val="466103288"/>
      </c:lineChart>
      <c:catAx>
        <c:axId val="466109168"/>
        <c:scaling>
          <c:orientation val="minMax"/>
        </c:scaling>
        <c:delete val="0"/>
        <c:axPos val="b"/>
        <c:numFmt formatCode="ge" sourceLinked="1"/>
        <c:majorTickMark val="none"/>
        <c:minorTickMark val="none"/>
        <c:tickLblPos val="none"/>
        <c:crossAx val="466103288"/>
        <c:crosses val="autoZero"/>
        <c:auto val="0"/>
        <c:lblAlgn val="ctr"/>
        <c:lblOffset val="100"/>
        <c:noMultiLvlLbl val="1"/>
      </c:catAx>
      <c:valAx>
        <c:axId val="466103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091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04856"/>
        <c:axId val="46611308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04856"/>
        <c:axId val="466113088"/>
      </c:lineChart>
      <c:catAx>
        <c:axId val="466104856"/>
        <c:scaling>
          <c:orientation val="minMax"/>
        </c:scaling>
        <c:delete val="0"/>
        <c:axPos val="b"/>
        <c:numFmt formatCode="ge" sourceLinked="1"/>
        <c:majorTickMark val="none"/>
        <c:minorTickMark val="none"/>
        <c:tickLblPos val="none"/>
        <c:crossAx val="466113088"/>
        <c:crosses val="autoZero"/>
        <c:auto val="0"/>
        <c:lblAlgn val="ctr"/>
        <c:lblOffset val="100"/>
        <c:noMultiLvlLbl val="1"/>
      </c:catAx>
      <c:valAx>
        <c:axId val="466113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04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06424"/>
        <c:axId val="46611348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06424"/>
        <c:axId val="466113480"/>
      </c:lineChart>
      <c:catAx>
        <c:axId val="466106424"/>
        <c:scaling>
          <c:orientation val="minMax"/>
        </c:scaling>
        <c:delete val="0"/>
        <c:axPos val="b"/>
        <c:numFmt formatCode="ge" sourceLinked="1"/>
        <c:majorTickMark val="none"/>
        <c:minorTickMark val="none"/>
        <c:tickLblPos val="none"/>
        <c:crossAx val="466113480"/>
        <c:crosses val="autoZero"/>
        <c:auto val="0"/>
        <c:lblAlgn val="ctr"/>
        <c:lblOffset val="100"/>
        <c:noMultiLvlLbl val="1"/>
      </c:catAx>
      <c:valAx>
        <c:axId val="46611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06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04072"/>
        <c:axId val="46610446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04072"/>
        <c:axId val="466104464"/>
      </c:lineChart>
      <c:catAx>
        <c:axId val="466104072"/>
        <c:scaling>
          <c:orientation val="minMax"/>
        </c:scaling>
        <c:delete val="0"/>
        <c:axPos val="b"/>
        <c:numFmt formatCode="ge" sourceLinked="1"/>
        <c:majorTickMark val="none"/>
        <c:minorTickMark val="none"/>
        <c:tickLblPos val="none"/>
        <c:crossAx val="466104464"/>
        <c:crosses val="autoZero"/>
        <c:auto val="0"/>
        <c:lblAlgn val="ctr"/>
        <c:lblOffset val="100"/>
        <c:noMultiLvlLbl val="1"/>
      </c:catAx>
      <c:valAx>
        <c:axId val="466104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04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3942200"/>
        <c:axId val="48394455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3942200"/>
        <c:axId val="483944552"/>
      </c:lineChart>
      <c:catAx>
        <c:axId val="483942200"/>
        <c:scaling>
          <c:orientation val="minMax"/>
        </c:scaling>
        <c:delete val="0"/>
        <c:axPos val="b"/>
        <c:numFmt formatCode="ge" sourceLinked="1"/>
        <c:majorTickMark val="none"/>
        <c:minorTickMark val="none"/>
        <c:tickLblPos val="none"/>
        <c:crossAx val="483944552"/>
        <c:crosses val="autoZero"/>
        <c:auto val="0"/>
        <c:lblAlgn val="ctr"/>
        <c:lblOffset val="100"/>
        <c:noMultiLvlLbl val="1"/>
      </c:catAx>
      <c:valAx>
        <c:axId val="483944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942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3937888"/>
        <c:axId val="48393592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3937888"/>
        <c:axId val="483935928"/>
      </c:lineChart>
      <c:catAx>
        <c:axId val="483937888"/>
        <c:scaling>
          <c:orientation val="minMax"/>
        </c:scaling>
        <c:delete val="0"/>
        <c:axPos val="b"/>
        <c:numFmt formatCode="ge" sourceLinked="1"/>
        <c:majorTickMark val="none"/>
        <c:minorTickMark val="none"/>
        <c:tickLblPos val="none"/>
        <c:crossAx val="483935928"/>
        <c:crosses val="autoZero"/>
        <c:auto val="0"/>
        <c:lblAlgn val="ctr"/>
        <c:lblOffset val="100"/>
        <c:noMultiLvlLbl val="1"/>
      </c:catAx>
      <c:valAx>
        <c:axId val="483935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937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8606192"/>
        <c:axId val="46860972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68606192"/>
        <c:axId val="468609720"/>
      </c:lineChart>
      <c:catAx>
        <c:axId val="468606192"/>
        <c:scaling>
          <c:orientation val="minMax"/>
        </c:scaling>
        <c:delete val="0"/>
        <c:axPos val="b"/>
        <c:numFmt formatCode="ge" sourceLinked="1"/>
        <c:majorTickMark val="none"/>
        <c:minorTickMark val="none"/>
        <c:tickLblPos val="none"/>
        <c:crossAx val="468609720"/>
        <c:crosses val="autoZero"/>
        <c:auto val="0"/>
        <c:lblAlgn val="ctr"/>
        <c:lblOffset val="100"/>
        <c:noMultiLvlLbl val="1"/>
      </c:catAx>
      <c:valAx>
        <c:axId val="468609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606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3938672"/>
        <c:axId val="48394024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3938672"/>
        <c:axId val="483940240"/>
      </c:lineChart>
      <c:catAx>
        <c:axId val="483938672"/>
        <c:scaling>
          <c:orientation val="minMax"/>
        </c:scaling>
        <c:delete val="0"/>
        <c:axPos val="b"/>
        <c:numFmt formatCode="ge" sourceLinked="1"/>
        <c:majorTickMark val="none"/>
        <c:minorTickMark val="none"/>
        <c:tickLblPos val="none"/>
        <c:crossAx val="483940240"/>
        <c:crosses val="autoZero"/>
        <c:auto val="0"/>
        <c:lblAlgn val="ctr"/>
        <c:lblOffset val="100"/>
        <c:noMultiLvlLbl val="1"/>
      </c:catAx>
      <c:valAx>
        <c:axId val="48394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938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3706.9</c:v>
                </c:pt>
                <c:pt idx="1">
                  <c:v>11025.9</c:v>
                </c:pt>
                <c:pt idx="2">
                  <c:v>13012.3</c:v>
                </c:pt>
                <c:pt idx="3">
                  <c:v>14230.2</c:v>
                </c:pt>
                <c:pt idx="4">
                  <c:v>11909.8</c:v>
                </c:pt>
              </c:numCache>
            </c:numRef>
          </c:val>
        </c:ser>
        <c:dLbls>
          <c:showLegendKey val="0"/>
          <c:showVal val="0"/>
          <c:showCatName val="0"/>
          <c:showSerName val="0"/>
          <c:showPercent val="0"/>
          <c:showBubbleSize val="0"/>
        </c:dLbls>
        <c:gapWidth val="180"/>
        <c:overlap val="-90"/>
        <c:axId val="468608544"/>
        <c:axId val="46861011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468608544"/>
        <c:axId val="468610112"/>
      </c:lineChart>
      <c:catAx>
        <c:axId val="468608544"/>
        <c:scaling>
          <c:orientation val="minMax"/>
        </c:scaling>
        <c:delete val="0"/>
        <c:axPos val="b"/>
        <c:numFmt formatCode="ge" sourceLinked="1"/>
        <c:majorTickMark val="none"/>
        <c:minorTickMark val="none"/>
        <c:tickLblPos val="none"/>
        <c:crossAx val="468610112"/>
        <c:crosses val="autoZero"/>
        <c:auto val="0"/>
        <c:lblAlgn val="ctr"/>
        <c:lblOffset val="100"/>
        <c:noMultiLvlLbl val="1"/>
      </c:catAx>
      <c:valAx>
        <c:axId val="46861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6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56228</c:v>
                </c:pt>
                <c:pt idx="1">
                  <c:v>89288</c:v>
                </c:pt>
                <c:pt idx="2">
                  <c:v>83644</c:v>
                </c:pt>
                <c:pt idx="3">
                  <c:v>79570</c:v>
                </c:pt>
                <c:pt idx="4">
                  <c:v>82812</c:v>
                </c:pt>
              </c:numCache>
            </c:numRef>
          </c:val>
        </c:ser>
        <c:dLbls>
          <c:showLegendKey val="0"/>
          <c:showVal val="0"/>
          <c:showCatName val="0"/>
          <c:showSerName val="0"/>
          <c:showPercent val="0"/>
          <c:showBubbleSize val="0"/>
        </c:dLbls>
        <c:gapWidth val="180"/>
        <c:overlap val="-90"/>
        <c:axId val="468608936"/>
        <c:axId val="46860540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468608936"/>
        <c:axId val="468605408"/>
      </c:lineChart>
      <c:catAx>
        <c:axId val="468608936"/>
        <c:scaling>
          <c:orientation val="minMax"/>
        </c:scaling>
        <c:delete val="0"/>
        <c:axPos val="b"/>
        <c:numFmt formatCode="ge" sourceLinked="1"/>
        <c:majorTickMark val="none"/>
        <c:minorTickMark val="none"/>
        <c:tickLblPos val="none"/>
        <c:crossAx val="468605408"/>
        <c:crosses val="autoZero"/>
        <c:auto val="0"/>
        <c:lblAlgn val="ctr"/>
        <c:lblOffset val="100"/>
        <c:noMultiLvlLbl val="1"/>
      </c:catAx>
      <c:valAx>
        <c:axId val="4686054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608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74.2</c:v>
                </c:pt>
                <c:pt idx="1">
                  <c:v>74.5</c:v>
                </c:pt>
                <c:pt idx="2">
                  <c:v>74.8</c:v>
                </c:pt>
                <c:pt idx="3">
                  <c:v>76.7</c:v>
                </c:pt>
                <c:pt idx="4">
                  <c:v>55.1</c:v>
                </c:pt>
              </c:numCache>
            </c:numRef>
          </c:val>
        </c:ser>
        <c:dLbls>
          <c:showLegendKey val="0"/>
          <c:showVal val="0"/>
          <c:showCatName val="0"/>
          <c:showSerName val="0"/>
          <c:showPercent val="0"/>
          <c:showBubbleSize val="0"/>
        </c:dLbls>
        <c:gapWidth val="180"/>
        <c:overlap val="-90"/>
        <c:axId val="468603056"/>
        <c:axId val="46860384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468603056"/>
        <c:axId val="468603840"/>
      </c:lineChart>
      <c:catAx>
        <c:axId val="468603056"/>
        <c:scaling>
          <c:orientation val="minMax"/>
        </c:scaling>
        <c:delete val="0"/>
        <c:axPos val="b"/>
        <c:numFmt formatCode="ge" sourceLinked="1"/>
        <c:majorTickMark val="none"/>
        <c:minorTickMark val="none"/>
        <c:tickLblPos val="none"/>
        <c:crossAx val="468603840"/>
        <c:crosses val="autoZero"/>
        <c:auto val="0"/>
        <c:lblAlgn val="ctr"/>
        <c:lblOffset val="100"/>
        <c:noMultiLvlLbl val="1"/>
      </c:catAx>
      <c:valAx>
        <c:axId val="46860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60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468604624"/>
        <c:axId val="46860501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468604624"/>
        <c:axId val="468605016"/>
      </c:lineChart>
      <c:catAx>
        <c:axId val="468604624"/>
        <c:scaling>
          <c:orientation val="minMax"/>
        </c:scaling>
        <c:delete val="0"/>
        <c:axPos val="b"/>
        <c:numFmt formatCode="ge" sourceLinked="1"/>
        <c:majorTickMark val="none"/>
        <c:minorTickMark val="none"/>
        <c:tickLblPos val="none"/>
        <c:crossAx val="468605016"/>
        <c:crosses val="autoZero"/>
        <c:auto val="0"/>
        <c:lblAlgn val="ctr"/>
        <c:lblOffset val="100"/>
        <c:noMultiLvlLbl val="1"/>
      </c:catAx>
      <c:valAx>
        <c:axId val="468605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60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423</c:v>
                </c:pt>
                <c:pt idx="1">
                  <c:v>208.1</c:v>
                </c:pt>
                <c:pt idx="2">
                  <c:v>201.5</c:v>
                </c:pt>
                <c:pt idx="3">
                  <c:v>244.8</c:v>
                </c:pt>
                <c:pt idx="4">
                  <c:v>407.2</c:v>
                </c:pt>
              </c:numCache>
            </c:numRef>
          </c:val>
        </c:ser>
        <c:dLbls>
          <c:showLegendKey val="0"/>
          <c:showVal val="0"/>
          <c:showCatName val="0"/>
          <c:showSerName val="0"/>
          <c:showPercent val="0"/>
          <c:showBubbleSize val="0"/>
        </c:dLbls>
        <c:gapWidth val="180"/>
        <c:overlap val="-90"/>
        <c:axId val="466157568"/>
        <c:axId val="46615717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466157568"/>
        <c:axId val="466157176"/>
      </c:lineChart>
      <c:catAx>
        <c:axId val="466157568"/>
        <c:scaling>
          <c:orientation val="minMax"/>
        </c:scaling>
        <c:delete val="0"/>
        <c:axPos val="b"/>
        <c:numFmt formatCode="ge" sourceLinked="1"/>
        <c:majorTickMark val="none"/>
        <c:minorTickMark val="none"/>
        <c:tickLblPos val="none"/>
        <c:crossAx val="466157176"/>
        <c:crosses val="autoZero"/>
        <c:auto val="0"/>
        <c:lblAlgn val="ctr"/>
        <c:lblOffset val="100"/>
        <c:noMultiLvlLbl val="1"/>
      </c:catAx>
      <c:valAx>
        <c:axId val="46615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157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6157960"/>
        <c:axId val="46615835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157960"/>
        <c:axId val="466158352"/>
      </c:lineChart>
      <c:catAx>
        <c:axId val="466157960"/>
        <c:scaling>
          <c:orientation val="minMax"/>
        </c:scaling>
        <c:delete val="0"/>
        <c:axPos val="b"/>
        <c:numFmt formatCode="ge" sourceLinked="1"/>
        <c:majorTickMark val="none"/>
        <c:minorTickMark val="none"/>
        <c:tickLblPos val="none"/>
        <c:crossAx val="466158352"/>
        <c:crosses val="autoZero"/>
        <c:auto val="0"/>
        <c:lblAlgn val="ctr"/>
        <c:lblOffset val="100"/>
        <c:noMultiLvlLbl val="1"/>
      </c:catAx>
      <c:valAx>
        <c:axId val="46615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61579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681461</xdr:colOff>
      <xdr:row>41</xdr:row>
      <xdr:rowOff>117765</xdr:rowOff>
    </xdr:from>
    <xdr:ext cx="2608406" cy="392415"/>
    <xdr:sp macro="" textlink="データ!EX9">
      <xdr:nvSpPr>
        <xdr:cNvPr id="21" name="正方形/長方形 20"/>
        <xdr:cNvSpPr/>
      </xdr:nvSpPr>
      <xdr:spPr>
        <a:xfrm>
          <a:off x="9226747"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189031"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12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12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12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12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12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12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12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12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12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13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13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13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13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13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13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13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137"/>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13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139"/>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140"/>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141"/>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142"/>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143"/>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14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145"/>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146"/>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147"/>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148"/>
                </a:ext>
              </a:extLst>
            </xdr:cNvPicPr>
          </xdr:nvPicPr>
          <xdr:blipFill>
            <a:blip xmlns:r="http://schemas.openxmlformats.org/officeDocument/2006/relationships" r:embed="rId47"/>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149"/>
                </a:ext>
              </a:extLst>
            </xdr:cNvPicPr>
          </xdr:nvPicPr>
          <xdr:blipFill>
            <a:blip xmlns:r="http://schemas.openxmlformats.org/officeDocument/2006/relationships" r:embed="rId47"/>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150"/>
                </a:ext>
              </a:extLst>
            </xdr:cNvPicPr>
          </xdr:nvPicPr>
          <xdr:blipFill>
            <a:blip xmlns:r="http://schemas.openxmlformats.org/officeDocument/2006/relationships" r:embed="rId4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151"/>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152"/>
                </a:ext>
              </a:extLst>
            </xdr:cNvPicPr>
          </xdr:nvPicPr>
          <xdr:blipFill>
            <a:blip xmlns:r="http://schemas.openxmlformats.org/officeDocument/2006/relationships" r:embed="rId48"/>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153"/>
                </a:ext>
              </a:extLst>
            </xdr:cNvPicPr>
          </xdr:nvPicPr>
          <xdr:blipFill>
            <a:blip xmlns:r="http://schemas.openxmlformats.org/officeDocument/2006/relationships" r:embed="rId48"/>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154"/>
                </a:ext>
              </a:extLst>
            </xdr:cNvPicPr>
          </xdr:nvPicPr>
          <xdr:blipFill>
            <a:blip xmlns:r="http://schemas.openxmlformats.org/officeDocument/2006/relationships" r:embed="rId48"/>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155"/>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156"/>
                </a:ext>
              </a:extLst>
            </xdr:cNvPicPr>
          </xdr:nvPicPr>
          <xdr:blipFill>
            <a:blip xmlns:r="http://schemas.openxmlformats.org/officeDocument/2006/relationships" r:embed="rId48"/>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157"/>
                </a:ext>
              </a:extLst>
            </xdr:cNvPicPr>
          </xdr:nvPicPr>
          <xdr:blipFill>
            <a:blip xmlns:r="http://schemas.openxmlformats.org/officeDocument/2006/relationships" r:embed="rId48"/>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158"/>
                </a:ext>
              </a:extLst>
            </xdr:cNvPicPr>
          </xdr:nvPicPr>
          <xdr:blipFill>
            <a:blip xmlns:r="http://schemas.openxmlformats.org/officeDocument/2006/relationships" r:embed="rId48"/>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159"/>
                </a:ext>
              </a:extLst>
            </xdr:cNvPicPr>
          </xdr:nvPicPr>
          <xdr:blipFill>
            <a:blip xmlns:r="http://schemas.openxmlformats.org/officeDocument/2006/relationships" r:embed="rId48"/>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160"/>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161"/>
                </a:ext>
              </a:extLst>
            </xdr:cNvPicPr>
          </xdr:nvPicPr>
          <xdr:blipFill>
            <a:blip xmlns:r="http://schemas.openxmlformats.org/officeDocument/2006/relationships" r:embed="rId48"/>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162"/>
                </a:ext>
              </a:extLst>
            </xdr:cNvPicPr>
          </xdr:nvPicPr>
          <xdr:blipFill>
            <a:blip xmlns:r="http://schemas.openxmlformats.org/officeDocument/2006/relationships" r:embed="rId48"/>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163"/>
                </a:ext>
              </a:extLst>
            </xdr:cNvPicPr>
          </xdr:nvPicPr>
          <xdr:blipFill>
            <a:blip xmlns:r="http://schemas.openxmlformats.org/officeDocument/2006/relationships" r:embed="rId48"/>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164"/>
                </a:ext>
              </a:extLst>
            </xdr:cNvPicPr>
          </xdr:nvPicPr>
          <xdr:blipFill>
            <a:blip xmlns:r="http://schemas.openxmlformats.org/officeDocument/2006/relationships" r:embed="rId48"/>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165"/>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166"/>
                </a:ext>
              </a:extLst>
            </xdr:cNvPicPr>
          </xdr:nvPicPr>
          <xdr:blipFill>
            <a:blip xmlns:r="http://schemas.openxmlformats.org/officeDocument/2006/relationships" r:embed="rId48"/>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167"/>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168"/>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富山県　黒部市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2"/>
      <c r="D2" s="132"/>
      <c r="E2" s="132"/>
      <c r="F2" s="132" t="s">
        <v>3</v>
      </c>
      <c r="G2" s="132"/>
      <c r="H2" s="132"/>
      <c r="I2" s="132"/>
      <c r="J2" s="132" t="s">
        <v>4</v>
      </c>
      <c r="K2" s="132"/>
      <c r="L2" s="132"/>
      <c r="M2" s="132"/>
      <c r="N2" s="132" t="s">
        <v>5</v>
      </c>
      <c r="O2" s="132"/>
      <c r="P2" s="132"/>
      <c r="Q2" s="133"/>
      <c r="R2" s="1"/>
      <c r="S2" s="192" t="s">
        <v>6</v>
      </c>
      <c r="T2" s="193"/>
      <c r="U2" s="193"/>
      <c r="V2" s="193"/>
      <c r="W2" s="193"/>
      <c r="X2" s="193"/>
      <c r="Y2" s="193"/>
      <c r="Z2" s="193"/>
      <c r="AA2" s="193"/>
      <c r="AB2" s="193"/>
      <c r="AC2" s="193"/>
      <c r="AD2" s="193"/>
      <c r="AE2" s="193"/>
      <c r="AF2" s="193"/>
      <c r="AG2" s="193"/>
      <c r="AH2" s="194"/>
      <c r="AI2" s="1"/>
      <c r="AJ2" s="1"/>
      <c r="AK2" s="195" t="s">
        <v>7</v>
      </c>
      <c r="AL2" s="196"/>
      <c r="AM2" s="196"/>
      <c r="AN2" s="196"/>
      <c r="AO2" s="196"/>
      <c r="AP2" s="196"/>
      <c r="AQ2" s="197"/>
    </row>
    <row r="3" spans="1:43" ht="23.1" customHeight="1">
      <c r="A3" s="1"/>
      <c r="B3" s="178" t="str">
        <f>データ!I6</f>
        <v>法非適用</v>
      </c>
      <c r="C3" s="179"/>
      <c r="D3" s="179"/>
      <c r="E3" s="179"/>
      <c r="F3" s="179" t="str">
        <f>データ!J6</f>
        <v>電気事業</v>
      </c>
      <c r="G3" s="179"/>
      <c r="H3" s="179"/>
      <c r="I3" s="179"/>
      <c r="J3" s="180" t="s">
        <v>177</v>
      </c>
      <c r="K3" s="180"/>
      <c r="L3" s="180"/>
      <c r="M3" s="180"/>
      <c r="N3" s="181" t="str">
        <f>データ!L6</f>
        <v>該当数値なし</v>
      </c>
      <c r="O3" s="181"/>
      <c r="P3" s="181"/>
      <c r="Q3" s="182"/>
      <c r="R3" s="1"/>
      <c r="S3" s="183" t="s">
        <v>178</v>
      </c>
      <c r="T3" s="184"/>
      <c r="U3" s="184"/>
      <c r="V3" s="184"/>
      <c r="W3" s="184"/>
      <c r="X3" s="184"/>
      <c r="Y3" s="184"/>
      <c r="Z3" s="184"/>
      <c r="AA3" s="184"/>
      <c r="AB3" s="184"/>
      <c r="AC3" s="184"/>
      <c r="AD3" s="184"/>
      <c r="AE3" s="184"/>
      <c r="AF3" s="184"/>
      <c r="AG3" s="184"/>
      <c r="AH3" s="185"/>
      <c r="AI3" s="1"/>
      <c r="AJ3" s="1"/>
      <c r="AK3" s="113" t="s">
        <v>179</v>
      </c>
      <c r="AL3" s="114"/>
      <c r="AM3" s="114"/>
      <c r="AN3" s="114"/>
      <c r="AO3" s="114"/>
      <c r="AP3" s="114"/>
      <c r="AQ3" s="115"/>
    </row>
    <row r="4" spans="1:43" ht="23.1" customHeight="1">
      <c r="A4" s="1"/>
      <c r="B4" s="155" t="s">
        <v>8</v>
      </c>
      <c r="C4" s="156"/>
      <c r="D4" s="156"/>
      <c r="E4" s="156"/>
      <c r="F4" s="156" t="s">
        <v>9</v>
      </c>
      <c r="G4" s="156"/>
      <c r="H4" s="156"/>
      <c r="I4" s="156"/>
      <c r="J4" s="156" t="s">
        <v>10</v>
      </c>
      <c r="K4" s="156"/>
      <c r="L4" s="156"/>
      <c r="M4" s="156"/>
      <c r="N4" s="156" t="s">
        <v>11</v>
      </c>
      <c r="O4" s="156"/>
      <c r="P4" s="156"/>
      <c r="Q4" s="174"/>
      <c r="R4" s="1"/>
      <c r="S4" s="186"/>
      <c r="T4" s="187"/>
      <c r="U4" s="187"/>
      <c r="V4" s="187"/>
      <c r="W4" s="187"/>
      <c r="X4" s="187"/>
      <c r="Y4" s="187"/>
      <c r="Z4" s="187"/>
      <c r="AA4" s="187"/>
      <c r="AB4" s="187"/>
      <c r="AC4" s="187"/>
      <c r="AD4" s="187"/>
      <c r="AE4" s="187"/>
      <c r="AF4" s="187"/>
      <c r="AG4" s="187"/>
      <c r="AH4" s="188"/>
      <c r="AI4" s="1"/>
      <c r="AJ4" s="1"/>
      <c r="AK4" s="113"/>
      <c r="AL4" s="114"/>
      <c r="AM4" s="114"/>
      <c r="AN4" s="114"/>
      <c r="AO4" s="114"/>
      <c r="AP4" s="114"/>
      <c r="AQ4" s="115"/>
    </row>
    <row r="5" spans="1:43" ht="23.1" customHeight="1">
      <c r="A5" s="1"/>
      <c r="B5" s="175">
        <f>データ!M6</f>
        <v>2</v>
      </c>
      <c r="C5" s="176"/>
      <c r="D5" s="176"/>
      <c r="E5" s="176"/>
      <c r="F5" s="168" t="str">
        <f>データ!N6</f>
        <v>-</v>
      </c>
      <c r="G5" s="168"/>
      <c r="H5" s="168"/>
      <c r="I5" s="168"/>
      <c r="J5" s="168" t="str">
        <f>データ!O6</f>
        <v>-</v>
      </c>
      <c r="K5" s="168"/>
      <c r="L5" s="168"/>
      <c r="M5" s="168"/>
      <c r="N5" s="168" t="str">
        <f>データ!P6</f>
        <v>-</v>
      </c>
      <c r="O5" s="168"/>
      <c r="P5" s="168"/>
      <c r="Q5" s="177"/>
      <c r="R5" s="1"/>
      <c r="S5" s="186"/>
      <c r="T5" s="187"/>
      <c r="U5" s="187"/>
      <c r="V5" s="187"/>
      <c r="W5" s="187"/>
      <c r="X5" s="187"/>
      <c r="Y5" s="187"/>
      <c r="Z5" s="187"/>
      <c r="AA5" s="187"/>
      <c r="AB5" s="187"/>
      <c r="AC5" s="187"/>
      <c r="AD5" s="187"/>
      <c r="AE5" s="187"/>
      <c r="AF5" s="187"/>
      <c r="AG5" s="187"/>
      <c r="AH5" s="188"/>
      <c r="AI5" s="1"/>
      <c r="AJ5" s="1"/>
      <c r="AK5" s="113"/>
      <c r="AL5" s="114"/>
      <c r="AM5" s="114"/>
      <c r="AN5" s="114"/>
      <c r="AO5" s="114"/>
      <c r="AP5" s="114"/>
      <c r="AQ5" s="115"/>
    </row>
    <row r="6" spans="1:43" ht="23.1" customHeight="1">
      <c r="A6" s="1"/>
      <c r="B6" s="155" t="s">
        <v>12</v>
      </c>
      <c r="C6" s="156"/>
      <c r="D6" s="156"/>
      <c r="E6" s="156"/>
      <c r="F6" s="156" t="s">
        <v>13</v>
      </c>
      <c r="G6" s="156"/>
      <c r="H6" s="156"/>
      <c r="I6" s="156"/>
      <c r="J6" s="156" t="s">
        <v>14</v>
      </c>
      <c r="K6" s="156"/>
      <c r="L6" s="156"/>
      <c r="M6" s="156"/>
      <c r="N6" s="156" t="s">
        <v>15</v>
      </c>
      <c r="O6" s="156"/>
      <c r="P6" s="156"/>
      <c r="Q6" s="174"/>
      <c r="R6" s="1"/>
      <c r="S6" s="186"/>
      <c r="T6" s="187"/>
      <c r="U6" s="187"/>
      <c r="V6" s="187"/>
      <c r="W6" s="187"/>
      <c r="X6" s="187"/>
      <c r="Y6" s="187"/>
      <c r="Z6" s="187"/>
      <c r="AA6" s="187"/>
      <c r="AB6" s="187"/>
      <c r="AC6" s="187"/>
      <c r="AD6" s="187"/>
      <c r="AE6" s="187"/>
      <c r="AF6" s="187"/>
      <c r="AG6" s="187"/>
      <c r="AH6" s="188"/>
      <c r="AI6" s="1"/>
      <c r="AJ6" s="1"/>
      <c r="AK6" s="113"/>
      <c r="AL6" s="114"/>
      <c r="AM6" s="114"/>
      <c r="AN6" s="114"/>
      <c r="AO6" s="114"/>
      <c r="AP6" s="114"/>
      <c r="AQ6" s="115"/>
    </row>
    <row r="7" spans="1:43" ht="22.5" customHeight="1">
      <c r="A7" s="1"/>
      <c r="B7" s="167" t="str">
        <f>データ!Q6</f>
        <v>-</v>
      </c>
      <c r="C7" s="168"/>
      <c r="D7" s="168"/>
      <c r="E7" s="168"/>
      <c r="F7" s="169" t="s">
        <v>127</v>
      </c>
      <c r="G7" s="170"/>
      <c r="H7" s="170"/>
      <c r="I7" s="170"/>
      <c r="J7" s="171" t="s">
        <v>127</v>
      </c>
      <c r="K7" s="171"/>
      <c r="L7" s="171"/>
      <c r="M7" s="171"/>
      <c r="N7" s="172" t="str">
        <f>データ!T6</f>
        <v>無</v>
      </c>
      <c r="O7" s="172"/>
      <c r="P7" s="172"/>
      <c r="Q7" s="173"/>
      <c r="R7" s="1"/>
      <c r="S7" s="186"/>
      <c r="T7" s="187"/>
      <c r="U7" s="187"/>
      <c r="V7" s="187"/>
      <c r="W7" s="187"/>
      <c r="X7" s="187"/>
      <c r="Y7" s="187"/>
      <c r="Z7" s="187"/>
      <c r="AA7" s="187"/>
      <c r="AB7" s="187"/>
      <c r="AC7" s="187"/>
      <c r="AD7" s="187"/>
      <c r="AE7" s="187"/>
      <c r="AF7" s="187"/>
      <c r="AG7" s="187"/>
      <c r="AH7" s="188"/>
      <c r="AI7" s="1"/>
      <c r="AJ7" s="1"/>
      <c r="AK7" s="113"/>
      <c r="AL7" s="114"/>
      <c r="AM7" s="114"/>
      <c r="AN7" s="114"/>
      <c r="AO7" s="114"/>
      <c r="AP7" s="114"/>
      <c r="AQ7" s="115"/>
    </row>
    <row r="8" spans="1:43" ht="23.1" customHeight="1">
      <c r="A8" s="1"/>
      <c r="B8" s="155" t="s">
        <v>16</v>
      </c>
      <c r="C8" s="156"/>
      <c r="D8" s="156"/>
      <c r="E8" s="156"/>
      <c r="F8" s="156" t="s">
        <v>17</v>
      </c>
      <c r="G8" s="156"/>
      <c r="H8" s="156"/>
      <c r="I8" s="156"/>
      <c r="J8" s="156"/>
      <c r="K8" s="156"/>
      <c r="L8" s="156"/>
      <c r="M8" s="156"/>
      <c r="N8" s="156"/>
      <c r="O8" s="156"/>
      <c r="P8" s="156"/>
      <c r="Q8" s="174"/>
      <c r="R8" s="1"/>
      <c r="S8" s="186"/>
      <c r="T8" s="187"/>
      <c r="U8" s="187"/>
      <c r="V8" s="187"/>
      <c r="W8" s="187"/>
      <c r="X8" s="187"/>
      <c r="Y8" s="187"/>
      <c r="Z8" s="187"/>
      <c r="AA8" s="187"/>
      <c r="AB8" s="187"/>
      <c r="AC8" s="187"/>
      <c r="AD8" s="187"/>
      <c r="AE8" s="187"/>
      <c r="AF8" s="187"/>
      <c r="AG8" s="187"/>
      <c r="AH8" s="188"/>
      <c r="AI8" s="1"/>
      <c r="AJ8" s="1"/>
      <c r="AK8" s="113"/>
      <c r="AL8" s="114"/>
      <c r="AM8" s="114"/>
      <c r="AN8" s="114"/>
      <c r="AO8" s="114"/>
      <c r="AP8" s="114"/>
      <c r="AQ8" s="115"/>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6"/>
      <c r="T9" s="187"/>
      <c r="U9" s="187"/>
      <c r="V9" s="187"/>
      <c r="W9" s="187"/>
      <c r="X9" s="187"/>
      <c r="Y9" s="187"/>
      <c r="Z9" s="187"/>
      <c r="AA9" s="187"/>
      <c r="AB9" s="187"/>
      <c r="AC9" s="187"/>
      <c r="AD9" s="187"/>
      <c r="AE9" s="187"/>
      <c r="AF9" s="187"/>
      <c r="AG9" s="187"/>
      <c r="AH9" s="188"/>
      <c r="AI9" s="1"/>
      <c r="AJ9" s="1"/>
      <c r="AK9" s="113"/>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6"/>
      <c r="T10" s="187"/>
      <c r="U10" s="187"/>
      <c r="V10" s="187"/>
      <c r="W10" s="187"/>
      <c r="X10" s="187"/>
      <c r="Y10" s="187"/>
      <c r="Z10" s="187"/>
      <c r="AA10" s="187"/>
      <c r="AB10" s="187"/>
      <c r="AC10" s="187"/>
      <c r="AD10" s="187"/>
      <c r="AE10" s="187"/>
      <c r="AF10" s="187"/>
      <c r="AG10" s="187"/>
      <c r="AH10" s="188"/>
      <c r="AI10" s="1"/>
      <c r="AJ10" s="1"/>
      <c r="AK10" s="113"/>
      <c r="AL10" s="114"/>
      <c r="AM10" s="114"/>
      <c r="AN10" s="114"/>
      <c r="AO10" s="114"/>
      <c r="AP10" s="114"/>
      <c r="AQ10" s="115"/>
    </row>
    <row r="11" spans="1:43" ht="23.1" customHeight="1">
      <c r="A11" s="1"/>
      <c r="B11" s="163" t="s">
        <v>19</v>
      </c>
      <c r="C11" s="132"/>
      <c r="D11" s="132"/>
      <c r="E11" s="132"/>
      <c r="F11" s="164">
        <f>データ!B10</f>
        <v>40909</v>
      </c>
      <c r="G11" s="165"/>
      <c r="H11" s="164">
        <f>データ!C10</f>
        <v>41275</v>
      </c>
      <c r="I11" s="165"/>
      <c r="J11" s="164">
        <f>データ!D10</f>
        <v>41640</v>
      </c>
      <c r="K11" s="165"/>
      <c r="L11" s="164">
        <f>データ!E10</f>
        <v>42005</v>
      </c>
      <c r="M11" s="165"/>
      <c r="N11" s="164">
        <f>データ!F10</f>
        <v>42370</v>
      </c>
      <c r="O11" s="166"/>
      <c r="P11" s="8"/>
      <c r="Q11" s="8"/>
      <c r="R11" s="1"/>
      <c r="S11" s="186"/>
      <c r="T11" s="187"/>
      <c r="U11" s="187"/>
      <c r="V11" s="187"/>
      <c r="W11" s="187"/>
      <c r="X11" s="187"/>
      <c r="Y11" s="187"/>
      <c r="Z11" s="187"/>
      <c r="AA11" s="187"/>
      <c r="AB11" s="187"/>
      <c r="AC11" s="187"/>
      <c r="AD11" s="187"/>
      <c r="AE11" s="187"/>
      <c r="AF11" s="187"/>
      <c r="AG11" s="187"/>
      <c r="AH11" s="188"/>
      <c r="AI11" s="1"/>
      <c r="AJ11" s="1"/>
      <c r="AK11" s="113"/>
      <c r="AL11" s="114"/>
      <c r="AM11" s="114"/>
      <c r="AN11" s="114"/>
      <c r="AO11" s="114"/>
      <c r="AP11" s="114"/>
      <c r="AQ11" s="115"/>
    </row>
    <row r="12" spans="1:43" ht="23.1" customHeight="1">
      <c r="A12" s="1"/>
      <c r="B12" s="155" t="s">
        <v>21</v>
      </c>
      <c r="C12" s="156"/>
      <c r="D12" s="156"/>
      <c r="E12" s="156"/>
      <c r="F12" s="151">
        <f>データ!W6</f>
        <v>5067</v>
      </c>
      <c r="G12" s="152"/>
      <c r="H12" s="151">
        <f>データ!X6</f>
        <v>5090</v>
      </c>
      <c r="I12" s="152"/>
      <c r="J12" s="151">
        <f>データ!Y6</f>
        <v>5109</v>
      </c>
      <c r="K12" s="152"/>
      <c r="L12" s="151">
        <f>データ!Z6</f>
        <v>5256</v>
      </c>
      <c r="M12" s="152"/>
      <c r="N12" s="153">
        <f>データ!AA6</f>
        <v>4634</v>
      </c>
      <c r="O12" s="154"/>
      <c r="P12" s="8"/>
      <c r="Q12" s="8"/>
      <c r="R12" s="1"/>
      <c r="S12" s="186"/>
      <c r="T12" s="187"/>
      <c r="U12" s="187"/>
      <c r="V12" s="187"/>
      <c r="W12" s="187"/>
      <c r="X12" s="187"/>
      <c r="Y12" s="187"/>
      <c r="Z12" s="187"/>
      <c r="AA12" s="187"/>
      <c r="AB12" s="187"/>
      <c r="AC12" s="187"/>
      <c r="AD12" s="187"/>
      <c r="AE12" s="187"/>
      <c r="AF12" s="187"/>
      <c r="AG12" s="187"/>
      <c r="AH12" s="188"/>
      <c r="AI12" s="1"/>
      <c r="AJ12" s="1"/>
      <c r="AK12" s="113"/>
      <c r="AL12" s="114"/>
      <c r="AM12" s="114"/>
      <c r="AN12" s="114"/>
      <c r="AO12" s="114"/>
      <c r="AP12" s="114"/>
      <c r="AQ12" s="115"/>
    </row>
    <row r="13" spans="1:43" ht="23.1" customHeight="1">
      <c r="A13" s="1"/>
      <c r="B13" s="148" t="s">
        <v>22</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6"/>
      <c r="T13" s="187"/>
      <c r="U13" s="187"/>
      <c r="V13" s="187"/>
      <c r="W13" s="187"/>
      <c r="X13" s="187"/>
      <c r="Y13" s="187"/>
      <c r="Z13" s="187"/>
      <c r="AA13" s="187"/>
      <c r="AB13" s="187"/>
      <c r="AC13" s="187"/>
      <c r="AD13" s="187"/>
      <c r="AE13" s="187"/>
      <c r="AF13" s="187"/>
      <c r="AG13" s="187"/>
      <c r="AH13" s="188"/>
      <c r="AI13" s="1"/>
      <c r="AJ13" s="1"/>
      <c r="AK13" s="113"/>
      <c r="AL13" s="114"/>
      <c r="AM13" s="114"/>
      <c r="AN13" s="114"/>
      <c r="AO13" s="114"/>
      <c r="AP13" s="114"/>
      <c r="AQ13" s="115"/>
    </row>
    <row r="14" spans="1:43" ht="23.1" customHeight="1">
      <c r="A14" s="1"/>
      <c r="B14" s="148" t="s">
        <v>23</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6"/>
      <c r="T14" s="187"/>
      <c r="U14" s="187"/>
      <c r="V14" s="187"/>
      <c r="W14" s="187"/>
      <c r="X14" s="187"/>
      <c r="Y14" s="187"/>
      <c r="Z14" s="187"/>
      <c r="AA14" s="187"/>
      <c r="AB14" s="187"/>
      <c r="AC14" s="187"/>
      <c r="AD14" s="187"/>
      <c r="AE14" s="187"/>
      <c r="AF14" s="187"/>
      <c r="AG14" s="187"/>
      <c r="AH14" s="188"/>
      <c r="AI14" s="1"/>
      <c r="AJ14" s="1"/>
      <c r="AK14" s="113"/>
      <c r="AL14" s="114"/>
      <c r="AM14" s="114"/>
      <c r="AN14" s="114"/>
      <c r="AO14" s="114"/>
      <c r="AP14" s="114"/>
      <c r="AQ14" s="115"/>
    </row>
    <row r="15" spans="1:43" ht="23.1" customHeight="1">
      <c r="A15" s="1"/>
      <c r="B15" s="142" t="s">
        <v>24</v>
      </c>
      <c r="C15" s="143"/>
      <c r="D15" s="143"/>
      <c r="E15" s="144"/>
      <c r="F15" s="145" t="str">
        <f>データ!AL6</f>
        <v>-</v>
      </c>
      <c r="G15" s="145"/>
      <c r="H15" s="145" t="str">
        <f>データ!AM6</f>
        <v>-</v>
      </c>
      <c r="I15" s="145"/>
      <c r="J15" s="145" t="str">
        <f>データ!AN6</f>
        <v>-</v>
      </c>
      <c r="K15" s="145"/>
      <c r="L15" s="145" t="str">
        <f>データ!AO6</f>
        <v>-</v>
      </c>
      <c r="M15" s="145"/>
      <c r="N15" s="146" t="str">
        <f>データ!AP6</f>
        <v>-</v>
      </c>
      <c r="O15" s="147"/>
      <c r="P15" s="8"/>
      <c r="Q15" s="8"/>
      <c r="R15" s="1"/>
      <c r="S15" s="186"/>
      <c r="T15" s="187"/>
      <c r="U15" s="187"/>
      <c r="V15" s="187"/>
      <c r="W15" s="187"/>
      <c r="X15" s="187"/>
      <c r="Y15" s="187"/>
      <c r="Z15" s="187"/>
      <c r="AA15" s="187"/>
      <c r="AB15" s="187"/>
      <c r="AC15" s="187"/>
      <c r="AD15" s="187"/>
      <c r="AE15" s="187"/>
      <c r="AF15" s="187"/>
      <c r="AG15" s="187"/>
      <c r="AH15" s="188"/>
      <c r="AI15" s="1"/>
      <c r="AJ15" s="1"/>
      <c r="AK15" s="113"/>
      <c r="AL15" s="114"/>
      <c r="AM15" s="114"/>
      <c r="AN15" s="114"/>
      <c r="AO15" s="114"/>
      <c r="AP15" s="114"/>
      <c r="AQ15" s="115"/>
    </row>
    <row r="16" spans="1:43" ht="23.1" customHeight="1" thickBot="1">
      <c r="A16" s="1"/>
      <c r="B16" s="134" t="s">
        <v>25</v>
      </c>
      <c r="C16" s="135"/>
      <c r="D16" s="135"/>
      <c r="E16" s="136"/>
      <c r="F16" s="139">
        <f>データ!AQ6</f>
        <v>5067</v>
      </c>
      <c r="G16" s="139"/>
      <c r="H16" s="139">
        <f>データ!AR6</f>
        <v>5090</v>
      </c>
      <c r="I16" s="139"/>
      <c r="J16" s="139">
        <f>データ!AS6</f>
        <v>5109</v>
      </c>
      <c r="K16" s="139"/>
      <c r="L16" s="139">
        <f>データ!AT6</f>
        <v>5256</v>
      </c>
      <c r="M16" s="139"/>
      <c r="N16" s="140">
        <f>データ!AU6</f>
        <v>4634</v>
      </c>
      <c r="O16" s="141"/>
      <c r="P16" s="8"/>
      <c r="Q16" s="8"/>
      <c r="R16" s="1"/>
      <c r="S16" s="186"/>
      <c r="T16" s="187"/>
      <c r="U16" s="187"/>
      <c r="V16" s="187"/>
      <c r="W16" s="187"/>
      <c r="X16" s="187"/>
      <c r="Y16" s="187"/>
      <c r="Z16" s="187"/>
      <c r="AA16" s="187"/>
      <c r="AB16" s="187"/>
      <c r="AC16" s="187"/>
      <c r="AD16" s="187"/>
      <c r="AE16" s="187"/>
      <c r="AF16" s="187"/>
      <c r="AG16" s="187"/>
      <c r="AH16" s="188"/>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6"/>
      <c r="T17" s="187"/>
      <c r="U17" s="187"/>
      <c r="V17" s="187"/>
      <c r="W17" s="187"/>
      <c r="X17" s="187"/>
      <c r="Y17" s="187"/>
      <c r="Z17" s="187"/>
      <c r="AA17" s="187"/>
      <c r="AB17" s="187"/>
      <c r="AC17" s="187"/>
      <c r="AD17" s="187"/>
      <c r="AE17" s="187"/>
      <c r="AF17" s="187"/>
      <c r="AG17" s="187"/>
      <c r="AH17" s="188"/>
      <c r="AI17" s="1"/>
      <c r="AJ17" s="1"/>
      <c r="AK17" s="113"/>
      <c r="AL17" s="114"/>
      <c r="AM17" s="114"/>
      <c r="AN17" s="114"/>
      <c r="AO17" s="114"/>
      <c r="AP17" s="114"/>
      <c r="AQ17" s="115"/>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6"/>
      <c r="T18" s="187"/>
      <c r="U18" s="187"/>
      <c r="V18" s="187"/>
      <c r="W18" s="187"/>
      <c r="X18" s="187"/>
      <c r="Y18" s="187"/>
      <c r="Z18" s="187"/>
      <c r="AA18" s="187"/>
      <c r="AB18" s="187"/>
      <c r="AC18" s="187"/>
      <c r="AD18" s="187"/>
      <c r="AE18" s="187"/>
      <c r="AF18" s="187"/>
      <c r="AG18" s="187"/>
      <c r="AH18" s="188"/>
      <c r="AI18" s="1"/>
      <c r="AJ18" s="1"/>
      <c r="AK18" s="113"/>
      <c r="AL18" s="114"/>
      <c r="AM18" s="114"/>
      <c r="AN18" s="114"/>
      <c r="AO18" s="114"/>
      <c r="AP18" s="114"/>
      <c r="AQ18" s="115"/>
    </row>
    <row r="19" spans="1:43" ht="23.1" customHeight="1" thickBot="1">
      <c r="A19" s="1"/>
      <c r="B19" s="134" t="s">
        <v>28</v>
      </c>
      <c r="C19" s="135"/>
      <c r="D19" s="135"/>
      <c r="E19" s="136"/>
      <c r="F19" s="137" t="str">
        <f>データ!AV6</f>
        <v>-</v>
      </c>
      <c r="G19" s="137"/>
      <c r="H19" s="137"/>
      <c r="I19" s="137">
        <f>データ!AW6</f>
        <v>133277</v>
      </c>
      <c r="J19" s="137"/>
      <c r="K19" s="137"/>
      <c r="L19" s="137">
        <f>データ!AX6</f>
        <v>133277</v>
      </c>
      <c r="M19" s="137"/>
      <c r="N19" s="137"/>
      <c r="O19" s="138"/>
      <c r="P19" s="1"/>
      <c r="Q19" s="1"/>
      <c r="R19" s="1"/>
      <c r="S19" s="189"/>
      <c r="T19" s="190"/>
      <c r="U19" s="190"/>
      <c r="V19" s="190"/>
      <c r="W19" s="190"/>
      <c r="X19" s="190"/>
      <c r="Y19" s="190"/>
      <c r="Z19" s="190"/>
      <c r="AA19" s="190"/>
      <c r="AB19" s="190"/>
      <c r="AC19" s="190"/>
      <c r="AD19" s="190"/>
      <c r="AE19" s="190"/>
      <c r="AF19" s="190"/>
      <c r="AG19" s="190"/>
      <c r="AH19" s="191"/>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31</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180</v>
      </c>
      <c r="AL40" s="114"/>
      <c r="AM40" s="114"/>
      <c r="AN40" s="114"/>
      <c r="AO40" s="114"/>
      <c r="AP40" s="114"/>
      <c r="AQ40" s="115"/>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34</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181</v>
      </c>
      <c r="AL99" s="125"/>
      <c r="AM99" s="125"/>
      <c r="AN99" s="125"/>
      <c r="AO99" s="125"/>
      <c r="AP99" s="125"/>
      <c r="AQ99" s="126"/>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B13:E13"/>
    <mergeCell ref="F13:G13"/>
    <mergeCell ref="H13:I13"/>
    <mergeCell ref="J13:K13"/>
    <mergeCell ref="L13:M13"/>
    <mergeCell ref="N13:O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40.5">
      <c r="A6" s="50" t="s">
        <v>114</v>
      </c>
      <c r="B6" s="68" t="str">
        <f>B7</f>
        <v>2016</v>
      </c>
      <c r="C6" s="68" t="str">
        <f t="shared" ref="C6:AX6" si="6">C7</f>
        <v>162078</v>
      </c>
      <c r="D6" s="68" t="str">
        <f t="shared" si="6"/>
        <v>47</v>
      </c>
      <c r="E6" s="68" t="str">
        <f t="shared" si="6"/>
        <v>04</v>
      </c>
      <c r="F6" s="68" t="str">
        <f t="shared" si="6"/>
        <v>0</v>
      </c>
      <c r="G6" s="68" t="str">
        <f t="shared" si="6"/>
        <v>000</v>
      </c>
      <c r="H6" s="68" t="str">
        <f t="shared" si="6"/>
        <v>富山県　黒部市</v>
      </c>
      <c r="I6" s="68" t="str">
        <f t="shared" si="6"/>
        <v>法非適用</v>
      </c>
      <c r="J6" s="68" t="str">
        <f t="shared" si="6"/>
        <v>電気事業</v>
      </c>
      <c r="K6" s="68" t="str">
        <f t="shared" si="6"/>
        <v/>
      </c>
      <c r="L6" s="69" t="str">
        <f t="shared" si="6"/>
        <v>該当数値なし</v>
      </c>
      <c r="M6" s="70">
        <f t="shared" si="6"/>
        <v>2</v>
      </c>
      <c r="N6" s="70" t="str">
        <f t="shared" si="6"/>
        <v>-</v>
      </c>
      <c r="O6" s="70" t="str">
        <f t="shared" si="6"/>
        <v>-</v>
      </c>
      <c r="P6" s="70" t="str">
        <f t="shared" si="6"/>
        <v>-</v>
      </c>
      <c r="Q6" s="70" t="str">
        <f t="shared" si="6"/>
        <v>-</v>
      </c>
      <c r="R6" s="71" t="str">
        <f>R7</f>
        <v>平成44年8月31日　宮野用水発電所</v>
      </c>
      <c r="S6" s="72" t="str">
        <f t="shared" si="6"/>
        <v>平成44年8月31日　宮野用水発電所</v>
      </c>
      <c r="T6" s="68" t="str">
        <f t="shared" si="6"/>
        <v>無</v>
      </c>
      <c r="U6" s="72" t="str">
        <f t="shared" si="6"/>
        <v>北陸電力株式会社</v>
      </c>
      <c r="V6" s="69" t="str">
        <f t="shared" si="6"/>
        <v>-</v>
      </c>
      <c r="W6" s="70">
        <f>W7</f>
        <v>5067</v>
      </c>
      <c r="X6" s="70">
        <f t="shared" si="6"/>
        <v>5090</v>
      </c>
      <c r="Y6" s="70">
        <f t="shared" si="6"/>
        <v>5109</v>
      </c>
      <c r="Z6" s="70">
        <f t="shared" si="6"/>
        <v>5256</v>
      </c>
      <c r="AA6" s="70">
        <f t="shared" si="6"/>
        <v>4634</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5067</v>
      </c>
      <c r="AR6" s="70">
        <f t="shared" si="6"/>
        <v>5090</v>
      </c>
      <c r="AS6" s="70">
        <f t="shared" si="6"/>
        <v>5109</v>
      </c>
      <c r="AT6" s="70">
        <f t="shared" si="6"/>
        <v>5256</v>
      </c>
      <c r="AU6" s="70">
        <f t="shared" si="6"/>
        <v>4634</v>
      </c>
      <c r="AV6" s="70" t="str">
        <f t="shared" si="6"/>
        <v>-</v>
      </c>
      <c r="AW6" s="70">
        <f t="shared" si="6"/>
        <v>133277</v>
      </c>
      <c r="AX6" s="70">
        <f t="shared" si="6"/>
        <v>133277</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c r="A7" s="50"/>
      <c r="B7" s="78" t="s">
        <v>115</v>
      </c>
      <c r="C7" s="78" t="s">
        <v>116</v>
      </c>
      <c r="D7" s="78" t="s">
        <v>117</v>
      </c>
      <c r="E7" s="78" t="s">
        <v>118</v>
      </c>
      <c r="F7" s="78" t="s">
        <v>119</v>
      </c>
      <c r="G7" s="78" t="s">
        <v>120</v>
      </c>
      <c r="H7" s="78" t="s">
        <v>121</v>
      </c>
      <c r="I7" s="78" t="s">
        <v>122</v>
      </c>
      <c r="J7" s="78" t="s">
        <v>123</v>
      </c>
      <c r="K7" s="78" t="s">
        <v>124</v>
      </c>
      <c r="L7" s="79" t="s">
        <v>125</v>
      </c>
      <c r="M7" s="80">
        <v>2</v>
      </c>
      <c r="N7" s="80" t="s">
        <v>126</v>
      </c>
      <c r="O7" s="81" t="s">
        <v>126</v>
      </c>
      <c r="P7" s="81" t="s">
        <v>126</v>
      </c>
      <c r="Q7" s="81" t="s">
        <v>126</v>
      </c>
      <c r="R7" s="82" t="s">
        <v>127</v>
      </c>
      <c r="S7" s="82" t="s">
        <v>127</v>
      </c>
      <c r="T7" s="83" t="s">
        <v>128</v>
      </c>
      <c r="U7" s="82" t="s">
        <v>129</v>
      </c>
      <c r="V7" s="79" t="s">
        <v>126</v>
      </c>
      <c r="W7" s="81">
        <v>5067</v>
      </c>
      <c r="X7" s="81">
        <v>5090</v>
      </c>
      <c r="Y7" s="81">
        <v>5109</v>
      </c>
      <c r="Z7" s="81">
        <v>5256</v>
      </c>
      <c r="AA7" s="81">
        <v>4634</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5067</v>
      </c>
      <c r="AR7" s="81">
        <v>5090</v>
      </c>
      <c r="AS7" s="81">
        <v>5109</v>
      </c>
      <c r="AT7" s="81">
        <v>5256</v>
      </c>
      <c r="AU7" s="81">
        <v>4634</v>
      </c>
      <c r="AV7" s="81" t="s">
        <v>126</v>
      </c>
      <c r="AW7" s="81">
        <v>133277</v>
      </c>
      <c r="AX7" s="81">
        <v>133277</v>
      </c>
      <c r="AY7" s="84">
        <v>378.8</v>
      </c>
      <c r="AZ7" s="84">
        <v>250.8</v>
      </c>
      <c r="BA7" s="84">
        <v>218.8</v>
      </c>
      <c r="BB7" s="84">
        <v>200.1</v>
      </c>
      <c r="BC7" s="84">
        <v>241.6</v>
      </c>
      <c r="BD7" s="84">
        <v>179.6</v>
      </c>
      <c r="BE7" s="84">
        <v>164.1</v>
      </c>
      <c r="BF7" s="84">
        <v>124.4</v>
      </c>
      <c r="BG7" s="84">
        <v>118.8</v>
      </c>
      <c r="BH7" s="84">
        <v>88.8</v>
      </c>
      <c r="BI7" s="84">
        <v>100</v>
      </c>
      <c r="BJ7" s="84">
        <v>463.9</v>
      </c>
      <c r="BK7" s="84">
        <v>1229.9000000000001</v>
      </c>
      <c r="BL7" s="84">
        <v>1231.2</v>
      </c>
      <c r="BM7" s="84">
        <v>1447</v>
      </c>
      <c r="BN7" s="84">
        <v>1163</v>
      </c>
      <c r="BO7" s="84">
        <v>296.2</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v>3706.9</v>
      </c>
      <c r="CG7" s="84">
        <v>11025.9</v>
      </c>
      <c r="CH7" s="84">
        <v>13012.3</v>
      </c>
      <c r="CI7" s="84">
        <v>14230.2</v>
      </c>
      <c r="CJ7" s="84">
        <v>11909.8</v>
      </c>
      <c r="CK7" s="84">
        <v>7095.7</v>
      </c>
      <c r="CL7" s="84">
        <v>11717.4</v>
      </c>
      <c r="CM7" s="84">
        <v>17642.5</v>
      </c>
      <c r="CN7" s="84">
        <v>18815.8</v>
      </c>
      <c r="CO7" s="84">
        <v>22847.9</v>
      </c>
      <c r="CP7" s="81">
        <v>56228</v>
      </c>
      <c r="CQ7" s="81">
        <v>89288</v>
      </c>
      <c r="CR7" s="81">
        <v>83644</v>
      </c>
      <c r="CS7" s="81">
        <v>79570</v>
      </c>
      <c r="CT7" s="81">
        <v>82812</v>
      </c>
      <c r="CU7" s="81">
        <v>120361</v>
      </c>
      <c r="CV7" s="81">
        <v>108538</v>
      </c>
      <c r="CW7" s="81">
        <v>58539</v>
      </c>
      <c r="CX7" s="81">
        <v>37685</v>
      </c>
      <c r="CY7" s="81">
        <v>2390</v>
      </c>
      <c r="CZ7" s="81">
        <v>960</v>
      </c>
      <c r="DA7" s="84">
        <v>74.2</v>
      </c>
      <c r="DB7" s="84">
        <v>74.5</v>
      </c>
      <c r="DC7" s="84">
        <v>74.8</v>
      </c>
      <c r="DD7" s="84">
        <v>76.7</v>
      </c>
      <c r="DE7" s="84">
        <v>55.1</v>
      </c>
      <c r="DF7" s="84">
        <v>42.7</v>
      </c>
      <c r="DG7" s="84">
        <v>38.5</v>
      </c>
      <c r="DH7" s="84">
        <v>37.700000000000003</v>
      </c>
      <c r="DI7" s="84">
        <v>33.9</v>
      </c>
      <c r="DJ7" s="84">
        <v>37.9</v>
      </c>
      <c r="DK7" s="84">
        <v>0</v>
      </c>
      <c r="DL7" s="84">
        <v>0</v>
      </c>
      <c r="DM7" s="84">
        <v>0</v>
      </c>
      <c r="DN7" s="84">
        <v>0</v>
      </c>
      <c r="DO7" s="84">
        <v>0</v>
      </c>
      <c r="DP7" s="84">
        <v>23.7</v>
      </c>
      <c r="DQ7" s="84">
        <v>21.6</v>
      </c>
      <c r="DR7" s="84">
        <v>13.7</v>
      </c>
      <c r="DS7" s="84">
        <v>16.3</v>
      </c>
      <c r="DT7" s="84">
        <v>14.2</v>
      </c>
      <c r="DU7" s="84">
        <v>423</v>
      </c>
      <c r="DV7" s="84">
        <v>208.1</v>
      </c>
      <c r="DW7" s="84">
        <v>201.5</v>
      </c>
      <c r="DX7" s="84">
        <v>244.8</v>
      </c>
      <c r="DY7" s="84">
        <v>407.2</v>
      </c>
      <c r="DZ7" s="84">
        <v>126.1</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v>100</v>
      </c>
      <c r="EP7" s="84">
        <v>100</v>
      </c>
      <c r="EQ7" s="84">
        <v>100</v>
      </c>
      <c r="ER7" s="84">
        <v>100</v>
      </c>
      <c r="ES7" s="84">
        <v>100</v>
      </c>
      <c r="ET7" s="84">
        <v>22.1</v>
      </c>
      <c r="EU7" s="84">
        <v>56.1</v>
      </c>
      <c r="EV7" s="84">
        <v>70.2</v>
      </c>
      <c r="EW7" s="84">
        <v>73.099999999999994</v>
      </c>
      <c r="EX7" s="84">
        <v>74.8</v>
      </c>
      <c r="EY7" s="81">
        <v>960</v>
      </c>
      <c r="EZ7" s="84">
        <v>74.2</v>
      </c>
      <c r="FA7" s="84">
        <v>74.5</v>
      </c>
      <c r="FB7" s="84">
        <v>74.8</v>
      </c>
      <c r="FC7" s="84">
        <v>76.7</v>
      </c>
      <c r="FD7" s="84">
        <v>55.1</v>
      </c>
      <c r="FE7" s="84">
        <v>67.5</v>
      </c>
      <c r="FF7" s="84">
        <v>64</v>
      </c>
      <c r="FG7" s="84">
        <v>56.1</v>
      </c>
      <c r="FH7" s="84">
        <v>61.8</v>
      </c>
      <c r="FI7" s="84">
        <v>61.6</v>
      </c>
      <c r="FJ7" s="84">
        <v>0</v>
      </c>
      <c r="FK7" s="84">
        <v>0</v>
      </c>
      <c r="FL7" s="84">
        <v>0</v>
      </c>
      <c r="FM7" s="84">
        <v>0</v>
      </c>
      <c r="FN7" s="84">
        <v>0</v>
      </c>
      <c r="FO7" s="84">
        <v>29.2</v>
      </c>
      <c r="FP7" s="84">
        <v>22.1</v>
      </c>
      <c r="FQ7" s="84">
        <v>16.7</v>
      </c>
      <c r="FR7" s="84">
        <v>8.6999999999999993</v>
      </c>
      <c r="FS7" s="84">
        <v>5.7</v>
      </c>
      <c r="FT7" s="84">
        <v>423</v>
      </c>
      <c r="FU7" s="84">
        <v>208.1</v>
      </c>
      <c r="FV7" s="84">
        <v>201.5</v>
      </c>
      <c r="FW7" s="84">
        <v>244.8</v>
      </c>
      <c r="FX7" s="84">
        <v>407.2</v>
      </c>
      <c r="FY7" s="84">
        <v>362.4</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v>100</v>
      </c>
      <c r="GO7" s="84">
        <v>100</v>
      </c>
      <c r="GP7" s="84">
        <v>100</v>
      </c>
      <c r="GQ7" s="84">
        <v>100</v>
      </c>
      <c r="GR7" s="84">
        <v>100</v>
      </c>
      <c r="GS7" s="84">
        <v>37.700000000000003</v>
      </c>
      <c r="GT7" s="84">
        <v>56.2</v>
      </c>
      <c r="GU7" s="84">
        <v>58.4</v>
      </c>
      <c r="GV7" s="84">
        <v>80.599999999999994</v>
      </c>
      <c r="GW7" s="84">
        <v>85.6</v>
      </c>
      <c r="GX7" s="81" t="s">
        <v>126</v>
      </c>
      <c r="GY7" s="84" t="s">
        <v>126</v>
      </c>
      <c r="GZ7" s="84" t="s">
        <v>126</v>
      </c>
      <c r="HA7" s="84" t="s">
        <v>126</v>
      </c>
      <c r="HB7" s="84" t="s">
        <v>126</v>
      </c>
      <c r="HC7" s="84" t="s">
        <v>126</v>
      </c>
      <c r="HD7" s="84">
        <v>51.6</v>
      </c>
      <c r="HE7" s="84">
        <v>49.8</v>
      </c>
      <c r="HF7" s="84">
        <v>50.3</v>
      </c>
      <c r="HG7" s="84">
        <v>47.9</v>
      </c>
      <c r="HH7" s="84">
        <v>54</v>
      </c>
      <c r="HI7" s="84" t="s">
        <v>126</v>
      </c>
      <c r="HJ7" s="84" t="s">
        <v>126</v>
      </c>
      <c r="HK7" s="84" t="s">
        <v>126</v>
      </c>
      <c r="HL7" s="84" t="s">
        <v>126</v>
      </c>
      <c r="HM7" s="84" t="s">
        <v>126</v>
      </c>
      <c r="HN7" s="84">
        <v>8.5</v>
      </c>
      <c r="HO7" s="84">
        <v>11.5</v>
      </c>
      <c r="HP7" s="84">
        <v>5.2</v>
      </c>
      <c r="HQ7" s="84">
        <v>13</v>
      </c>
      <c r="HR7" s="84">
        <v>8.9</v>
      </c>
      <c r="HS7" s="84" t="s">
        <v>126</v>
      </c>
      <c r="HT7" s="84" t="s">
        <v>126</v>
      </c>
      <c r="HU7" s="84" t="s">
        <v>126</v>
      </c>
      <c r="HV7" s="84" t="s">
        <v>126</v>
      </c>
      <c r="HW7" s="84" t="s">
        <v>126</v>
      </c>
      <c r="HX7" s="84">
        <v>58.5</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v>7.1</v>
      </c>
      <c r="IS7" s="84">
        <v>40.700000000000003</v>
      </c>
      <c r="IT7" s="84">
        <v>52.3</v>
      </c>
      <c r="IU7" s="84">
        <v>52.8</v>
      </c>
      <c r="IV7" s="84">
        <v>51.2</v>
      </c>
      <c r="IW7" s="81" t="s">
        <v>126</v>
      </c>
      <c r="IX7" s="84" t="s">
        <v>126</v>
      </c>
      <c r="IY7" s="84" t="s">
        <v>126</v>
      </c>
      <c r="IZ7" s="84" t="s">
        <v>126</v>
      </c>
      <c r="JA7" s="84" t="s">
        <v>126</v>
      </c>
      <c r="JB7" s="84" t="s">
        <v>126</v>
      </c>
      <c r="JC7" s="84">
        <v>19.2</v>
      </c>
      <c r="JD7" s="84">
        <v>19.600000000000001</v>
      </c>
      <c r="JE7" s="84">
        <v>18.5</v>
      </c>
      <c r="JF7" s="84">
        <v>16.100000000000001</v>
      </c>
      <c r="JG7" s="84">
        <v>19.600000000000001</v>
      </c>
      <c r="JH7" s="84" t="s">
        <v>126</v>
      </c>
      <c r="JI7" s="84" t="s">
        <v>126</v>
      </c>
      <c r="JJ7" s="84" t="s">
        <v>126</v>
      </c>
      <c r="JK7" s="84" t="s">
        <v>126</v>
      </c>
      <c r="JL7" s="84" t="s">
        <v>126</v>
      </c>
      <c r="JM7" s="84">
        <v>44.6</v>
      </c>
      <c r="JN7" s="84">
        <v>42.6</v>
      </c>
      <c r="JO7" s="84">
        <v>43.7</v>
      </c>
      <c r="JP7" s="84">
        <v>45.4</v>
      </c>
      <c r="JQ7" s="84">
        <v>48.2</v>
      </c>
      <c r="JR7" s="84" t="s">
        <v>126</v>
      </c>
      <c r="JS7" s="84" t="s">
        <v>126</v>
      </c>
      <c r="JT7" s="84" t="s">
        <v>126</v>
      </c>
      <c r="JU7" s="84" t="s">
        <v>126</v>
      </c>
      <c r="JV7" s="84" t="s">
        <v>126</v>
      </c>
      <c r="JW7" s="84">
        <v>282.2</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v>52.7</v>
      </c>
      <c r="KR7" s="84">
        <v>86.6</v>
      </c>
      <c r="KS7" s="84">
        <v>98.4</v>
      </c>
      <c r="KT7" s="84">
        <v>98.4</v>
      </c>
      <c r="KU7" s="84">
        <v>99.1</v>
      </c>
      <c r="KV7" s="81" t="s">
        <v>126</v>
      </c>
      <c r="KW7" s="84" t="s">
        <v>126</v>
      </c>
      <c r="KX7" s="84" t="s">
        <v>126</v>
      </c>
      <c r="KY7" s="84" t="s">
        <v>126</v>
      </c>
      <c r="KZ7" s="84" t="s">
        <v>126</v>
      </c>
      <c r="LA7" s="84" t="s">
        <v>126</v>
      </c>
      <c r="LB7" s="84">
        <v>9.6</v>
      </c>
      <c r="LC7" s="84">
        <v>6.4</v>
      </c>
      <c r="LD7" s="84">
        <v>13.7</v>
      </c>
      <c r="LE7" s="84">
        <v>12</v>
      </c>
      <c r="LF7" s="84">
        <v>14.5</v>
      </c>
      <c r="LG7" s="84" t="s">
        <v>126</v>
      </c>
      <c r="LH7" s="84" t="s">
        <v>126</v>
      </c>
      <c r="LI7" s="84" t="s">
        <v>126</v>
      </c>
      <c r="LJ7" s="84" t="s">
        <v>126</v>
      </c>
      <c r="LK7" s="84" t="s">
        <v>126</v>
      </c>
      <c r="LL7" s="84">
        <v>0</v>
      </c>
      <c r="LM7" s="84">
        <v>0.2</v>
      </c>
      <c r="LN7" s="84">
        <v>2.9</v>
      </c>
      <c r="LO7" s="84">
        <v>0.6</v>
      </c>
      <c r="LP7" s="84">
        <v>0.3</v>
      </c>
      <c r="LQ7" s="84" t="s">
        <v>126</v>
      </c>
      <c r="LR7" s="84" t="s">
        <v>126</v>
      </c>
      <c r="LS7" s="84" t="s">
        <v>126</v>
      </c>
      <c r="LT7" s="84" t="s">
        <v>126</v>
      </c>
      <c r="LU7" s="84" t="s">
        <v>126</v>
      </c>
      <c r="LV7" s="84">
        <v>0</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v>100</v>
      </c>
      <c r="MQ7" s="84">
        <v>100</v>
      </c>
      <c r="MR7" s="84">
        <v>100</v>
      </c>
      <c r="MS7" s="84">
        <v>98.2</v>
      </c>
      <c r="MT7" s="84">
        <v>93.8</v>
      </c>
      <c r="MU7" s="84">
        <v>1</v>
      </c>
      <c r="MV7" s="84">
        <v>1</v>
      </c>
      <c r="MW7" s="84">
        <v>1</v>
      </c>
      <c r="MX7" s="84">
        <v>1</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（最大出力合計960kW）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（最大出力合計960kW）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378.8</v>
      </c>
      <c r="AZ11" s="96">
        <f>AZ7</f>
        <v>250.8</v>
      </c>
      <c r="BA11" s="96">
        <f>BA7</f>
        <v>218.8</v>
      </c>
      <c r="BB11" s="96">
        <f>BB7</f>
        <v>200.1</v>
      </c>
      <c r="BC11" s="96">
        <f>BC7</f>
        <v>241.6</v>
      </c>
      <c r="BD11" s="85"/>
      <c r="BE11" s="85"/>
      <c r="BF11" s="85"/>
      <c r="BG11" s="85"/>
      <c r="BH11" s="85"/>
      <c r="BI11" s="95" t="s">
        <v>139</v>
      </c>
      <c r="BJ11" s="96">
        <f>BJ7</f>
        <v>463.9</v>
      </c>
      <c r="BK11" s="96">
        <f>BK7</f>
        <v>1229.9000000000001</v>
      </c>
      <c r="BL11" s="96">
        <f>BL7</f>
        <v>1231.2</v>
      </c>
      <c r="BM11" s="96">
        <f>BM7</f>
        <v>1447</v>
      </c>
      <c r="BN11" s="96">
        <f>BN7</f>
        <v>1163</v>
      </c>
      <c r="BO11" s="85"/>
      <c r="BP11" s="85"/>
      <c r="BQ11" s="85"/>
      <c r="BR11" s="85"/>
      <c r="BS11" s="85"/>
      <c r="BT11" s="95" t="s">
        <v>139</v>
      </c>
      <c r="BU11" s="96" t="str">
        <f>BU7</f>
        <v>-</v>
      </c>
      <c r="BV11" s="96" t="str">
        <f>BV7</f>
        <v>-</v>
      </c>
      <c r="BW11" s="96" t="str">
        <f>BW7</f>
        <v>-</v>
      </c>
      <c r="BX11" s="96" t="str">
        <f>BX7</f>
        <v>-</v>
      </c>
      <c r="BY11" s="96" t="str">
        <f>BY7</f>
        <v>-</v>
      </c>
      <c r="BZ11" s="85"/>
      <c r="CA11" s="85"/>
      <c r="CB11" s="85"/>
      <c r="CC11" s="85"/>
      <c r="CD11" s="85"/>
      <c r="CE11" s="95" t="s">
        <v>139</v>
      </c>
      <c r="CF11" s="96">
        <f>CF7</f>
        <v>3706.9</v>
      </c>
      <c r="CG11" s="96">
        <f>CG7</f>
        <v>11025.9</v>
      </c>
      <c r="CH11" s="96">
        <f>CH7</f>
        <v>13012.3</v>
      </c>
      <c r="CI11" s="96">
        <f>CI7</f>
        <v>14230.2</v>
      </c>
      <c r="CJ11" s="96">
        <f>CJ7</f>
        <v>11909.8</v>
      </c>
      <c r="CK11" s="85"/>
      <c r="CL11" s="85"/>
      <c r="CM11" s="85"/>
      <c r="CN11" s="85"/>
      <c r="CO11" s="95" t="s">
        <v>140</v>
      </c>
      <c r="CP11" s="97">
        <f>CP7</f>
        <v>56228</v>
      </c>
      <c r="CQ11" s="97">
        <f>CQ7</f>
        <v>89288</v>
      </c>
      <c r="CR11" s="97">
        <f>CR7</f>
        <v>83644</v>
      </c>
      <c r="CS11" s="97">
        <f>CS7</f>
        <v>79570</v>
      </c>
      <c r="CT11" s="97">
        <f>CT7</f>
        <v>82812</v>
      </c>
      <c r="CU11" s="85"/>
      <c r="CV11" s="85"/>
      <c r="CW11" s="85"/>
      <c r="CX11" s="85"/>
      <c r="CY11" s="85"/>
      <c r="CZ11" s="95" t="s">
        <v>140</v>
      </c>
      <c r="DA11" s="96">
        <f>DA7</f>
        <v>74.2</v>
      </c>
      <c r="DB11" s="96">
        <f>DB7</f>
        <v>74.5</v>
      </c>
      <c r="DC11" s="96">
        <f>DC7</f>
        <v>74.8</v>
      </c>
      <c r="DD11" s="96">
        <f>DD7</f>
        <v>76.7</v>
      </c>
      <c r="DE11" s="96">
        <f>DE7</f>
        <v>55.1</v>
      </c>
      <c r="DF11" s="85"/>
      <c r="DG11" s="85"/>
      <c r="DH11" s="85"/>
      <c r="DI11" s="85"/>
      <c r="DJ11" s="95" t="s">
        <v>139</v>
      </c>
      <c r="DK11" s="96">
        <f>DK7</f>
        <v>0</v>
      </c>
      <c r="DL11" s="96">
        <f>DL7</f>
        <v>0</v>
      </c>
      <c r="DM11" s="96">
        <f>DM7</f>
        <v>0</v>
      </c>
      <c r="DN11" s="96">
        <f>DN7</f>
        <v>0</v>
      </c>
      <c r="DO11" s="96">
        <f>DO7</f>
        <v>0</v>
      </c>
      <c r="DP11" s="85"/>
      <c r="DQ11" s="85"/>
      <c r="DR11" s="85"/>
      <c r="DS11" s="85"/>
      <c r="DT11" s="95" t="s">
        <v>139</v>
      </c>
      <c r="DU11" s="96">
        <f>DU7</f>
        <v>423</v>
      </c>
      <c r="DV11" s="96">
        <f>DV7</f>
        <v>208.1</v>
      </c>
      <c r="DW11" s="96">
        <f>DW7</f>
        <v>201.5</v>
      </c>
      <c r="DX11" s="96">
        <f>DX7</f>
        <v>244.8</v>
      </c>
      <c r="DY11" s="96">
        <f>DY7</f>
        <v>407.2</v>
      </c>
      <c r="DZ11" s="85"/>
      <c r="EA11" s="85"/>
      <c r="EB11" s="85"/>
      <c r="EC11" s="85"/>
      <c r="ED11" s="95" t="s">
        <v>139</v>
      </c>
      <c r="EE11" s="96" t="str">
        <f>EE7</f>
        <v>-</v>
      </c>
      <c r="EF11" s="96" t="str">
        <f>EF7</f>
        <v>-</v>
      </c>
      <c r="EG11" s="96" t="str">
        <f>EG7</f>
        <v>-</v>
      </c>
      <c r="EH11" s="96" t="str">
        <f>EH7</f>
        <v>-</v>
      </c>
      <c r="EI11" s="96" t="str">
        <f>EI7</f>
        <v>-</v>
      </c>
      <c r="EJ11" s="85"/>
      <c r="EK11" s="85"/>
      <c r="EL11" s="85"/>
      <c r="EM11" s="85"/>
      <c r="EN11" s="95" t="s">
        <v>139</v>
      </c>
      <c r="EO11" s="96">
        <f>EO7</f>
        <v>100</v>
      </c>
      <c r="EP11" s="96">
        <f>EP7</f>
        <v>100</v>
      </c>
      <c r="EQ11" s="96">
        <f>EQ7</f>
        <v>100</v>
      </c>
      <c r="ER11" s="96">
        <f>ER7</f>
        <v>100</v>
      </c>
      <c r="ES11" s="96">
        <f>ES7</f>
        <v>100</v>
      </c>
      <c r="ET11" s="85"/>
      <c r="EU11" s="85"/>
      <c r="EV11" s="85"/>
      <c r="EW11" s="85"/>
      <c r="EX11" s="85"/>
      <c r="EY11" s="95" t="s">
        <v>141</v>
      </c>
      <c r="EZ11" s="96">
        <f>EZ7</f>
        <v>74.2</v>
      </c>
      <c r="FA11" s="96">
        <f>FA7</f>
        <v>74.5</v>
      </c>
      <c r="FB11" s="96">
        <f>FB7</f>
        <v>74.8</v>
      </c>
      <c r="FC11" s="96">
        <f>FC7</f>
        <v>76.7</v>
      </c>
      <c r="FD11" s="96">
        <f>FD7</f>
        <v>55.1</v>
      </c>
      <c r="FE11" s="85"/>
      <c r="FF11" s="85"/>
      <c r="FG11" s="85"/>
      <c r="FH11" s="85"/>
      <c r="FI11" s="95" t="s">
        <v>139</v>
      </c>
      <c r="FJ11" s="96">
        <f>FJ7</f>
        <v>0</v>
      </c>
      <c r="FK11" s="96">
        <f>FK7</f>
        <v>0</v>
      </c>
      <c r="FL11" s="96">
        <f>FL7</f>
        <v>0</v>
      </c>
      <c r="FM11" s="96">
        <f>FM7</f>
        <v>0</v>
      </c>
      <c r="FN11" s="96">
        <f>FN7</f>
        <v>0</v>
      </c>
      <c r="FO11" s="85"/>
      <c r="FP11" s="85"/>
      <c r="FQ11" s="85"/>
      <c r="FR11" s="85"/>
      <c r="FS11" s="95" t="s">
        <v>139</v>
      </c>
      <c r="FT11" s="96">
        <f>FT7</f>
        <v>423</v>
      </c>
      <c r="FU11" s="96">
        <f>FU7</f>
        <v>208.1</v>
      </c>
      <c r="FV11" s="96">
        <f>FV7</f>
        <v>201.5</v>
      </c>
      <c r="FW11" s="96">
        <f>FW7</f>
        <v>244.8</v>
      </c>
      <c r="FX11" s="96">
        <f>FX7</f>
        <v>407.2</v>
      </c>
      <c r="FY11" s="85"/>
      <c r="FZ11" s="85"/>
      <c r="GA11" s="85"/>
      <c r="GB11" s="85"/>
      <c r="GC11" s="95" t="s">
        <v>142</v>
      </c>
      <c r="GD11" s="96" t="str">
        <f>GD7</f>
        <v>-</v>
      </c>
      <c r="GE11" s="96" t="str">
        <f>GE7</f>
        <v>-</v>
      </c>
      <c r="GF11" s="96" t="str">
        <f>GF7</f>
        <v>-</v>
      </c>
      <c r="GG11" s="96" t="str">
        <f>GG7</f>
        <v>-</v>
      </c>
      <c r="GH11" s="96" t="str">
        <f>GH7</f>
        <v>-</v>
      </c>
      <c r="GI11" s="85"/>
      <c r="GJ11" s="85"/>
      <c r="GK11" s="85"/>
      <c r="GL11" s="85"/>
      <c r="GM11" s="95" t="s">
        <v>139</v>
      </c>
      <c r="GN11" s="96">
        <f>GN7</f>
        <v>100</v>
      </c>
      <c r="GO11" s="96">
        <f>GO7</f>
        <v>100</v>
      </c>
      <c r="GP11" s="96">
        <f>GP7</f>
        <v>100</v>
      </c>
      <c r="GQ11" s="96">
        <f>GQ7</f>
        <v>100</v>
      </c>
      <c r="GR11" s="96">
        <f>GR7</f>
        <v>100</v>
      </c>
      <c r="GS11" s="85"/>
      <c r="GT11" s="85"/>
      <c r="GU11" s="85"/>
      <c r="GV11" s="85"/>
      <c r="GW11" s="85"/>
      <c r="GX11" s="95" t="s">
        <v>142</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143</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179.6</v>
      </c>
      <c r="AZ12" s="96">
        <f>BE7</f>
        <v>164.1</v>
      </c>
      <c r="BA12" s="96">
        <f>BF7</f>
        <v>124.4</v>
      </c>
      <c r="BB12" s="96">
        <f>BG7</f>
        <v>118.8</v>
      </c>
      <c r="BC12" s="96">
        <f>BH7</f>
        <v>88.8</v>
      </c>
      <c r="BD12" s="85"/>
      <c r="BE12" s="85"/>
      <c r="BF12" s="85"/>
      <c r="BG12" s="85"/>
      <c r="BH12" s="85"/>
      <c r="BI12" s="95" t="s">
        <v>144</v>
      </c>
      <c r="BJ12" s="96">
        <f>BO7</f>
        <v>296.2</v>
      </c>
      <c r="BK12" s="96">
        <f>BP7</f>
        <v>366.9</v>
      </c>
      <c r="BL12" s="96">
        <f>BQ7</f>
        <v>324.60000000000002</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f>CK7</f>
        <v>7095.7</v>
      </c>
      <c r="CG12" s="96">
        <f>CL7</f>
        <v>11717.4</v>
      </c>
      <c r="CH12" s="96">
        <f>CM7</f>
        <v>17642.5</v>
      </c>
      <c r="CI12" s="96">
        <f>CN7</f>
        <v>18815.8</v>
      </c>
      <c r="CJ12" s="96">
        <f>CO7</f>
        <v>22847.9</v>
      </c>
      <c r="CK12" s="85"/>
      <c r="CL12" s="85"/>
      <c r="CM12" s="85"/>
      <c r="CN12" s="85"/>
      <c r="CO12" s="95" t="s">
        <v>145</v>
      </c>
      <c r="CP12" s="97">
        <f>CU7</f>
        <v>120361</v>
      </c>
      <c r="CQ12" s="97">
        <f>CV7</f>
        <v>108538</v>
      </c>
      <c r="CR12" s="97">
        <f>CW7</f>
        <v>58539</v>
      </c>
      <c r="CS12" s="97">
        <f>CX7</f>
        <v>37685</v>
      </c>
      <c r="CT12" s="97">
        <f>CY7</f>
        <v>2390</v>
      </c>
      <c r="CU12" s="85"/>
      <c r="CV12" s="85"/>
      <c r="CW12" s="85"/>
      <c r="CX12" s="85"/>
      <c r="CY12" s="85"/>
      <c r="CZ12" s="95" t="s">
        <v>144</v>
      </c>
      <c r="DA12" s="96">
        <f>DF7</f>
        <v>42.7</v>
      </c>
      <c r="DB12" s="96">
        <f>DG7</f>
        <v>38.5</v>
      </c>
      <c r="DC12" s="96">
        <f>DH7</f>
        <v>37.700000000000003</v>
      </c>
      <c r="DD12" s="96">
        <f>DI7</f>
        <v>33.9</v>
      </c>
      <c r="DE12" s="96">
        <f>DJ7</f>
        <v>37.9</v>
      </c>
      <c r="DF12" s="85"/>
      <c r="DG12" s="85"/>
      <c r="DH12" s="85"/>
      <c r="DI12" s="85"/>
      <c r="DJ12" s="95" t="s">
        <v>144</v>
      </c>
      <c r="DK12" s="96">
        <f>DP7</f>
        <v>23.7</v>
      </c>
      <c r="DL12" s="96">
        <f>DQ7</f>
        <v>21.6</v>
      </c>
      <c r="DM12" s="96">
        <f>DR7</f>
        <v>13.7</v>
      </c>
      <c r="DN12" s="96">
        <f>DS7</f>
        <v>16.3</v>
      </c>
      <c r="DO12" s="96">
        <f>DT7</f>
        <v>14.2</v>
      </c>
      <c r="DP12" s="85"/>
      <c r="DQ12" s="85"/>
      <c r="DR12" s="85"/>
      <c r="DS12" s="85"/>
      <c r="DT12" s="95" t="s">
        <v>144</v>
      </c>
      <c r="DU12" s="96">
        <f>DZ7</f>
        <v>126.1</v>
      </c>
      <c r="DV12" s="96">
        <f>EA7</f>
        <v>102.3</v>
      </c>
      <c r="DW12" s="96">
        <f>EB7</f>
        <v>98.2</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f>ET7</f>
        <v>22.1</v>
      </c>
      <c r="EP12" s="96">
        <f>EU7</f>
        <v>56.1</v>
      </c>
      <c r="EQ12" s="96">
        <f>EV7</f>
        <v>70.2</v>
      </c>
      <c r="ER12" s="96">
        <f>EW7</f>
        <v>73.099999999999994</v>
      </c>
      <c r="ES12" s="96">
        <f>EX7</f>
        <v>74.8</v>
      </c>
      <c r="ET12" s="85"/>
      <c r="EU12" s="85"/>
      <c r="EV12" s="85"/>
      <c r="EW12" s="85"/>
      <c r="EX12" s="85"/>
      <c r="EY12" s="95" t="s">
        <v>144</v>
      </c>
      <c r="EZ12" s="96">
        <f>IF($EZ$8,FE7,"-")</f>
        <v>67.5</v>
      </c>
      <c r="FA12" s="96">
        <f>IF($EZ$8,FF7,"-")</f>
        <v>64</v>
      </c>
      <c r="FB12" s="96">
        <f>IF($EZ$8,FG7,"-")</f>
        <v>56.1</v>
      </c>
      <c r="FC12" s="96">
        <f>IF($EZ$8,FH7,"-")</f>
        <v>61.8</v>
      </c>
      <c r="FD12" s="96">
        <f>IF($EZ$8,FI7,"-")</f>
        <v>61.6</v>
      </c>
      <c r="FE12" s="85"/>
      <c r="FF12" s="85"/>
      <c r="FG12" s="85"/>
      <c r="FH12" s="85"/>
      <c r="FI12" s="95" t="s">
        <v>144</v>
      </c>
      <c r="FJ12" s="96">
        <f>IF($FJ$8,FO7,"-")</f>
        <v>29.2</v>
      </c>
      <c r="FK12" s="96">
        <f>IF($FJ$8,FP7,"-")</f>
        <v>22.1</v>
      </c>
      <c r="FL12" s="96">
        <f>IF($FJ$8,FQ7,"-")</f>
        <v>16.7</v>
      </c>
      <c r="FM12" s="96">
        <f>IF($FJ$8,FR7,"-")</f>
        <v>8.6999999999999993</v>
      </c>
      <c r="FN12" s="96">
        <f>IF($FJ$8,FS7,"-")</f>
        <v>5.7</v>
      </c>
      <c r="FO12" s="85"/>
      <c r="FP12" s="85"/>
      <c r="FQ12" s="85"/>
      <c r="FR12" s="85"/>
      <c r="FS12" s="95" t="s">
        <v>144</v>
      </c>
      <c r="FT12" s="96">
        <f>IF($FT$8,FY7,"-")</f>
        <v>362.4</v>
      </c>
      <c r="FU12" s="96">
        <f>IF($FT$8,FZ7,"-")</f>
        <v>279.2</v>
      </c>
      <c r="FV12" s="96">
        <f>IF($FT$8,GA7,"-")</f>
        <v>333.7</v>
      </c>
      <c r="FW12" s="96">
        <f>IF($FT$8,GB7,"-")</f>
        <v>351.4</v>
      </c>
      <c r="FX12" s="96">
        <f>IF($FT$8,GC7,"-")</f>
        <v>390.3</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f>IF($GN$8,GS7,"-")</f>
        <v>37.700000000000003</v>
      </c>
      <c r="GO12" s="96">
        <f>IF($GN$8,GT7,"-")</f>
        <v>56.2</v>
      </c>
      <c r="GP12" s="96">
        <f>IF($GN$8,GU7,"-")</f>
        <v>58.4</v>
      </c>
      <c r="GQ12" s="96">
        <f>IF($GN$8,GV7,"-")</f>
        <v>80.599999999999994</v>
      </c>
      <c r="GR12" s="96">
        <f>IF($GN$8,GW7,"-")</f>
        <v>85.6</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208" t="s">
        <v>148</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13</v>
      </c>
      <c r="G15" s="198"/>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152</v>
      </c>
      <c r="C16" s="198"/>
      <c r="D16" s="101"/>
      <c r="E16" s="98">
        <f>E15+1</f>
        <v>2</v>
      </c>
      <c r="F16" s="198" t="s">
        <v>153</v>
      </c>
      <c r="G16" s="198"/>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155</v>
      </c>
      <c r="C17" s="198"/>
      <c r="D17" s="101"/>
      <c r="E17" s="98">
        <f t="shared" ref="E17" si="8">E16+1</f>
        <v>3</v>
      </c>
      <c r="F17" s="198" t="s">
        <v>16</v>
      </c>
      <c r="G17" s="198"/>
      <c r="H17" s="103" t="s">
        <v>156</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157</v>
      </c>
      <c r="AY17" s="107">
        <f>IF(AY7="-",NA(),AY7)</f>
        <v>378.8</v>
      </c>
      <c r="AZ17" s="107">
        <f t="shared" ref="AZ17:BC17" si="9">IF(AZ7="-",NA(),AZ7)</f>
        <v>250.8</v>
      </c>
      <c r="BA17" s="107">
        <f t="shared" si="9"/>
        <v>218.8</v>
      </c>
      <c r="BB17" s="107">
        <f t="shared" si="9"/>
        <v>200.1</v>
      </c>
      <c r="BC17" s="107">
        <f t="shared" si="9"/>
        <v>241.6</v>
      </c>
      <c r="BD17" s="101"/>
      <c r="BE17" s="101"/>
      <c r="BF17" s="101"/>
      <c r="BG17" s="101"/>
      <c r="BH17" s="101"/>
      <c r="BI17" s="106" t="s">
        <v>157</v>
      </c>
      <c r="BJ17" s="107">
        <f>IF(BJ7="-",NA(),BJ7)</f>
        <v>463.9</v>
      </c>
      <c r="BK17" s="107">
        <f t="shared" ref="BK17:BN17" si="10">IF(BK7="-",NA(),BK7)</f>
        <v>1229.9000000000001</v>
      </c>
      <c r="BL17" s="107">
        <f t="shared" si="10"/>
        <v>1231.2</v>
      </c>
      <c r="BM17" s="107">
        <f t="shared" si="10"/>
        <v>1447</v>
      </c>
      <c r="BN17" s="107">
        <f t="shared" si="10"/>
        <v>1163</v>
      </c>
      <c r="BO17" s="101"/>
      <c r="BP17" s="101"/>
      <c r="BQ17" s="101"/>
      <c r="BR17" s="101"/>
      <c r="BS17" s="101"/>
      <c r="BT17" s="106" t="s">
        <v>157</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157</v>
      </c>
      <c r="CF17" s="107">
        <f>IF(CF7="-",NA(),CF7)</f>
        <v>3706.9</v>
      </c>
      <c r="CG17" s="107">
        <f t="shared" ref="CG17:CJ17" si="12">IF(CG7="-",NA(),CG7)</f>
        <v>11025.9</v>
      </c>
      <c r="CH17" s="107">
        <f t="shared" si="12"/>
        <v>13012.3</v>
      </c>
      <c r="CI17" s="107">
        <f t="shared" si="12"/>
        <v>14230.2</v>
      </c>
      <c r="CJ17" s="107">
        <f t="shared" si="12"/>
        <v>11909.8</v>
      </c>
      <c r="CK17" s="101"/>
      <c r="CL17" s="101"/>
      <c r="CM17" s="101"/>
      <c r="CN17" s="101"/>
      <c r="CO17" s="106" t="s">
        <v>157</v>
      </c>
      <c r="CP17" s="108">
        <f>IF(CP7="-",NA(),CP7)</f>
        <v>56228</v>
      </c>
      <c r="CQ17" s="108">
        <f t="shared" ref="CQ17:CT17" si="13">IF(CQ7="-",NA(),CQ7)</f>
        <v>89288</v>
      </c>
      <c r="CR17" s="108">
        <f t="shared" si="13"/>
        <v>83644</v>
      </c>
      <c r="CS17" s="108">
        <f t="shared" si="13"/>
        <v>79570</v>
      </c>
      <c r="CT17" s="108">
        <f t="shared" si="13"/>
        <v>82812</v>
      </c>
      <c r="CU17" s="101"/>
      <c r="CV17" s="101"/>
      <c r="CW17" s="101"/>
      <c r="CX17" s="101"/>
      <c r="CY17" s="101"/>
      <c r="CZ17" s="106" t="s">
        <v>157</v>
      </c>
      <c r="DA17" s="107">
        <f>IF(DA7="-",NA(),DA7)</f>
        <v>74.2</v>
      </c>
      <c r="DB17" s="107">
        <f t="shared" ref="DB17:DE17" si="14">IF(DB7="-",NA(),DB7)</f>
        <v>74.5</v>
      </c>
      <c r="DC17" s="107">
        <f t="shared" si="14"/>
        <v>74.8</v>
      </c>
      <c r="DD17" s="107">
        <f t="shared" si="14"/>
        <v>76.7</v>
      </c>
      <c r="DE17" s="107">
        <f t="shared" si="14"/>
        <v>55.1</v>
      </c>
      <c r="DF17" s="101"/>
      <c r="DG17" s="101"/>
      <c r="DH17" s="101"/>
      <c r="DI17" s="101"/>
      <c r="DJ17" s="106" t="s">
        <v>157</v>
      </c>
      <c r="DK17" s="107">
        <f>IF(DK7="-",NA(),DK7)</f>
        <v>0</v>
      </c>
      <c r="DL17" s="107">
        <f t="shared" ref="DL17:DO17" si="15">IF(DL7="-",NA(),DL7)</f>
        <v>0</v>
      </c>
      <c r="DM17" s="107">
        <f t="shared" si="15"/>
        <v>0</v>
      </c>
      <c r="DN17" s="107">
        <f t="shared" si="15"/>
        <v>0</v>
      </c>
      <c r="DO17" s="107">
        <f t="shared" si="15"/>
        <v>0</v>
      </c>
      <c r="DP17" s="101"/>
      <c r="DQ17" s="101"/>
      <c r="DR17" s="101"/>
      <c r="DS17" s="101"/>
      <c r="DT17" s="106" t="s">
        <v>157</v>
      </c>
      <c r="DU17" s="107">
        <f>IF(DU7="-",NA(),DU7)</f>
        <v>423</v>
      </c>
      <c r="DV17" s="107">
        <f t="shared" ref="DV17:DY17" si="16">IF(DV7="-",NA(),DV7)</f>
        <v>208.1</v>
      </c>
      <c r="DW17" s="107">
        <f t="shared" si="16"/>
        <v>201.5</v>
      </c>
      <c r="DX17" s="107">
        <f t="shared" si="16"/>
        <v>244.8</v>
      </c>
      <c r="DY17" s="107">
        <f t="shared" si="16"/>
        <v>407.2</v>
      </c>
      <c r="DZ17" s="101"/>
      <c r="EA17" s="101"/>
      <c r="EB17" s="101"/>
      <c r="EC17" s="101"/>
      <c r="ED17" s="106" t="s">
        <v>157</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157</v>
      </c>
      <c r="EO17" s="107">
        <f>IF(EO7="-",NA(),EO7)</f>
        <v>100</v>
      </c>
      <c r="EP17" s="107">
        <f t="shared" ref="EP17:ES17" si="18">IF(EP7="-",NA(),EP7)</f>
        <v>100</v>
      </c>
      <c r="EQ17" s="107">
        <f t="shared" si="18"/>
        <v>100</v>
      </c>
      <c r="ER17" s="107">
        <f t="shared" si="18"/>
        <v>100</v>
      </c>
      <c r="ES17" s="107">
        <f t="shared" si="18"/>
        <v>100</v>
      </c>
      <c r="ET17" s="101"/>
      <c r="EU17" s="101"/>
      <c r="EV17" s="101"/>
      <c r="EW17" s="101"/>
      <c r="EX17" s="101"/>
      <c r="EY17" s="106" t="s">
        <v>157</v>
      </c>
      <c r="EZ17" s="107">
        <f>IF(EZ7="-",NA(),EZ7)</f>
        <v>74.2</v>
      </c>
      <c r="FA17" s="107">
        <f t="shared" ref="FA17:FD17" si="19">IF(FA7="-",NA(),FA7)</f>
        <v>74.5</v>
      </c>
      <c r="FB17" s="107">
        <f t="shared" si="19"/>
        <v>74.8</v>
      </c>
      <c r="FC17" s="107">
        <f t="shared" si="19"/>
        <v>76.7</v>
      </c>
      <c r="FD17" s="107">
        <f t="shared" si="19"/>
        <v>55.1</v>
      </c>
      <c r="FE17" s="101"/>
      <c r="FF17" s="101"/>
      <c r="FG17" s="101"/>
      <c r="FH17" s="101"/>
      <c r="FI17" s="106" t="s">
        <v>157</v>
      </c>
      <c r="FJ17" s="107">
        <f>IF(FJ7="-",NA(),FJ7)</f>
        <v>0</v>
      </c>
      <c r="FK17" s="107">
        <f t="shared" ref="FK17:FN17" si="20">IF(FK7="-",NA(),FK7)</f>
        <v>0</v>
      </c>
      <c r="FL17" s="107">
        <f t="shared" si="20"/>
        <v>0</v>
      </c>
      <c r="FM17" s="107">
        <f t="shared" si="20"/>
        <v>0</v>
      </c>
      <c r="FN17" s="107">
        <f t="shared" si="20"/>
        <v>0</v>
      </c>
      <c r="FO17" s="101"/>
      <c r="FP17" s="101"/>
      <c r="FQ17" s="101"/>
      <c r="FR17" s="101"/>
      <c r="FS17" s="106" t="s">
        <v>157</v>
      </c>
      <c r="FT17" s="107">
        <f>IF(FT7="-",NA(),FT7)</f>
        <v>423</v>
      </c>
      <c r="FU17" s="107">
        <f t="shared" ref="FU17:FX17" si="21">IF(FU7="-",NA(),FU7)</f>
        <v>208.1</v>
      </c>
      <c r="FV17" s="107">
        <f t="shared" si="21"/>
        <v>201.5</v>
      </c>
      <c r="FW17" s="107">
        <f t="shared" si="21"/>
        <v>244.8</v>
      </c>
      <c r="FX17" s="107">
        <f t="shared" si="21"/>
        <v>407.2</v>
      </c>
      <c r="FY17" s="101"/>
      <c r="FZ17" s="101"/>
      <c r="GA17" s="101"/>
      <c r="GB17" s="101"/>
      <c r="GC17" s="106" t="s">
        <v>157</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157</v>
      </c>
      <c r="GN17" s="107">
        <f>IF(GN7="-",NA(),GN7)</f>
        <v>100</v>
      </c>
      <c r="GO17" s="107">
        <f t="shared" ref="GO17:GR17" si="23">IF(GO7="-",NA(),GO7)</f>
        <v>100</v>
      </c>
      <c r="GP17" s="107">
        <f t="shared" si="23"/>
        <v>100</v>
      </c>
      <c r="GQ17" s="107">
        <f t="shared" si="23"/>
        <v>100</v>
      </c>
      <c r="GR17" s="107">
        <f t="shared" si="23"/>
        <v>100</v>
      </c>
      <c r="GS17" s="101"/>
      <c r="GT17" s="101"/>
      <c r="GU17" s="101"/>
      <c r="GV17" s="101"/>
      <c r="GW17" s="101"/>
      <c r="GX17" s="106" t="s">
        <v>157</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157</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157</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157</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157</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157</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157</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157</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157</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157</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157</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157</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157</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157</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157</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158</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159</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159</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159</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159</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159</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159</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159</v>
      </c>
      <c r="DK18" s="107">
        <f>IF(DP7="-",NA(),DP7)</f>
        <v>23.7</v>
      </c>
      <c r="DL18" s="107">
        <f t="shared" ref="DL18:DO18" si="45">IF(DQ7="-",NA(),DQ7)</f>
        <v>21.6</v>
      </c>
      <c r="DM18" s="107">
        <f t="shared" si="45"/>
        <v>13.7</v>
      </c>
      <c r="DN18" s="107">
        <f t="shared" si="45"/>
        <v>16.3</v>
      </c>
      <c r="DO18" s="107">
        <f t="shared" si="45"/>
        <v>14.2</v>
      </c>
      <c r="DP18" s="101"/>
      <c r="DQ18" s="101"/>
      <c r="DR18" s="101"/>
      <c r="DS18" s="101"/>
      <c r="DT18" s="106" t="s">
        <v>159</v>
      </c>
      <c r="DU18" s="107">
        <f>IF(DZ7="-",NA(),DZ7)</f>
        <v>126.1</v>
      </c>
      <c r="DV18" s="107">
        <f t="shared" ref="DV18:DY18" si="46">IF(EA7="-",NA(),EA7)</f>
        <v>102.3</v>
      </c>
      <c r="DW18" s="107">
        <f t="shared" si="46"/>
        <v>98.2</v>
      </c>
      <c r="DX18" s="107">
        <f t="shared" si="46"/>
        <v>100.3</v>
      </c>
      <c r="DY18" s="107">
        <f t="shared" si="46"/>
        <v>98.3</v>
      </c>
      <c r="DZ18" s="101"/>
      <c r="EA18" s="101"/>
      <c r="EB18" s="101"/>
      <c r="EC18" s="101"/>
      <c r="ED18" s="106" t="s">
        <v>159</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159</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159</v>
      </c>
      <c r="EZ18" s="107">
        <f>IF(OR(NOT($EZ$8),FE7="-"),NA(),FE7)</f>
        <v>67.5</v>
      </c>
      <c r="FA18" s="107">
        <f>IF(OR(NOT($EZ$8),FF7="-"),NA(),FF7)</f>
        <v>64</v>
      </c>
      <c r="FB18" s="107">
        <f>IF(OR(NOT($EZ$8),FG7="-"),NA(),FG7)</f>
        <v>56.1</v>
      </c>
      <c r="FC18" s="107">
        <f>IF(OR(NOT($EZ$8),FH7="-"),NA(),FH7)</f>
        <v>61.8</v>
      </c>
      <c r="FD18" s="107">
        <f>IF(OR(NOT($EZ$8),FI7="-"),NA(),FI7)</f>
        <v>61.6</v>
      </c>
      <c r="FE18" s="101"/>
      <c r="FF18" s="101"/>
      <c r="FG18" s="101"/>
      <c r="FH18" s="101"/>
      <c r="FI18" s="106" t="s">
        <v>159</v>
      </c>
      <c r="FJ18" s="107">
        <f>IF(OR(NOT($FJ$8),FO7="-"),NA(),FO7)</f>
        <v>29.2</v>
      </c>
      <c r="FK18" s="107">
        <f>IF(OR(NOT($FJ$8),FP7="-"),NA(),FP7)</f>
        <v>22.1</v>
      </c>
      <c r="FL18" s="107">
        <f>IF(OR(NOT($FJ$8),FQ7="-"),NA(),FQ7)</f>
        <v>16.7</v>
      </c>
      <c r="FM18" s="107">
        <f>IF(OR(NOT($FJ$8),FR7="-"),NA(),FR7)</f>
        <v>8.6999999999999993</v>
      </c>
      <c r="FN18" s="107">
        <f>IF(OR(NOT($FJ$8),FS7="-"),NA(),FS7)</f>
        <v>5.7</v>
      </c>
      <c r="FO18" s="101"/>
      <c r="FP18" s="101"/>
      <c r="FQ18" s="101"/>
      <c r="FR18" s="101"/>
      <c r="FS18" s="106" t="s">
        <v>159</v>
      </c>
      <c r="FT18" s="107">
        <f>IF(OR(NOT($FT$8),FY7="-"),NA(),FY7)</f>
        <v>362.4</v>
      </c>
      <c r="FU18" s="107">
        <f>IF(OR(NOT($FT$8),FZ7="-"),NA(),FZ7)</f>
        <v>279.2</v>
      </c>
      <c r="FV18" s="107">
        <f>IF(OR(NOT($FT$8),GA7="-"),NA(),GA7)</f>
        <v>333.7</v>
      </c>
      <c r="FW18" s="107">
        <f>IF(OR(NOT($FT$8),GB7="-"),NA(),GB7)</f>
        <v>351.4</v>
      </c>
      <c r="FX18" s="107">
        <f>IF(OR(NOT($FT$8),GC7="-"),NA(),GC7)</f>
        <v>390.3</v>
      </c>
      <c r="FY18" s="101"/>
      <c r="FZ18" s="101"/>
      <c r="GA18" s="101"/>
      <c r="GB18" s="101"/>
      <c r="GC18" s="106" t="s">
        <v>159</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159</v>
      </c>
      <c r="GN18" s="107">
        <f>IF(OR(NOT($GN$8),GS7="-"),NA(),GS7)</f>
        <v>37.700000000000003</v>
      </c>
      <c r="GO18" s="107">
        <f>IF(OR(NOT($GN$8),GT7="-"),NA(),GT7)</f>
        <v>56.2</v>
      </c>
      <c r="GP18" s="107">
        <f>IF(OR(NOT($GN$8),GU7="-"),NA(),GU7)</f>
        <v>58.4</v>
      </c>
      <c r="GQ18" s="107">
        <f>IF(OR(NOT($GN$8),GV7="-"),NA(),GV7)</f>
        <v>80.599999999999994</v>
      </c>
      <c r="GR18" s="107">
        <f>IF(OR(NOT($GN$8),GW7="-"),NA(),GW7)</f>
        <v>85.6</v>
      </c>
      <c r="GS18" s="101"/>
      <c r="GT18" s="101"/>
      <c r="GU18" s="101"/>
      <c r="GV18" s="101"/>
      <c r="GW18" s="101"/>
      <c r="GX18" s="106" t="s">
        <v>159</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159</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159</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159</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159</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159</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159</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159</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159</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159</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159</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159</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159</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159</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159</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160</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161</v>
      </c>
      <c r="C20" s="198"/>
      <c r="D20" s="101"/>
    </row>
    <row r="21" spans="1:374">
      <c r="A21" s="98">
        <f t="shared" si="7"/>
        <v>7</v>
      </c>
      <c r="B21" s="198" t="s">
        <v>162</v>
      </c>
      <c r="C21" s="198"/>
      <c r="D21" s="101"/>
    </row>
    <row r="22" spans="1:374">
      <c r="A22" s="98">
        <f t="shared" si="7"/>
        <v>8</v>
      </c>
      <c r="B22" s="198" t="s">
        <v>163</v>
      </c>
      <c r="C22" s="198"/>
      <c r="D22" s="101"/>
      <c r="E22" s="199" t="s">
        <v>164</v>
      </c>
      <c r="F22" s="200"/>
      <c r="G22" s="200"/>
      <c r="H22" s="200"/>
      <c r="I22" s="201"/>
    </row>
    <row r="23" spans="1:374">
      <c r="A23" s="98">
        <f t="shared" si="7"/>
        <v>9</v>
      </c>
      <c r="B23" s="198" t="s">
        <v>165</v>
      </c>
      <c r="C23" s="198"/>
      <c r="D23" s="101"/>
      <c r="E23" s="202"/>
      <c r="F23" s="203"/>
      <c r="G23" s="203"/>
      <c r="H23" s="203"/>
      <c r="I23" s="204"/>
    </row>
    <row r="24" spans="1:374">
      <c r="A24" s="98">
        <f t="shared" si="7"/>
        <v>10</v>
      </c>
      <c r="B24" s="198" t="s">
        <v>166</v>
      </c>
      <c r="C24" s="198"/>
      <c r="D24" s="101"/>
      <c r="E24" s="202"/>
      <c r="F24" s="203"/>
      <c r="G24" s="203"/>
      <c r="H24" s="203"/>
      <c r="I24" s="204"/>
    </row>
    <row r="25" spans="1:374">
      <c r="A25" s="98">
        <f t="shared" si="7"/>
        <v>11</v>
      </c>
      <c r="B25" s="198" t="s">
        <v>167</v>
      </c>
      <c r="C25" s="198"/>
      <c r="D25" s="101"/>
      <c r="E25" s="202"/>
      <c r="F25" s="203"/>
      <c r="G25" s="203"/>
      <c r="H25" s="203"/>
      <c r="I25" s="204"/>
    </row>
    <row r="26" spans="1:374">
      <c r="A26" s="98">
        <f t="shared" si="7"/>
        <v>12</v>
      </c>
      <c r="B26" s="198" t="s">
        <v>168</v>
      </c>
      <c r="C26" s="198"/>
      <c r="D26" s="101"/>
      <c r="E26" s="202"/>
      <c r="F26" s="203"/>
      <c r="G26" s="203"/>
      <c r="H26" s="203"/>
      <c r="I26" s="204"/>
    </row>
    <row r="27" spans="1:374">
      <c r="A27" s="98">
        <f t="shared" si="7"/>
        <v>13</v>
      </c>
      <c r="B27" s="198" t="s">
        <v>169</v>
      </c>
      <c r="C27" s="198"/>
      <c r="D27" s="101"/>
      <c r="E27" s="202"/>
      <c r="F27" s="203"/>
      <c r="G27" s="203"/>
      <c r="H27" s="203"/>
      <c r="I27" s="204"/>
    </row>
    <row r="28" spans="1:374">
      <c r="A28" s="98">
        <f t="shared" si="7"/>
        <v>14</v>
      </c>
      <c r="B28" s="198" t="s">
        <v>170</v>
      </c>
      <c r="C28" s="198"/>
      <c r="D28" s="101"/>
      <c r="E28" s="202"/>
      <c r="F28" s="203"/>
      <c r="G28" s="203"/>
      <c r="H28" s="203"/>
      <c r="I28" s="204"/>
    </row>
    <row r="29" spans="1:374">
      <c r="A29" s="98">
        <f t="shared" si="7"/>
        <v>15</v>
      </c>
      <c r="B29" s="198" t="s">
        <v>171</v>
      </c>
      <c r="C29" s="198"/>
      <c r="D29" s="101"/>
      <c r="E29" s="202"/>
      <c r="F29" s="203"/>
      <c r="G29" s="203"/>
      <c r="H29" s="203"/>
      <c r="I29" s="204"/>
    </row>
    <row r="30" spans="1:374">
      <c r="A30" s="98">
        <f t="shared" si="7"/>
        <v>16</v>
      </c>
      <c r="B30" s="198" t="s">
        <v>172</v>
      </c>
      <c r="C30" s="198"/>
      <c r="D30" s="101"/>
      <c r="E30" s="202"/>
      <c r="F30" s="203"/>
      <c r="G30" s="203"/>
      <c r="H30" s="203"/>
      <c r="I30" s="204"/>
    </row>
    <row r="31" spans="1:374">
      <c r="A31" s="98">
        <f t="shared" si="7"/>
        <v>17</v>
      </c>
      <c r="B31" s="198" t="s">
        <v>173</v>
      </c>
      <c r="C31" s="198"/>
      <c r="D31" s="101"/>
      <c r="E31" s="202"/>
      <c r="F31" s="203"/>
      <c r="G31" s="203"/>
      <c r="H31" s="203"/>
      <c r="I31" s="204"/>
    </row>
    <row r="32" spans="1:374">
      <c r="A32" s="98">
        <f t="shared" si="7"/>
        <v>18</v>
      </c>
      <c r="B32" s="198" t="s">
        <v>174</v>
      </c>
      <c r="C32" s="198"/>
      <c r="D32" s="101"/>
      <c r="E32" s="202"/>
      <c r="F32" s="203"/>
      <c r="G32" s="203"/>
      <c r="H32" s="203"/>
      <c r="I32" s="204"/>
    </row>
    <row r="33" spans="1:16">
      <c r="A33" s="98">
        <f t="shared" si="7"/>
        <v>19</v>
      </c>
      <c r="B33" s="198" t="s">
        <v>175</v>
      </c>
      <c r="C33" s="198"/>
      <c r="D33" s="101"/>
      <c r="E33" s="202"/>
      <c r="F33" s="203"/>
      <c r="G33" s="203"/>
      <c r="H33" s="203"/>
      <c r="I33" s="204"/>
    </row>
    <row r="34" spans="1:16">
      <c r="A34" s="98">
        <f t="shared" si="7"/>
        <v>20</v>
      </c>
      <c r="B34" s="198" t="s">
        <v>176</v>
      </c>
      <c r="C34" s="198"/>
      <c r="D34" s="101"/>
      <c r="E34" s="202"/>
      <c r="F34" s="203"/>
      <c r="G34" s="203"/>
      <c r="H34" s="203"/>
      <c r="I34" s="204"/>
    </row>
    <row r="35" spans="1:16" ht="25.5" customHeight="1">
      <c r="E35" s="205"/>
      <c r="F35" s="206"/>
      <c r="G35" s="206"/>
      <c r="H35" s="206"/>
      <c r="I35" s="207"/>
    </row>
    <row r="37" spans="1:16">
      <c r="L37" s="199" t="s">
        <v>164</v>
      </c>
      <c r="M37" s="200"/>
      <c r="N37" s="200"/>
      <c r="O37" s="200"/>
      <c r="P37" s="201"/>
    </row>
    <row r="38" spans="1:16">
      <c r="L38" s="202"/>
      <c r="M38" s="203"/>
      <c r="N38" s="203"/>
      <c r="O38" s="203"/>
      <c r="P38" s="204"/>
    </row>
    <row r="39" spans="1:16">
      <c r="L39" s="202"/>
      <c r="M39" s="203"/>
      <c r="N39" s="203"/>
      <c r="O39" s="203"/>
      <c r="P39" s="204"/>
    </row>
    <row r="40" spans="1:16">
      <c r="L40" s="202"/>
      <c r="M40" s="203"/>
      <c r="N40" s="203"/>
      <c r="O40" s="203"/>
      <c r="P40" s="204"/>
    </row>
    <row r="41" spans="1:16">
      <c r="L41" s="202"/>
      <c r="M41" s="203"/>
      <c r="N41" s="203"/>
      <c r="O41" s="203"/>
      <c r="P41" s="204"/>
    </row>
    <row r="42" spans="1:16">
      <c r="L42" s="202"/>
      <c r="M42" s="203"/>
      <c r="N42" s="203"/>
      <c r="O42" s="203"/>
      <c r="P42" s="204"/>
    </row>
    <row r="43" spans="1:16">
      <c r="L43" s="202"/>
      <c r="M43" s="203"/>
      <c r="N43" s="203"/>
      <c r="O43" s="203"/>
      <c r="P43" s="204"/>
    </row>
    <row r="44" spans="1:16">
      <c r="L44" s="202"/>
      <c r="M44" s="203"/>
      <c r="N44" s="203"/>
      <c r="O44" s="203"/>
      <c r="P44" s="204"/>
    </row>
    <row r="45" spans="1:16">
      <c r="L45" s="202"/>
      <c r="M45" s="203"/>
      <c r="N45" s="203"/>
      <c r="O45" s="203"/>
      <c r="P45" s="204"/>
    </row>
    <row r="46" spans="1:16">
      <c r="L46" s="202"/>
      <c r="M46" s="203"/>
      <c r="N46" s="203"/>
      <c r="O46" s="203"/>
      <c r="P46" s="204"/>
    </row>
    <row r="47" spans="1:16">
      <c r="L47" s="202"/>
      <c r="M47" s="203"/>
      <c r="N47" s="203"/>
      <c r="O47" s="203"/>
      <c r="P47" s="204"/>
    </row>
    <row r="48" spans="1:16">
      <c r="L48" s="202"/>
      <c r="M48" s="203"/>
      <c r="N48" s="203"/>
      <c r="O48" s="203"/>
      <c r="P48" s="204"/>
    </row>
    <row r="49" spans="12:16">
      <c r="L49" s="202"/>
      <c r="M49" s="203"/>
      <c r="N49" s="203"/>
      <c r="O49" s="203"/>
      <c r="P49" s="204"/>
    </row>
    <row r="50" spans="12:16" ht="26.25" customHeight="1">
      <c r="L50" s="205"/>
      <c r="M50" s="206"/>
      <c r="N50" s="206"/>
      <c r="O50" s="206"/>
      <c r="P50" s="207"/>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2018-02-20T06:47:36Z</cp:lastPrinted>
  <dcterms:created xsi:type="dcterms:W3CDTF">2017-12-18T05:40:41Z</dcterms:created>
  <dcterms:modified xsi:type="dcterms:W3CDTF">2018-02-20T06:48:02Z</dcterms:modified>
  <cp:category/>
</cp:coreProperties>
</file>