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261998\Desktop\経営比較分析表\"/>
    </mc:Choice>
  </mc:AlternateContent>
  <workbookProtection workbookAlgorithmName="SHA-512" workbookHashValue="Rp/BfL2ZULqRgjyX9/gmzS60jcg5U7zj3wl+ri4FWb6oL0j9mJ3v6DsXF+K80XZAVaTkGRxZu+WmbDPGHU64CA==" workbookSaltValue="wYe8xtAsKOVVsjS3BbiMbQ==" workbookSpinCount="100000" lockStructure="1"/>
  <bookViews>
    <workbookView xWindow="0" yWindow="0" windowWidth="15345" windowHeight="445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<sst xmlns="http://schemas.openxmlformats.org/spreadsheetml/2006/main" count="228" uniqueCount="114">
  <si>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</si>
  <si>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</si>
  <si>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</si>
  <si>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</si>
  <si>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</si>
  <si>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</si>
  <si>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</si>
  <si>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</si>
  <si>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</si>
  <si>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</si>
  <si>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</si>
  <si>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</si>
  <si>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</si>
  <si>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</si>
  <si>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</si>
  <si>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</si>
  <si>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</si>
  <si>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</si>
  <si>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</si>
  <si>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</si>
  <si>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</si>
  <si>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</si>
  <si>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</si>
  <si>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</si>
  <si>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</si>
  <si>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</si>
  <si>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</si>
  <si>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</si>
  <si>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</si>
  <si>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</si>
  <si>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</si>
  <si>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</si>
  <si>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</si>
  <si>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</si>
  <si>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</si>
  <si>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</si>
  <si>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</si>
  <si>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</si>
  <si>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</si>
  <si>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</si>
  <si>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</si>
  <si>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</si>
  <si>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</si>
  <si>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</si>
  <si>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</si>
  <si>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</si>
  <si>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</si>
  <si>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</si>
  <si>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</si>
  <si>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</si>
  <si>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</si>
  <si>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</si>
  <si>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</si>
  <si>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</si>
  <si>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</si>
  <si>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</si>
  <si>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</si>
  <si>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</si>
  <si>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</si>
  <si>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</si>
  <si>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</si>
  <si>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</si>
  <si>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</si>
  <si>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</si>
  <si>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</si>
  <si>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</si>
  <si>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</si>
  <si>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</si>
  <si>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</si>
  <si>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</si>
  <si>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</si>
  <si>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</si>
  <si>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</si>
  <si>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</si>
  <si>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</si>
  <si>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</si>
  <si>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</si>
  <si>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</si>
  <si>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</si>
  <si>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</si>
  <si>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</si>
  <si>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</si>
  <si>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</si>
  <si>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</si>
  <si>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</si>
  <si>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</si>
  <si>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</si>
  <si>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</si>
  <si>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</si>
  <si>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</si>
  <si>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</si>
  <si>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</si>
  <si>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</si>
  <si>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</si>
  <si>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</si>
  <si>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</si>
  <si>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</si>
  <si>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</si>
  <si>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氷見市</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</si>
  <si>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</si>
  <si>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</si>
  <si>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</si>
  <si>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</si>
  <si>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</si>
  <si>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</si>
  <si>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</si>
  <si>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</si>
  <si>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</si>
  <si>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</si>
  <si>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</si>
  <si>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</si>
  <si>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昭和５８年に供用開始した施設は、老朽化しており、順次長寿命化をはかっている。また、管渠は耐用年数が５０年であるため、現在のところ老朽管更新は行っていない。
　今後は、管きょの調査や更新計画の策定が必要となる。</t>
    <rPh sb="29" eb="30">
      <t>イノチ</t>
    </rPh>
    <rPh sb="84" eb="85">
      <t>カン</t>
    </rPh>
    <rPh sb="88" eb="90">
      <t>チョウサ</t>
    </rPh>
    <phoneticPr fontId="4"/>
  </si>
  <si>
    <t>　人口減少や高齢化の影響と節水傾向により、一世帯当たりの使用水量が減少し、結果として使用料収入の減少傾向が現れている。
　施設の老朽化による修繕や機械更新も増加傾向にあり、将来的には管渠更新も必要となる。
　今後は加速的な人口減少が見込まれるため、安定的な経営を目指し、長期的な経営計画が必要となる。
　このため、令和２年度から公営企業会計に移行することにより、経営状況や財政状態を把握し、適正な料金水準への引き上げの検討等を行うなど、一般会計からの繰入金に依存する体質からの脱却を進める。
　経営戦略については、平成２９年３月に策定済みである。</t>
    <rPh sb="157" eb="159">
      <t>レイワ</t>
    </rPh>
    <rPh sb="160" eb="162">
      <t>ネンド</t>
    </rPh>
    <rPh sb="164" eb="170">
      <t>コウエイキギョウカイケイ</t>
    </rPh>
    <rPh sb="171" eb="173">
      <t>イコウ</t>
    </rPh>
    <rPh sb="181" eb="183">
      <t>ケイエイ</t>
    </rPh>
    <rPh sb="183" eb="185">
      <t>ジョウキョウ</t>
    </rPh>
    <rPh sb="186" eb="188">
      <t>ザイセイ</t>
    </rPh>
    <rPh sb="188" eb="190">
      <t>ジョウタイ</t>
    </rPh>
    <rPh sb="191" eb="193">
      <t>ハアク</t>
    </rPh>
    <rPh sb="209" eb="211">
      <t>ケントウ</t>
    </rPh>
    <rPh sb="211" eb="212">
      <t>ナド</t>
    </rPh>
    <rPh sb="213" eb="214">
      <t>オコナ</t>
    </rPh>
    <rPh sb="241" eb="242">
      <t>スス</t>
    </rPh>
    <rPh sb="247" eb="249">
      <t>ケイエイ</t>
    </rPh>
    <rPh sb="249" eb="251">
      <t>セン</t>
    </rPh>
    <rPh sb="257" eb="267">
      <t>ヘイセ</t>
    </rPh>
    <rPh sb="267" eb="268">
      <t>スミ</t>
    </rPh>
    <phoneticPr fontId="4"/>
  </si>
  <si>
    <t>　収益的収支比率は微増、経費回収率は使用料収入の減少により微減となった。一般会計からの繰入金に依存する傾向は、改善されていない。
　汚水処理原価は、汚水処理費用が減少したものの、有収水量の減少の影響で微増となった。
　企業債残高対事業規模比率は、施設・管きょの整備がほぼ終了しているため減少傾向にあるが、他と同様に一般会計からの繰入金に大きく依存している。今後は、施設や管きょの更新時期に入り、状態の悪化が予想される。
　施設利用率は増加しているが、今後の人口減少により低下が予想される。なお、利用率の算定にあたっては、晴天時の水量を基準に算定されているが、富山県は、年間雨日数が全国上位と多くなっていることや冬季は多くの降雪があることから、平均に比べ低くなる傾向にある。
　水洗化率については微減となった。人口減少や高齢化に大きく影響されるものと懸念される。</t>
    <rPh sb="1" eb="4">
      <t>シュウエキテキ</t>
    </rPh>
    <rPh sb="4" eb="6">
      <t>シュウシ</t>
    </rPh>
    <rPh sb="6" eb="8">
      <t>ヒリツ</t>
    </rPh>
    <rPh sb="12" eb="14">
      <t>ケイヒ</t>
    </rPh>
    <rPh sb="14" eb="16">
      <t>カイシュウ</t>
    </rPh>
    <rPh sb="16" eb="17">
      <t>リツ</t>
    </rPh>
    <rPh sb="18" eb="21">
      <t>シヨウリョウ</t>
    </rPh>
    <rPh sb="21" eb="23">
      <t>シュウニュウ</t>
    </rPh>
    <rPh sb="24" eb="26">
      <t>ゲン</t>
    </rPh>
    <rPh sb="29" eb="30">
      <t>ビ</t>
    </rPh>
    <rPh sb="30" eb="31">
      <t>ゲン</t>
    </rPh>
    <rPh sb="36" eb="40">
      <t>イッパン</t>
    </rPh>
    <rPh sb="43" eb="46">
      <t>クリイレ</t>
    </rPh>
    <rPh sb="47" eb="49">
      <t>イゾン</t>
    </rPh>
    <rPh sb="51" eb="53">
      <t>ケイコウ</t>
    </rPh>
    <rPh sb="55" eb="57">
      <t>カイゼン</t>
    </rPh>
    <rPh sb="66" eb="70">
      <t>オスイ</t>
    </rPh>
    <rPh sb="70" eb="72">
      <t>ゲンカ</t>
    </rPh>
    <rPh sb="74" eb="76">
      <t>オスイ</t>
    </rPh>
    <rPh sb="76" eb="78">
      <t>ショリ</t>
    </rPh>
    <rPh sb="78" eb="80">
      <t>ヒヨウ</t>
    </rPh>
    <rPh sb="81" eb="83">
      <t>ゲンショウ</t>
    </rPh>
    <rPh sb="100" eb="102">
      <t>ビゾウ</t>
    </rPh>
    <rPh sb="109" eb="111">
      <t>キギョウ</t>
    </rPh>
    <rPh sb="111" eb="112">
      <t>サイ</t>
    </rPh>
    <rPh sb="112" eb="114">
      <t>ザンダカ</t>
    </rPh>
    <rPh sb="114" eb="115">
      <t>タイ</t>
    </rPh>
    <rPh sb="115" eb="117">
      <t>ジギョウ</t>
    </rPh>
    <rPh sb="117" eb="119">
      <t>キボ</t>
    </rPh>
    <rPh sb="119" eb="121">
      <t>ヒリツ</t>
    </rPh>
    <rPh sb="123" eb="125">
      <t>シセツ</t>
    </rPh>
    <rPh sb="126" eb="129">
      <t>カン</t>
    </rPh>
    <rPh sb="130" eb="132">
      <t>セイビ</t>
    </rPh>
    <rPh sb="135" eb="137">
      <t>シュウリョウ</t>
    </rPh>
    <rPh sb="143" eb="147">
      <t>ゲンショウ</t>
    </rPh>
    <rPh sb="152" eb="153">
      <t>タ</t>
    </rPh>
    <rPh sb="154" eb="156">
      <t>ドウヨウ</t>
    </rPh>
    <rPh sb="157" eb="161">
      <t>イッパンカイケイ</t>
    </rPh>
    <rPh sb="168" eb="169">
      <t>オオ</t>
    </rPh>
    <rPh sb="171" eb="173">
      <t>イゾン</t>
    </rPh>
    <rPh sb="178" eb="180">
      <t>コンゴ</t>
    </rPh>
    <rPh sb="182" eb="188">
      <t>シセツ</t>
    </rPh>
    <rPh sb="189" eb="191">
      <t>コウシン</t>
    </rPh>
    <rPh sb="191" eb="193">
      <t>ジキ</t>
    </rPh>
    <rPh sb="194" eb="195">
      <t>ハイ</t>
    </rPh>
    <rPh sb="197" eb="199">
      <t>ジョウタイ</t>
    </rPh>
    <rPh sb="200" eb="202">
      <t>アッカ</t>
    </rPh>
    <rPh sb="203" eb="205">
      <t>ヨソウ</t>
    </rPh>
    <rPh sb="211" eb="213">
      <t>シセツ</t>
    </rPh>
    <rPh sb="213" eb="216">
      <t>リヨウリツ</t>
    </rPh>
    <rPh sb="217" eb="219">
      <t>ゾウカ</t>
    </rPh>
    <rPh sb="225" eb="227">
      <t>コンゴ</t>
    </rPh>
    <rPh sb="228" eb="233">
      <t>ジンコウ</t>
    </rPh>
    <rPh sb="235" eb="237">
      <t>テイカ</t>
    </rPh>
    <rPh sb="238" eb="240">
      <t>ヨソウ</t>
    </rPh>
    <rPh sb="247" eb="250">
      <t>リヨウリツ</t>
    </rPh>
    <rPh sb="251" eb="253">
      <t>サンテイ</t>
    </rPh>
    <rPh sb="260" eb="263">
      <t>セイテンジ</t>
    </rPh>
    <rPh sb="264" eb="266">
      <t>スイリョウ</t>
    </rPh>
    <rPh sb="267" eb="269">
      <t>キジュン</t>
    </rPh>
    <rPh sb="270" eb="272">
      <t>サンテイ</t>
    </rPh>
    <rPh sb="279" eb="282">
      <t>トヤ</t>
    </rPh>
    <rPh sb="284" eb="286">
      <t>ネンカン</t>
    </rPh>
    <rPh sb="286" eb="287">
      <t>アメ</t>
    </rPh>
    <rPh sb="287" eb="289">
      <t>ニッスウ</t>
    </rPh>
    <rPh sb="290" eb="292">
      <t>ゼンコク</t>
    </rPh>
    <rPh sb="292" eb="294">
      <t>ジョウイ</t>
    </rPh>
    <rPh sb="295" eb="296">
      <t>オオ</t>
    </rPh>
    <rPh sb="305" eb="307">
      <t>トウキ</t>
    </rPh>
    <rPh sb="308" eb="309">
      <t>オオ</t>
    </rPh>
    <rPh sb="311" eb="313">
      <t>コウセツ</t>
    </rPh>
    <rPh sb="321" eb="323">
      <t>ヘイキン</t>
    </rPh>
    <rPh sb="324" eb="325">
      <t>クラ</t>
    </rPh>
    <rPh sb="326" eb="327">
      <t>ヒク</t>
    </rPh>
    <rPh sb="330" eb="332">
      <t>ケイコウ</t>
    </rPh>
    <rPh sb="338" eb="342">
      <t>スイセン</t>
    </rPh>
    <rPh sb="347" eb="349">
      <t>ビゲン</t>
    </rPh>
    <rPh sb="354" eb="358">
      <t>ジンコウ</t>
    </rPh>
    <rPh sb="359" eb="362">
      <t>コウレイカ</t>
    </rPh>
    <rPh sb="363" eb="364">
      <t>オオ</t>
    </rPh>
    <rPh sb="366" eb="368">
      <t>エイキョウ</t>
    </rPh>
    <rPh sb="374" eb="376">
      <t>ケネン</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</si>
</sst>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79-4A57-B003-F62235AD2DE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0.19</c:v>
                </c:pt>
                <c:pt idx="3">
                  <c:v>0.23</c:v>
                </c:pt>
                <c:pt idx="4">
                  <c:v>0.21</c:v>
                </c:pt>
              </c:numCache>
            </c:numRef>
          </c:val>
          <c:smooth val="0"/>
          <c:extLst>
            <c:ext xmlns:c16="http://schemas.microsoft.com/office/drawing/2014/chart" uri="{C3380CC4-5D6E-409C-BE32-E72D297353CC}">
              <c16:uniqueId val="{00000001-4F79-4A57-B003-F62235AD2DE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61.25</c:v>
                </c:pt>
                <c:pt idx="1">
                  <c:v>51.98</c:v>
                </c:pt>
                <c:pt idx="2">
                  <c:v>52.58</c:v>
                </c:pt>
                <c:pt idx="3">
                  <c:v>51.71</c:v>
                </c:pt>
                <c:pt idx="4">
                  <c:v>56.29</c:v>
                </c:pt>
              </c:numCache>
            </c:numRef>
          </c:val>
          <c:extLst>
            <c:ext xmlns:c16="http://schemas.microsoft.com/office/drawing/2014/chart" uri="{C3380CC4-5D6E-409C-BE32-E72D297353CC}">
              <c16:uniqueId val="{00000000-D630-48EA-93AF-E4FE617F95B7}"/>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64.87</c:v>
                </c:pt>
                <c:pt idx="1">
                  <c:v>59.4</c:v>
                </c:pt>
                <c:pt idx="2">
                  <c:v>59.35</c:v>
                </c:pt>
                <c:pt idx="3">
                  <c:v>58.4</c:v>
                </c:pt>
                <c:pt idx="4">
                  <c:v>58</c:v>
                </c:pt>
              </c:numCache>
            </c:numRef>
          </c:val>
          <c:smooth val="0"/>
          <c:extLst>
            <c:ext xmlns:c16="http://schemas.microsoft.com/office/drawing/2014/chart" uri="{C3380CC4-5D6E-409C-BE32-E72D297353CC}">
              <c16:uniqueId val="{00000001-D630-48EA-93AF-E4FE617F95B7}"/>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90.13</c:v>
                </c:pt>
                <c:pt idx="1">
                  <c:v>90.23</c:v>
                </c:pt>
                <c:pt idx="2">
                  <c:v>92.23</c:v>
                </c:pt>
                <c:pt idx="3">
                  <c:v>92.93</c:v>
                </c:pt>
                <c:pt idx="4">
                  <c:v>92.69</c:v>
                </c:pt>
              </c:numCache>
            </c:numRef>
          </c:val>
          <c:extLst>
            <c:ext xmlns:c16="http://schemas.microsoft.com/office/drawing/2014/chart" uri="{C3380CC4-5D6E-409C-BE32-E72D297353CC}">
              <c16:uniqueId val="{00000000-EEA2-4C7A-B4D0-4FCFB6A536B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91.11</c:v>
                </c:pt>
                <c:pt idx="1">
                  <c:v>89.81</c:v>
                </c:pt>
                <c:pt idx="2">
                  <c:v>89.88</c:v>
                </c:pt>
                <c:pt idx="3">
                  <c:v>89.68</c:v>
                </c:pt>
                <c:pt idx="4">
                  <c:v>89.79</c:v>
                </c:pt>
              </c:numCache>
            </c:numRef>
          </c:val>
          <c:smooth val="0"/>
          <c:extLst>
            <c:ext xmlns:c16="http://schemas.microsoft.com/office/drawing/2014/chart" uri="{C3380CC4-5D6E-409C-BE32-E72D297353CC}">
              <c16:uniqueId val="{00000001-EEA2-4C7A-B4D0-4FCFB6A536B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73.19</c:v>
                </c:pt>
                <c:pt idx="1">
                  <c:v>70.95</c:v>
                </c:pt>
                <c:pt idx="2">
                  <c:v>91.32</c:v>
                </c:pt>
                <c:pt idx="3">
                  <c:v>90.88</c:v>
                </c:pt>
                <c:pt idx="4">
                  <c:v>91.07</c:v>
                </c:pt>
              </c:numCache>
            </c:numRef>
          </c:val>
          <c:extLst>
            <c:ext xmlns:c16="http://schemas.microsoft.com/office/drawing/2014/chart" uri="{C3380CC4-5D6E-409C-BE32-E72D297353CC}">
              <c16:uniqueId val="{00000000-AD13-45C7-8DC9-A4D0C0FC9362}"/>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13-45C7-8DC9-A4D0C0FC9362}"/>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017-4CE0-B73C-2600FE21EDC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017-4CE0-B73C-2600FE21EDC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C34-442B-93ED-E689EEB9387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34-442B-93ED-E689EEB9387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EA6-443C-8C0A-E48FC01A63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EA6-443C-8C0A-E48FC01A63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17E-49CA-BBC7-130FF0224D2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17E-49CA-BBC7-130FF0224D2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952.21</c:v>
                </c:pt>
                <c:pt idx="1">
                  <c:v>890.02</c:v>
                </c:pt>
                <c:pt idx="2">
                  <c:v>384.7</c:v>
                </c:pt>
                <c:pt idx="3">
                  <c:v>314.58999999999997</c:v>
                </c:pt>
                <c:pt idx="4">
                  <c:v>274.72000000000003</c:v>
                </c:pt>
              </c:numCache>
            </c:numRef>
          </c:val>
          <c:extLst>
            <c:ext xmlns:c16="http://schemas.microsoft.com/office/drawing/2014/chart" uri="{C3380CC4-5D6E-409C-BE32-E72D297353CC}">
              <c16:uniqueId val="{00000000-B3CE-461F-B7CE-8E59A5F7EF7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854.16</c:v>
                </c:pt>
                <c:pt idx="1">
                  <c:v>862.87</c:v>
                </c:pt>
                <c:pt idx="2">
                  <c:v>716.96</c:v>
                </c:pt>
                <c:pt idx="3">
                  <c:v>799.11</c:v>
                </c:pt>
                <c:pt idx="4">
                  <c:v>768.62</c:v>
                </c:pt>
              </c:numCache>
            </c:numRef>
          </c:val>
          <c:smooth val="0"/>
          <c:extLst>
            <c:ext xmlns:c16="http://schemas.microsoft.com/office/drawing/2014/chart" uri="{C3380CC4-5D6E-409C-BE32-E72D297353CC}">
              <c16:uniqueId val="{00000001-B3CE-461F-B7CE-8E59A5F7EF7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66.77</c:v>
                </c:pt>
                <c:pt idx="1">
                  <c:v>64.540000000000006</c:v>
                </c:pt>
                <c:pt idx="2">
                  <c:v>86.81</c:v>
                </c:pt>
                <c:pt idx="3">
                  <c:v>97.36</c:v>
                </c:pt>
                <c:pt idx="4">
                  <c:v>96.77</c:v>
                </c:pt>
              </c:numCache>
            </c:numRef>
          </c:val>
          <c:extLst>
            <c:ext xmlns:c16="http://schemas.microsoft.com/office/drawing/2014/chart" uri="{C3380CC4-5D6E-409C-BE32-E72D297353CC}">
              <c16:uniqueId val="{00000000-C3F1-4230-A671-766CE10154E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93.13</c:v>
                </c:pt>
                <c:pt idx="1">
                  <c:v>85.39</c:v>
                </c:pt>
                <c:pt idx="2">
                  <c:v>88.09</c:v>
                </c:pt>
                <c:pt idx="3">
                  <c:v>87.69</c:v>
                </c:pt>
                <c:pt idx="4">
                  <c:v>88.06</c:v>
                </c:pt>
              </c:numCache>
            </c:numRef>
          </c:val>
          <c:smooth val="0"/>
          <c:extLst>
            <c:ext xmlns:c16="http://schemas.microsoft.com/office/drawing/2014/chart" uri="{C3380CC4-5D6E-409C-BE32-E72D297353CC}">
              <c16:uniqueId val="{00000001-C3F1-4230-A671-766CE10154E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246.95</c:v>
                </c:pt>
                <c:pt idx="1">
                  <c:v>256.04000000000002</c:v>
                </c:pt>
                <c:pt idx="2">
                  <c:v>190.88</c:v>
                </c:pt>
                <c:pt idx="3">
                  <c:v>170.31</c:v>
                </c:pt>
                <c:pt idx="4">
                  <c:v>172.22</c:v>
                </c:pt>
              </c:numCache>
            </c:numRef>
          </c:val>
          <c:extLst>
            <c:ext xmlns:c16="http://schemas.microsoft.com/office/drawing/2014/chart" uri="{C3380CC4-5D6E-409C-BE32-E72D297353CC}">
              <c16:uniqueId val="{00000000-A06D-4358-AB55-5BE58B009AA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167.97</c:v>
                </c:pt>
                <c:pt idx="1">
                  <c:v>188.79</c:v>
                </c:pt>
                <c:pt idx="2">
                  <c:v>181.8</c:v>
                </c:pt>
                <c:pt idx="3">
                  <c:v>180.07</c:v>
                </c:pt>
                <c:pt idx="4">
                  <c:v>179.32</c:v>
                </c:pt>
              </c:numCache>
            </c:numRef>
          </c:val>
          <c:smooth val="0"/>
          <c:extLst>
            <c:ext xmlns:c16="http://schemas.microsoft.com/office/drawing/2014/chart" uri="{C3380CC4-5D6E-409C-BE32-E72D297353CC}">
              <c16:uniqueId val="{00000001-A06D-4358-AB55-5BE58B009AA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F1"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富山県　氷見市</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公共下水道</v>
      </c>
      <c r="Q8" s="77"/>
      <c r="R8" s="77"/>
      <c r="S8" s="77"/>
      <c r="T8" s="77"/>
      <c r="U8" s="77"/>
      <c r="V8" s="77"/>
      <c r="W8" s="77" t="str">
        <f>データ!L6</f>
        <v>Cc1</v>
      </c>
      <c r="X8" s="77"/>
      <c r="Y8" s="77"/>
      <c r="Z8" s="77"/>
      <c r="AA8" s="77"/>
      <c r="AB8" s="77"/>
      <c r="AC8" s="77"/>
      <c r="AD8" s="78" t="str">
        <f>データ!$M$6</f>
        <v>非設置</v>
      </c>
      <c r="AE8" s="78"/>
      <c r="AF8" s="78"/>
      <c r="AG8" s="78"/>
      <c r="AH8" s="78"/>
      <c r="AI8" s="78"/>
      <c r="AJ8" s="78"/>
      <c r="AK8" s="3"/>
      <c r="AL8" s="74">
        <f>データ!S6</f>
        <v>47535</v>
      </c>
      <c r="AM8" s="74"/>
      <c r="AN8" s="74"/>
      <c r="AO8" s="74"/>
      <c r="AP8" s="74"/>
      <c r="AQ8" s="74"/>
      <c r="AR8" s="74"/>
      <c r="AS8" s="74"/>
      <c r="AT8" s="73">
        <f>データ!T6</f>
        <v>230.56</v>
      </c>
      <c r="AU8" s="73"/>
      <c r="AV8" s="73"/>
      <c r="AW8" s="73"/>
      <c r="AX8" s="73"/>
      <c r="AY8" s="73"/>
      <c r="AZ8" s="73"/>
      <c r="BA8" s="73"/>
      <c r="BB8" s="73">
        <f>データ!U6</f>
        <v>206.17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48.49</v>
      </c>
      <c r="Q10" s="73"/>
      <c r="R10" s="73"/>
      <c r="S10" s="73"/>
      <c r="T10" s="73"/>
      <c r="U10" s="73"/>
      <c r="V10" s="73"/>
      <c r="W10" s="73">
        <f>データ!Q6</f>
        <v>88.23</v>
      </c>
      <c r="X10" s="73"/>
      <c r="Y10" s="73"/>
      <c r="Z10" s="73"/>
      <c r="AA10" s="73"/>
      <c r="AB10" s="73"/>
      <c r="AC10" s="73"/>
      <c r="AD10" s="74">
        <f>データ!R6</f>
        <v>3127</v>
      </c>
      <c r="AE10" s="74"/>
      <c r="AF10" s="74"/>
      <c r="AG10" s="74"/>
      <c r="AH10" s="74"/>
      <c r="AI10" s="74"/>
      <c r="AJ10" s="74"/>
      <c r="AK10" s="2"/>
      <c r="AL10" s="74">
        <f>データ!V6</f>
        <v>22887</v>
      </c>
      <c r="AM10" s="74"/>
      <c r="AN10" s="74"/>
      <c r="AO10" s="74"/>
      <c r="AP10" s="74"/>
      <c r="AQ10" s="74"/>
      <c r="AR10" s="74"/>
      <c r="AS10" s="74"/>
      <c r="AT10" s="73">
        <f>データ!W6</f>
        <v>7.55</v>
      </c>
      <c r="AU10" s="73"/>
      <c r="AV10" s="73"/>
      <c r="AW10" s="73"/>
      <c r="AX10" s="73"/>
      <c r="AY10" s="73"/>
      <c r="AZ10" s="73"/>
      <c r="BA10" s="73"/>
      <c r="BB10" s="73">
        <f>データ!X6</f>
        <v>3031.39</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ZwB0PaeBeWttzj5JssDA+2T7KbOpTR/dL5ZAAzqJIlIXw+BUz/f8berXr0Ynhb5HybYT2PGYGfOD1Om2GhY/8w==" saltValue="JtfAumDg9s9VFFLe4cha+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162051</v>
      </c>
      <c r="D6" s="33">
        <f t="shared" si="3"/>
        <v>47</v>
      </c>
      <c r="E6" s="33">
        <f t="shared" si="3"/>
        <v>17</v>
      </c>
      <c r="F6" s="33">
        <f t="shared" si="3"/>
        <v>1</v>
      </c>
      <c r="G6" s="33">
        <f t="shared" si="3"/>
        <v>0</v>
      </c>
      <c r="H6" s="33" t="str">
        <f t="shared" si="3"/>
        <v>富山県　氷見市</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48.49</v>
      </c>
      <c r="Q6" s="34">
        <f t="shared" si="3"/>
        <v>88.23</v>
      </c>
      <c r="R6" s="34">
        <f t="shared" si="3"/>
        <v>3127</v>
      </c>
      <c r="S6" s="34">
        <f t="shared" si="3"/>
        <v>47535</v>
      </c>
      <c r="T6" s="34">
        <f t="shared" si="3"/>
        <v>230.56</v>
      </c>
      <c r="U6" s="34">
        <f t="shared" si="3"/>
        <v>206.17</v>
      </c>
      <c r="V6" s="34">
        <f t="shared" si="3"/>
        <v>22887</v>
      </c>
      <c r="W6" s="34">
        <f t="shared" si="3"/>
        <v>7.55</v>
      </c>
      <c r="X6" s="34">
        <f t="shared" si="3"/>
        <v>3031.39</v>
      </c>
      <c r="Y6" s="35">
        <f>IF(Y7="",NA(),Y7)</f>
        <v>73.19</v>
      </c>
      <c r="Z6" s="35">
        <f t="shared" ref="Z6:AH6" si="4">IF(Z7="",NA(),Z7)</f>
        <v>70.95</v>
      </c>
      <c r="AA6" s="35">
        <f t="shared" si="4"/>
        <v>91.32</v>
      </c>
      <c r="AB6" s="35">
        <f t="shared" si="4"/>
        <v>90.88</v>
      </c>
      <c r="AC6" s="35">
        <f t="shared" si="4"/>
        <v>91.07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952.21</v>
      </c>
      <c r="BG6" s="35">
        <f t="shared" ref="BG6:BO6" si="7">IF(BG7="",NA(),BG7)</f>
        <v>890.02</v>
      </c>
      <c r="BH6" s="35">
        <f t="shared" si="7"/>
        <v>384.7</v>
      </c>
      <c r="BI6" s="35">
        <f t="shared" si="7"/>
        <v>314.58999999999997</v>
      </c>
      <c r="BJ6" s="35">
        <f t="shared" si="7"/>
        <v>274.72000000000003</v>
      </c>
      <c r="BK6" s="35">
        <f t="shared" si="7"/>
        <v>854.16</v>
      </c>
      <c r="BL6" s="35">
        <f t="shared" si="7"/>
        <v>862.87</v>
      </c>
      <c r="BM6" s="35">
        <f t="shared" si="7"/>
        <v>716.96</v>
      </c>
      <c r="BN6" s="35">
        <f t="shared" si="7"/>
        <v>799.11</v>
      </c>
      <c r="BO6" s="35">
        <f t="shared" si="7"/>
        <v>768.62</v>
      </c>
      <c r="BP6" s="34" t="str">
        <f>IF(BP7="","",IF(BP7="-","【-】","【"&amp;SUBSTITUTE(TEXT(BP7,"#,##0.00"),"-","△")&amp;"】"))</f>
        <v>【682.78】</v>
      </c>
      <c r="BQ6" s="35">
        <f>IF(BQ7="",NA(),BQ7)</f>
        <v>66.77</v>
      </c>
      <c r="BR6" s="35">
        <f t="shared" ref="BR6:BZ6" si="8">IF(BR7="",NA(),BR7)</f>
        <v>64.540000000000006</v>
      </c>
      <c r="BS6" s="35">
        <f t="shared" si="8"/>
        <v>86.81</v>
      </c>
      <c r="BT6" s="35">
        <f t="shared" si="8"/>
        <v>97.36</v>
      </c>
      <c r="BU6" s="35">
        <f t="shared" si="8"/>
        <v>96.77</v>
      </c>
      <c r="BV6" s="35">
        <f t="shared" si="8"/>
        <v>93.13</v>
      </c>
      <c r="BW6" s="35">
        <f t="shared" si="8"/>
        <v>85.39</v>
      </c>
      <c r="BX6" s="35">
        <f t="shared" si="8"/>
        <v>88.09</v>
      </c>
      <c r="BY6" s="35">
        <f t="shared" si="8"/>
        <v>87.69</v>
      </c>
      <c r="BZ6" s="35">
        <f t="shared" si="8"/>
        <v>88.06</v>
      </c>
      <c r="CA6" s="34" t="str">
        <f>IF(CA7="","",IF(CA7="-","【-】","【"&amp;SUBSTITUTE(TEXT(CA7,"#,##0.00"),"-","△")&amp;"】"))</f>
        <v>【100.91】</v>
      </c>
      <c r="CB6" s="35">
        <f>IF(CB7="",NA(),CB7)</f>
        <v>246.95</v>
      </c>
      <c r="CC6" s="35">
        <f t="shared" ref="CC6:CK6" si="9">IF(CC7="",NA(),CC7)</f>
        <v>256.04000000000002</v>
      </c>
      <c r="CD6" s="35">
        <f t="shared" si="9"/>
        <v>190.88</v>
      </c>
      <c r="CE6" s="35">
        <f t="shared" si="9"/>
        <v>170.31</v>
      </c>
      <c r="CF6" s="35">
        <f t="shared" si="9"/>
        <v>172.22</v>
      </c>
      <c r="CG6" s="35">
        <f t="shared" si="9"/>
        <v>167.97</v>
      </c>
      <c r="CH6" s="35">
        <f t="shared" si="9"/>
        <v>188.79</v>
      </c>
      <c r="CI6" s="35">
        <f t="shared" si="9"/>
        <v>181.8</v>
      </c>
      <c r="CJ6" s="35">
        <f t="shared" si="9"/>
        <v>180.07</v>
      </c>
      <c r="CK6" s="35">
        <f t="shared" si="9"/>
        <v>179.32</v>
      </c>
      <c r="CL6" s="34" t="str">
        <f>IF(CL7="","",IF(CL7="-","【-】","【"&amp;SUBSTITUTE(TEXT(CL7,"#,##0.00"),"-","△")&amp;"】"))</f>
        <v>【136.86】</v>
      </c>
      <c r="CM6" s="35">
        <f>IF(CM7="",NA(),CM7)</f>
        <v>61.25</v>
      </c>
      <c r="CN6" s="35">
        <f t="shared" ref="CN6:CV6" si="10">IF(CN7="",NA(),CN7)</f>
        <v>51.98</v>
      </c>
      <c r="CO6" s="35">
        <f t="shared" si="10"/>
        <v>52.58</v>
      </c>
      <c r="CP6" s="35">
        <f t="shared" si="10"/>
        <v>51.71</v>
      </c>
      <c r="CQ6" s="35">
        <f t="shared" si="10"/>
        <v>56.29</v>
      </c>
      <c r="CR6" s="35">
        <f t="shared" si="10"/>
        <v>64.87</v>
      </c>
      <c r="CS6" s="35">
        <f t="shared" si="10"/>
        <v>59.4</v>
      </c>
      <c r="CT6" s="35">
        <f t="shared" si="10"/>
        <v>59.35</v>
      </c>
      <c r="CU6" s="35">
        <f t="shared" si="10"/>
        <v>58.4</v>
      </c>
      <c r="CV6" s="35">
        <f t="shared" si="10"/>
        <v>58</v>
      </c>
      <c r="CW6" s="34" t="str">
        <f>IF(CW7="","",IF(CW7="-","【-】","【"&amp;SUBSTITUTE(TEXT(CW7,"#,##0.00"),"-","△")&amp;"】"))</f>
        <v>【58.98】</v>
      </c>
      <c r="CX6" s="35">
        <f>IF(CX7="",NA(),CX7)</f>
        <v>90.13</v>
      </c>
      <c r="CY6" s="35">
        <f t="shared" ref="CY6:DG6" si="11">IF(CY7="",NA(),CY7)</f>
        <v>90.23</v>
      </c>
      <c r="CZ6" s="35">
        <f t="shared" si="11"/>
        <v>92.23</v>
      </c>
      <c r="DA6" s="35">
        <f t="shared" si="11"/>
        <v>92.93</v>
      </c>
      <c r="DB6" s="35">
        <f t="shared" si="11"/>
        <v>92.69</v>
      </c>
      <c r="DC6" s="35">
        <f t="shared" si="11"/>
        <v>91.11</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162051</v>
      </c>
      <c r="D7" s="37">
        <v>47</v>
      </c>
      <c r="E7" s="37">
        <v>17</v>
      </c>
      <c r="F7" s="37">
        <v>1</v>
      </c>
      <c r="G7" s="37">
        <v>0</v>
      </c>
      <c r="H7" s="37" t="s">
        <v>98</v>
      </c>
      <c r="I7" s="37" t="s">
        <v>99</v>
      </c>
      <c r="J7" s="37" t="s">
        <v>100</v>
      </c>
      <c r="K7" s="37" t="s">
        <v>101</v>
      </c>
      <c r="L7" s="37" t="s">
        <v>102</v>
      </c>
      <c r="M7" s="37" t="s">
        <v>103</v>
      </c>
      <c r="N7" s="38" t="s">
        <v>104</v>
      </c>
      <c r="O7" s="38" t="s">
        <v>105</v>
      </c>
      <c r="P7" s="38">
        <v>48.49</v>
      </c>
      <c r="Q7" s="38">
        <v>88.23</v>
      </c>
      <c r="R7" s="38">
        <v>3127</v>
      </c>
      <c r="S7" s="38">
        <v>47535</v>
      </c>
      <c r="T7" s="38">
        <v>230.56</v>
      </c>
      <c r="U7" s="38">
        <v>206.17</v>
      </c>
      <c r="V7" s="38">
        <v>22887</v>
      </c>
      <c r="W7" s="38">
        <v>7.55</v>
      </c>
      <c r="X7" s="38">
        <v>3031.39</v>
      </c>
      <c r="Y7" s="38">
        <v>73.19</v>
      </c>
      <c r="Z7" s="38">
        <v>70.95</v>
      </c>
      <c r="AA7" s="38">
        <v>91.32</v>
      </c>
      <c r="AB7" s="38">
        <v>90.88</v>
      </c>
      <c r="AC7" s="38">
        <v>91.07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952.21</v>
      </c>
      <c r="BG7" s="38">
        <v>890.02</v>
      </c>
      <c r="BH7" s="38">
        <v>384.7</v>
      </c>
      <c r="BI7" s="38">
        <v>314.58999999999997</v>
      </c>
      <c r="BJ7" s="38">
        <v>274.72000000000003</v>
      </c>
      <c r="BK7" s="38">
        <v>854.16</v>
      </c>
      <c r="BL7" s="38">
        <v>862.87</v>
      </c>
      <c r="BM7" s="38">
        <v>716.96</v>
      </c>
      <c r="BN7" s="38">
        <v>799.11</v>
      </c>
      <c r="BO7" s="38">
        <v>768.62</v>
      </c>
      <c r="BP7" s="38">
        <v>682.78</v>
      </c>
      <c r="BQ7" s="38">
        <v>66.77</v>
      </c>
      <c r="BR7" s="38">
        <v>64.540000000000006</v>
      </c>
      <c r="BS7" s="38">
        <v>86.81</v>
      </c>
      <c r="BT7" s="38">
        <v>97.36</v>
      </c>
      <c r="BU7" s="38">
        <v>96.77</v>
      </c>
      <c r="BV7" s="38">
        <v>93.13</v>
      </c>
      <c r="BW7" s="38">
        <v>85.39</v>
      </c>
      <c r="BX7" s="38">
        <v>88.09</v>
      </c>
      <c r="BY7" s="38">
        <v>87.69</v>
      </c>
      <c r="BZ7" s="38">
        <v>88.06</v>
      </c>
      <c r="CA7" s="38">
        <v>100.91</v>
      </c>
      <c r="CB7" s="38">
        <v>246.95</v>
      </c>
      <c r="CC7" s="38">
        <v>256.04000000000002</v>
      </c>
      <c r="CD7" s="38">
        <v>190.88</v>
      </c>
      <c r="CE7" s="38">
        <v>170.31</v>
      </c>
      <c r="CF7" s="38">
        <v>172.22</v>
      </c>
      <c r="CG7" s="38">
        <v>167.97</v>
      </c>
      <c r="CH7" s="38">
        <v>188.79</v>
      </c>
      <c r="CI7" s="38">
        <v>181.8</v>
      </c>
      <c r="CJ7" s="38">
        <v>180.07</v>
      </c>
      <c r="CK7" s="38">
        <v>179.32</v>
      </c>
      <c r="CL7" s="38">
        <v>136.86000000000001</v>
      </c>
      <c r="CM7" s="38">
        <v>61.25</v>
      </c>
      <c r="CN7" s="38">
        <v>51.98</v>
      </c>
      <c r="CO7" s="38">
        <v>52.58</v>
      </c>
      <c r="CP7" s="38">
        <v>51.71</v>
      </c>
      <c r="CQ7" s="38">
        <v>56.29</v>
      </c>
      <c r="CR7" s="38">
        <v>64.87</v>
      </c>
      <c r="CS7" s="38">
        <v>59.4</v>
      </c>
      <c r="CT7" s="38">
        <v>59.35</v>
      </c>
      <c r="CU7" s="38">
        <v>58.4</v>
      </c>
      <c r="CV7" s="38">
        <v>58</v>
      </c>
      <c r="CW7" s="38">
        <v>58.98</v>
      </c>
      <c r="CX7" s="38">
        <v>90.13</v>
      </c>
      <c r="CY7" s="38">
        <v>90.23</v>
      </c>
      <c r="CZ7" s="38">
        <v>92.23</v>
      </c>
      <c r="DA7" s="38">
        <v>92.93</v>
      </c>
      <c r="DB7" s="38">
        <v>92.69</v>
      </c>
      <c r="DC7" s="38">
        <v>91.11</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cp:lastModifiedBy>
  <cp:lastPrinted>2020-01-29T05:39:54Z</cp:lastPrinted>
  <dcterms:created xsi:type="dcterms:W3CDTF">2019-12-05T05:04:00Z</dcterms:created>
  <dcterms:modified xsi:type="dcterms:W3CDTF">2020-01-29T05:40:00Z</dcterms:modified>
  <cp:category/>
</cp:coreProperties>
</file>