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1決算統計（R02）\210913 財政状況資料集の作成について（2回目）\04HP掲載用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BE39" i="10"/>
  <c r="AM39" i="10"/>
  <c r="U39" i="10"/>
  <c r="AM38" i="10"/>
  <c r="C35" i="10"/>
  <c r="C36" i="10" s="1"/>
  <c r="C34" i="10"/>
  <c r="C37" i="10" l="1"/>
  <c r="C38" i="10" s="1"/>
  <c r="C39" i="10" s="1"/>
  <c r="C40" i="10" s="1"/>
  <c r="BE34" i="10"/>
  <c r="BE35" i="10" s="1"/>
  <c r="BE36" i="10" s="1"/>
  <c r="BE37" i="10" s="1"/>
  <c r="BE38" i="10" s="1"/>
  <c r="U34" i="10"/>
  <c r="U35" i="10" s="1"/>
  <c r="U36" i="10" s="1"/>
  <c r="U37" i="10" s="1"/>
  <c r="U38" i="10" s="1"/>
  <c r="BW34" i="10"/>
  <c r="BW35"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6" i="10" l="1"/>
  <c r="BW37" i="10" s="1"/>
  <c r="BW38" i="10" s="1"/>
  <c r="BW39"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<sst xmlns="http://schemas.openxmlformats.org/spreadsheetml/2006/main" count="1172" uniqueCount="661">
  <si>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</si>
  <si>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</si>
  <si>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</si>
  <si>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</si>
  <si>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</si>
  <si>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</si>
  <si>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</si>
  <si>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</si>
  <si>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</si>
  <si>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</si>
  <si>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</si>
  <si>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</si>
  <si>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</si>
  <si>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</si>
  <si>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</si>
  <si>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</si>
  <si>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</si>
  <si>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</si>
  <si>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</si>
  <si>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</si>
  <si>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</si>
  <si>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</si>
  <si>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</si>
  <si>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</si>
  <si>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</si>
  <si>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</si>
  <si>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</si>
  <si>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</si>
  <si>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</si>
  <si>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</si>
  <si>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</si>
  <si>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</si>
  <si>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</si>
  <si>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</si>
  <si>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</si>
  <si>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</si>
  <si>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</si>
  <si>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</si>
  <si>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</si>
  <si>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</si>
  <si>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</si>
  <si>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</si>
  <si>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</si>
  <si>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</si>
  <si>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</si>
  <si>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</si>
  <si>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</si>
  <si>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</si>
  <si>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</si>
  <si>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</si>
  <si>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</si>
  <si>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</si>
  <si>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</si>
  <si>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</si>
  <si>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</si>
  <si>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</si>
  <si>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</si>
  <si>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</si>
  <si>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</si>
  <si>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</si>
  <si>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</si>
  <si>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</si>
  <si>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</si>
  <si>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</si>
  <si>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</si>
  <si>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</si>
  <si>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</si>
  <si>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</si>
  <si>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</si>
  <si>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</si>
  <si>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</si>
  <si>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</si>
  <si>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</si>
  <si>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</si>
  <si>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</si>
  <si>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</si>
  <si>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</si>
  <si>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</si>
  <si>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</si>
  <si>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</si>
  <si>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</si>
  <si>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</si>
  <si>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</si>
  <si>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</si>
  <si>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</si>
  <si>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</si>
  <si>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</si>
  <si>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</si>
  <si>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</si>
  <si>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</si>
  <si>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</si>
  <si>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</si>
  <si>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</si>
  <si>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</si>
  <si>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</si>
  <si>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</si>
  <si>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</si>
  <si>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</si>
  <si>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</si>
  <si>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</si>
  <si>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</si>
  <si>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</si>
  <si>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</si>
  <si>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</si>
  <si>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</si>
  <si>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</si>
  <si>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</si>
  <si>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</si>
  <si>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</si>
  <si>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</si>
  <si>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</si>
  <si>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</si>
  <si>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</si>
  <si>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</si>
  <si>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</si>
  <si>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</si>
  <si>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</si>
  <si>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</si>
  <si>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</si>
  <si>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</si>
  <si>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</si>
  <si>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</si>
  <si>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</si>
  <si>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</si>
  <si>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</si>
  <si>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</si>
  <si>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</si>
  <si>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</si>
  <si>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</si>
  <si>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</si>
  <si>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</si>
  <si>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</si>
  <si>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</si>
  <si>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</si>
  <si>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</si>
  <si>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</si>
  <si>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</si>
  <si>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</si>
  <si>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</si>
  <si>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</si>
  <si>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</si>
  <si>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</si>
  <si>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</si>
  <si>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</si>
  <si>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</si>
  <si>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</si>
  <si>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</si>
  <si>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</si>
  <si>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</si>
  <si>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</si>
  <si>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</si>
  <si>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</si>
  <si>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</si>
  <si>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</si>
  <si>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</si>
  <si>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</si>
  <si>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</si>
  <si>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</si>
  <si>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</si>
  <si>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</si>
  <si>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</si>
  <si>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</si>
  <si>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</si>
  <si>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</si>
  <si>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</si>
  <si>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</si>
  <si>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</si>
  <si>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</si>
  <si>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</si>
  <si>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</si>
  <si>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</si>
  <si>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</si>
  <si>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</si>
  <si>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</si>
  <si>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</si>
  <si>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</si>
  <si>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</si>
  <si>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</si>
  <si>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</si>
  <si>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</si>
  <si>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</si>
  <si>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</si>
  <si>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</si>
  <si>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</si>
  <si>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</si>
  <si>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</si>
  <si>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</si>
  <si>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</si>
  <si>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</si>
  <si>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</si>
  <si>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</si>
  <si>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</si>
  <si>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</si>
  <si>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</si>
  <si>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</si>
  <si>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</si>
  <si>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</si>
  <si>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</si>
  <si>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</si>
  <si>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</si>
  <si>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</si>
  <si>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</si>
  <si>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</si>
  <si>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</si>
  <si>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</si>
  <si>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</si>
  <si>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</si>
  <si>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</si>
  <si>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</si>
  <si>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</si>
  <si>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</si>
  <si>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</si>
  <si>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</si>
  <si>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富山県富山市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</si>
  <si>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</si>
  <si>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</si>
  <si>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</si>
  <si>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</si>
  <si>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</si>
  <si>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</si>
  <si>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</si>
  <si>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</si>
  <si>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</si>
  <si>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</si>
  <si>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</si>
  <si>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</si>
  <si>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</si>
  <si>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</si>
  <si>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</si>
  <si>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</si>
  <si>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</si>
  <si>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</si>
  <si>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</si>
  <si>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</si>
  <si>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</si>
  <si>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</si>
  <si>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</si>
  <si>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</si>
  <si>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</si>
  <si>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</si>
  <si>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</si>
  <si>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</si>
  <si>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</si>
  <si>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</si>
  <si>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</si>
  <si>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</si>
  <si>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</si>
  <si>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</si>
  <si>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</si>
  <si>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</si>
  <si>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</si>
  <si>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</si>
  <si>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</si>
  <si>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</si>
  <si>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</si>
  <si>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</si>
  <si>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</si>
  <si>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</si>
  <si>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</si>
  <si>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</si>
  <si>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</si>
  <si>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</si>
  <si>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</si>
  <si>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</si>
  <si>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</si>
  <si>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</si>
  <si>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</si>
  <si>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</si>
  <si>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</si>
  <si>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</si>
  <si>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</si>
  <si>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</si>
  <si>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</si>
  <si>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</si>
  <si>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</si>
  <si>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</si>
  <si>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</si>
  <si>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</si>
  <si>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</si>
  <si>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</si>
  <si>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</si>
  <si>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</si>
  <si>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</si>
  <si>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</si>
  <si>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</si>
  <si>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</si>
  <si>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</si>
  <si>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</si>
  <si>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</si>
  <si>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</si>
  <si>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</si>
  <si>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</si>
  <si>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</si>
  <si>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</si>
  <si>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</si>
  <si>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</si>
  <si>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</si>
  <si>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</si>
  <si>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</si>
  <si>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</si>
  <si>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</si>
  <si>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</si>
  <si>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</si>
  <si>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</si>
  <si>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</si>
  <si>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</si>
  <si>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</si>
  <si>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</si>
  <si>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</si>
  <si>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</si>
  <si>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</si>
  <si>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</si>
  <si>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</si>
  <si>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</si>
  <si>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</si>
  <si>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</si>
  <si>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</si>
  <si>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</si>
  <si>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</si>
  <si>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</si>
  <si>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</si>
  <si>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</si>
  <si>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</si>
  <si>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</si>
  <si>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</si>
  <si>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</si>
  <si>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</si>
  <si>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</si>
  <si>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</si>
  <si>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</si>
  <si>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</si>
  <si>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</si>
  <si>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</si>
  <si>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</si>
  <si>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</si>
  <si>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</si>
  <si>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</si>
  <si>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</si>
  <si>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</si>
  <si>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</si>
  <si>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</si>
  <si>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</si>
  <si>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</si>
  <si>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</si>
  <si>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</si>
  <si>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</si>
  <si>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</si>
  <si>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</si>
  <si>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</si>
  <si>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</si>
  <si>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</si>
  <si>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</si>
  <si>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</si>
  <si>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</si>
  <si>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</si>
  <si>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</si>
  <si>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</si>
  <si>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</si>
  <si>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</si>
  <si>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</si>
  <si>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</si>
  <si>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</si>
  <si>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</si>
  <si>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</si>
  <si>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</si>
  <si>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</si>
  <si>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</si>
  <si>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富山県富山市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</si>
  <si>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</si>
  <si>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</si>
  <si>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</si>
  <si>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</si>
  <si>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</si>
  <si>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</si>
  <si>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</si>
  <si>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</si>
  <si>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</si>
  <si>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</si>
  <si>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</si>
  <si>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</si>
  <si>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</si>
  <si>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</si>
  <si>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</si>
  <si>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</si>
  <si>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</si>
  <si>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</si>
  <si>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</si>
  <si>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</si>
  <si>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富山市公債管理特別会計</t>
    <phoneticPr fontId="5"/>
  </si>
  <si>
    <t>-</t>
    <phoneticPr fontId="5"/>
  </si>
  <si>
    <t>富山市母子父子寡婦福祉資金貸付事業特別会計</t>
    <phoneticPr fontId="5"/>
  </si>
  <si>
    <t>富山市まちなか診療所事業特別会計</t>
    <phoneticPr fontId="5"/>
  </si>
  <si>
    <t>富山市牛岳温泉健康センター事業特別会計</t>
    <phoneticPr fontId="5"/>
  </si>
  <si>
    <t>富山市軌道整備事業特別会計</t>
    <phoneticPr fontId="5"/>
  </si>
  <si>
    <t>富山市賃貸住宅・店舗事業特別会計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</si>
  <si>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</si>
  <si>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</si>
  <si>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</si>
  <si>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</si>
  <si>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</si>
  <si>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</si>
  <si>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</si>
  <si>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</si>
  <si>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</si>
  <si>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</si>
  <si>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</si>
  <si>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</si>
  <si>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</si>
  <si>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</si>
  <si>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富山市駐車場事業特別会計</t>
    <phoneticPr fontId="5"/>
  </si>
  <si>
    <t>-</t>
    <phoneticPr fontId="5"/>
  </si>
  <si>
    <t>富山市後期高齢者医療事業特別会計</t>
    <phoneticPr fontId="5"/>
  </si>
  <si>
    <t>富山市介護保険事業特別会計</t>
    <phoneticPr fontId="5"/>
  </si>
  <si>
    <t>富山市国民健康保険事業特別会計</t>
    <phoneticPr fontId="5"/>
  </si>
  <si>
    <t>-</t>
    <phoneticPr fontId="5"/>
  </si>
  <si>
    <t>富山市競輪事業特別会計</t>
    <phoneticPr fontId="5"/>
  </si>
  <si>
    <t>富山市水道事業会計</t>
    <phoneticPr fontId="5"/>
  </si>
  <si>
    <t>法適用企業</t>
    <phoneticPr fontId="5"/>
  </si>
  <si>
    <t>富山市工業用水道事業会計</t>
    <phoneticPr fontId="5"/>
  </si>
  <si>
    <t>富山市公共下水道事業会計</t>
    <phoneticPr fontId="5"/>
  </si>
  <si>
    <t>法適用企業</t>
    <phoneticPr fontId="5"/>
  </si>
  <si>
    <t>富山市病院事業会計</t>
    <phoneticPr fontId="5"/>
  </si>
  <si>
    <t>法適用企業</t>
    <phoneticPr fontId="5"/>
  </si>
  <si>
    <t>富山市白樺ハイツ事業特別会計</t>
    <phoneticPr fontId="5"/>
  </si>
  <si>
    <t>法非適用企業</t>
    <phoneticPr fontId="5"/>
  </si>
  <si>
    <t>富山市牛岳温泉スキー場事業特別会計</t>
    <phoneticPr fontId="5"/>
  </si>
  <si>
    <t>法非適用企業</t>
    <phoneticPr fontId="5"/>
  </si>
  <si>
    <t>富山市農業集落排水事業特別会計</t>
    <phoneticPr fontId="5"/>
  </si>
  <si>
    <t>法非適用企業</t>
    <phoneticPr fontId="5"/>
  </si>
  <si>
    <t>富山市公設地方卸売市場事業特別会計</t>
    <phoneticPr fontId="5"/>
  </si>
  <si>
    <t>-</t>
    <phoneticPr fontId="5"/>
  </si>
  <si>
    <t>法非適用企業</t>
    <phoneticPr fontId="5"/>
  </si>
  <si>
    <t>富山市企業団地造成事業特別会計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</si>
  <si>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</si>
  <si>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</si>
  <si>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</si>
  <si>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</si>
  <si>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</si>
  <si>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</si>
  <si>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</si>
  <si>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</si>
  <si>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</si>
  <si>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</si>
  <si>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</si>
  <si>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</si>
  <si>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</si>
  <si>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</si>
  <si>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</si>
  <si>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</si>
  <si>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</si>
  <si>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</si>
  <si>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</si>
  <si>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</si>
  <si>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</si>
  <si>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</si>
  <si>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</si>
  <si>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</si>
  <si>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</si>
  <si>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</si>
  <si>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</si>
  <si>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</si>
  <si>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</si>
  <si>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</si>
  <si>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</si>
  <si>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</si>
  <si>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</si>
  <si>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</si>
  <si>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</si>
  <si>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</si>
  <si>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</si>
  <si>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</si>
  <si>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</si>
  <si>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</si>
  <si>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</si>
  <si>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</si>
  <si>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</si>
  <si>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</si>
  <si>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</si>
  <si>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</si>
  <si>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</si>
  <si>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</si>
  <si>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</si>
  <si>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</si>
  <si>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</si>
  <si>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</si>
  <si>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</si>
  <si>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</si>
  <si>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</si>
  <si>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</si>
  <si>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</si>
  <si>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</si>
  <si>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</si>
  <si>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</si>
  <si>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</si>
  <si>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</si>
  <si>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</si>
  <si>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</si>
  <si>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富山市公共下水道事業会計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</si>
  <si>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</si>
  <si>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</si>
  <si>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富山市農業集落排水事業特別会計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</si>
  <si>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</si>
  <si>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富山市病院事業会計</t>
    <phoneticPr fontId="5"/>
  </si>
  <si>
    <t>(Ｆ)</t>
    <phoneticPr fontId="5"/>
  </si>
  <si>
    <t>富山市水道事業会計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</si>
  <si>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</si>
  <si>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</si>
  <si>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</si>
  <si>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</si>
  <si>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</si>
  <si>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</si>
  <si>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</si>
  <si>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</si>
  <si>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</si>
  <si>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</si>
  <si>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</si>
  <si>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</si>
  <si>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</si>
  <si>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</si>
  <si>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</si>
  <si>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</si>
  <si>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</si>
  <si>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</si>
  <si>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</si>
  <si>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</si>
  <si>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</si>
  <si>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</si>
  <si>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</si>
  <si>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</si>
  <si>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</si>
  <si>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</si>
  <si>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</si>
  <si>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</si>
  <si>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</si>
  <si>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</si>
  <si>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</si>
  <si>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</si>
  <si>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</si>
  <si>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</si>
  <si>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</si>
  <si>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</si>
  <si>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</si>
  <si>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</si>
  <si>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</si>
  <si>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</si>
  <si>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</si>
  <si>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</si>
  <si>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</si>
  <si>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</si>
  <si>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</si>
  <si>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</si>
  <si>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</si>
  <si>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</si>
  <si>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</si>
  <si>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</si>
  <si>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</si>
  <si>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</si>
  <si>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</si>
  <si>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</si>
  <si>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</si>
  <si>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</si>
  <si>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</si>
  <si>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</si>
  <si>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</si>
  <si>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</si>
  <si>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</si>
  <si>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</si>
  <si>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</si>
  <si>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</si>
  <si>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</si>
  <si>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</si>
  <si>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</si>
  <si>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</si>
  <si>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</si>
  <si>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</si>
  <si>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</si>
  <si>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</si>
  <si>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</si>
  <si>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</si>
  <si>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</si>
  <si>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</si>
  <si>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</si>
  <si>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</si>
  <si>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</si>
  <si>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</si>
  <si>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</si>
  <si>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</si>
  <si>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</si>
  <si>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</si>
  <si>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</si>
  <si>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0.15</t>
  </si>
  <si>
    <t>▲ 0.32</t>
  </si>
  <si>
    <t>一般会計</t>
  </si>
  <si>
    <t>富山市水道事業会計</t>
  </si>
  <si>
    <t>富山市工業用水道事業会計</t>
  </si>
  <si>
    <t>富山市公共下水道事業会計</t>
  </si>
  <si>
    <t>富山市病院事業会計</t>
  </si>
  <si>
    <t>富山市介護保険事業特別会計</t>
  </si>
  <si>
    <t>富山市軌道整備事業特別会計</t>
  </si>
  <si>
    <t>富山市後期高齢者医療事業特別会計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</si>
  <si>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</si>
  <si>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</si>
  <si>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</si>
  <si>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</si>
  <si>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</si>
  <si>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</si>
  <si>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</si>
  <si>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</si>
  <si>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富山市民プラザ</t>
  </si>
  <si>
    <t>富山市民文化事業団</t>
  </si>
  <si>
    <t>富山市シルバー人材センター</t>
  </si>
  <si>
    <t>富山市生活環境サービス</t>
  </si>
  <si>
    <t>富山市勤労者福祉サービスセンター</t>
  </si>
  <si>
    <t>富山市ガラス工芸センター</t>
  </si>
  <si>
    <t>岩瀬カナル会館</t>
  </si>
  <si>
    <t>富山市ファミリーパーク公社</t>
  </si>
  <si>
    <t>富山市体育協会</t>
  </si>
  <si>
    <t>富山市学校給食会</t>
  </si>
  <si>
    <t>富山大手町コンベンション</t>
  </si>
  <si>
    <t>富山ウエスト開発</t>
  </si>
  <si>
    <t>富山市土地開発公社</t>
  </si>
  <si>
    <t>富山中央市場冷蔵</t>
  </si>
  <si>
    <t>富山中央花き園芸</t>
    <rPh sb="4" eb="5">
      <t>カ</t>
    </rPh>
    <rPh sb="6" eb="8">
      <t>エンゲイ</t>
    </rPh>
    <phoneticPr fontId="2"/>
  </si>
  <si>
    <t>富山ライトレール</t>
  </si>
  <si>
    <t>富山市大沢野健康文化推進財団</t>
  </si>
  <si>
    <t>大山観光開発</t>
  </si>
  <si>
    <t>八尾サービス</t>
  </si>
  <si>
    <t>富山市婦中公園緑地管理公社</t>
  </si>
  <si>
    <t>ほそいり</t>
  </si>
  <si>
    <t>富山勤労総合福祉センター</t>
    <rPh sb="0" eb="2">
      <t>トヤマ</t>
    </rPh>
    <rPh sb="2" eb="4">
      <t>キンロウ</t>
    </rPh>
    <rPh sb="4" eb="6">
      <t>ソウゴウ</t>
    </rPh>
    <rPh sb="6" eb="8">
      <t>フクシ</t>
    </rPh>
    <phoneticPr fontId="2"/>
  </si>
  <si>
    <t>富山地区広域圏事務組合（一般会計）</t>
  </si>
  <si>
    <t>富山県市町村会館管理組合</t>
  </si>
  <si>
    <t>三郷利田用水市町村組合</t>
  </si>
  <si>
    <t>常願寺川右岸水防市町村組合</t>
  </si>
  <si>
    <t>富山県後期高齢者医療広域連合（一般会計）</t>
  </si>
  <si>
    <t>富山県後期高齢者医療広域連合（後期高齢者医療事業特別会計）</t>
  </si>
  <si>
    <t>-</t>
    <phoneticPr fontId="2"/>
  </si>
  <si>
    <t>-</t>
    <phoneticPr fontId="2"/>
  </si>
  <si>
    <t>-</t>
    <phoneticPr fontId="2"/>
  </si>
  <si>
    <t>-</t>
    <phoneticPr fontId="2"/>
  </si>
  <si>
    <t>-</t>
    <phoneticPr fontId="2"/>
  </si>
  <si>
    <t>-</t>
    <phoneticPr fontId="2"/>
  </si>
  <si>
    <t>都市基盤整備基金</t>
    <rPh sb="0" eb="8">
      <t>トシキバンセイビキキン</t>
    </rPh>
    <phoneticPr fontId="5"/>
  </si>
  <si>
    <t>栗原路子記念熱帯鳥類保全事業基金</t>
    <rPh sb="0" eb="16">
      <t>クリハラミチコキネンネッタイチョウルイホゼンジギョウキキン</t>
    </rPh>
    <phoneticPr fontId="5"/>
  </si>
  <si>
    <t>舞台芸術振興事業基金</t>
    <rPh sb="0" eb="2">
      <t>ブタイ</t>
    </rPh>
    <rPh sb="2" eb="4">
      <t>ゲイジュツ</t>
    </rPh>
    <rPh sb="4" eb="6">
      <t>シンコウ</t>
    </rPh>
    <rPh sb="6" eb="8">
      <t>ジギョウ</t>
    </rPh>
    <rPh sb="8" eb="10">
      <t>キキン</t>
    </rPh>
    <phoneticPr fontId="5"/>
  </si>
  <si>
    <t>○</t>
    <phoneticPr fontId="2"/>
  </si>
  <si>
    <t>福祉基金</t>
    <rPh sb="0" eb="2">
      <t>フクシ</t>
    </rPh>
    <rPh sb="2" eb="4">
      <t>キキン</t>
    </rPh>
    <phoneticPr fontId="5"/>
  </si>
  <si>
    <t>呉羽丘陵フットパス連絡橋整備基金</t>
    <rPh sb="0" eb="4">
      <t>クレハキュウリョウ</t>
    </rPh>
    <rPh sb="9" eb="16">
      <t>レンラクハシセイビキキン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</si>
  <si>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</si>
  <si>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</si>
  <si>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</si>
  <si>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</si>
  <si>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決算における将来負担比率は、一般会計における「地方債の現在高」、公共下水道事業等の「公営企業債等繰入見込額」が減少したものの、中規模ホール整備官民連携事業に係るPFI事業の増加により債務負担行為に基づく支出予定額が増加したため、前年度から「6.6」ポイント増加している。また、有形固定資産減価償却率については、施設の老朽化が相対的に進んでいることから、「公共施設等総合管理計画」及び「公共施設マネジメントアクションプラン」を策定してきたところであり、計画的に修繕や改修を実施することによる資産の長寿命化や、公共施設の統廃合等による適正な施設配置や運営により効率的な投資を行い財政負担の軽減を図りながら、資産管理をしていく必要がある。</t>
    <rPh sb="0" eb="2">
      <t>レイワ</t>
    </rPh>
    <rPh sb="2" eb="4">
      <t>ガンネン</t>
    </rPh>
    <rPh sb="68" eb="71">
      <t>チュウキボ</t>
    </rPh>
    <rPh sb="74" eb="76">
      <t>セイビ</t>
    </rPh>
    <rPh sb="76" eb="78">
      <t>カンミン</t>
    </rPh>
    <rPh sb="78" eb="80">
      <t>レンケイ</t>
    </rPh>
    <rPh sb="80" eb="82">
      <t>ジギョウ</t>
    </rPh>
    <rPh sb="83" eb="84">
      <t>カカ</t>
    </rPh>
    <rPh sb="252" eb="256">
      <t>チョウジュミョウカ</t>
    </rPh>
    <rPh sb="258" eb="260">
      <t>コウキョウ</t>
    </rPh>
    <rPh sb="260" eb="262">
      <t>シセツ</t>
    </rPh>
    <rPh sb="263" eb="266">
      <t>トウハイゴウ</t>
    </rPh>
    <rPh sb="266" eb="267">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</si>
  <si>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</si>
  <si>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</si>
  <si>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</si>
  <si>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</si>
  <si>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</si>
  <si>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</si>
  <si>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決算における将来負担比率は、一般会計における「地方債の現在高」、公共下水道事業等の「公営企業債等繰入見込額」が減少したものの、中規模ホール整備官民連携事業に係るPFI事業の増加により債務負担行為に基づく支出予定額が増加したため、前年度から「6.6」ポイント増加している。また、令和元年度の実質公債費比率は、一般会計における公債費の元利償還金や一部事務組合への負担金などの減少により、前年度から「1.1」ポイント減少している。実質公債費比率は減少しているものの、将来負担比率の増加の要因が上記のPFI事業等の増加であるため、これらの地方債の償還の開始とともに実質公債比率も上昇に転じることが考えられる。今後は、これまで以上に公債費の適正化に取り組んでいく必要がある。</t>
    <rPh sb="143" eb="145">
      <t>レイワ</t>
    </rPh>
    <rPh sb="145" eb="146">
      <t>ガン</t>
    </rPh>
    <rPh sb="146" eb="148">
      <t>ネンド</t>
    </rPh>
    <rPh sb="277" eb="279">
      <t>カイシ</t>
    </rPh>
    <rPh sb="293" eb="294">
      <t>テン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</si>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</sst>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57FF-4A16-BA51-9707686FE9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66481</c:v>
                </c:pt>
                <c:pt idx="1">
                  <c:v>48235</c:v>
                </c:pt>
                <c:pt idx="2">
                  <c:v>48740</c:v>
                </c:pt>
                <c:pt idx="3">
                  <c:v>54567</c:v>
                </c:pt>
                <c:pt idx="4">
                  <c:v>60641</c:v>
                </c:pt>
              </c:numCache>
            </c:numRef>
          </c:val>
          <c:smooth val="0"/>
          <c:extLst>
            <c:ext xmlns:c16="http://schemas.microsoft.com/office/drawing/2014/chart" uri="{C3380CC4-5D6E-409C-BE32-E72D297353CC}">
              <c16:uniqueId val="{00000001-57FF-4A16-BA51-9707686FE9CC}"/>
            </c:ext>
          </c:extLst>
        </c:ser>
        <c:dLbls>
          <c:showLegendKey val="0"/>
          <c:showVal val="0"/>
          <c:showCatName val="0"/>
          <c:showSerName val="0"/>
          <c:showPercent val="0"/>
          <c:showBubbleSize val="0"/>
        </c:dLbls>
        <c:marker val="1"/>
        <c:smooth val="0"/>
        <c:axId val="533303416"/>
        <c:axId val="533308904"/>
      </c:lineChart>
      <c:catAx>
        <c:axId val="533303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3308904"/>
        <c:crosses val="autoZero"/>
        <c:auto val="1"/>
        <c:lblAlgn val="ctr"/>
        <c:lblOffset val="100"/>
        <c:tickLblSkip val="1"/>
        <c:tickMarkSkip val="1"/>
        <c:noMultiLvlLbl val="0"/>
      </c:catAx>
      <c:valAx>
        <c:axId val="5333089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3303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1.85</c:v>
                </c:pt>
                <c:pt idx="1">
                  <c:v>2.36</c:v>
                </c:pt>
                <c:pt idx="2">
                  <c:v>2.1</c:v>
                </c:pt>
                <c:pt idx="3">
                  <c:v>2.14</c:v>
                </c:pt>
                <c:pt idx="4">
                  <c:v>2.73</c:v>
                </c:pt>
              </c:numCache>
            </c:numRef>
          </c:val>
          <c:extLst>
            <c:ext xmlns:c16="http://schemas.microsoft.com/office/drawing/2014/chart" uri="{C3380CC4-5D6E-409C-BE32-E72D297353CC}">
              <c16:uniqueId val="{00000000-DD68-41A5-9F7C-2ACA6EE41C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6.49</c:v>
                </c:pt>
                <c:pt idx="1">
                  <c:v>6.67</c:v>
                </c:pt>
                <c:pt idx="2">
                  <c:v>6.72</c:v>
                </c:pt>
                <c:pt idx="3">
                  <c:v>8.14</c:v>
                </c:pt>
                <c:pt idx="4">
                  <c:v>7.24</c:v>
                </c:pt>
              </c:numCache>
            </c:numRef>
          </c:val>
          <c:extLst>
            <c:ext xmlns:c16="http://schemas.microsoft.com/office/drawing/2014/chart" uri="{C3380CC4-5D6E-409C-BE32-E72D297353CC}">
              <c16:uniqueId val="{00000001-DD68-41A5-9F7C-2ACA6EE41CDF}"/>
            </c:ext>
          </c:extLst>
        </c:ser>
        <c:dLbls>
          <c:showLegendKey val="0"/>
          <c:showVal val="0"/>
          <c:showCatName val="0"/>
          <c:showSerName val="0"/>
          <c:showPercent val="0"/>
          <c:showBubbleSize val="0"/>
        </c:dLbls>
        <c:gapWidth val="250"/>
        <c:overlap val="100"/>
        <c:axId val="631559752"/>
        <c:axId val="631561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0.56999999999999995</c:v>
                </c:pt>
                <c:pt idx="1">
                  <c:v>0.46</c:v>
                </c:pt>
                <c:pt idx="2">
                  <c:v>-0.15</c:v>
                </c:pt>
                <c:pt idx="3">
                  <c:v>1.54</c:v>
                </c:pt>
                <c:pt idx="4">
                  <c:v>-0.32</c:v>
                </c:pt>
              </c:numCache>
            </c:numRef>
          </c:val>
          <c:smooth val="0"/>
          <c:extLst>
            <c:ext xmlns:c16="http://schemas.microsoft.com/office/drawing/2014/chart" uri="{C3380CC4-5D6E-409C-BE32-E72D297353CC}">
              <c16:uniqueId val="{00000002-DD68-41A5-9F7C-2ACA6EE41CDF}"/>
            </c:ext>
          </c:extLst>
        </c:ser>
        <c:dLbls>
          <c:showLegendKey val="0"/>
          <c:showVal val="0"/>
          <c:showCatName val="0"/>
          <c:showSerName val="0"/>
          <c:showPercent val="0"/>
          <c:showBubbleSize val="0"/>
        </c:dLbls>
        <c:marker val="1"/>
        <c:smooth val="0"/>
        <c:axId val="631559752"/>
        <c:axId val="631561712"/>
      </c:lineChart>
      <c:catAx>
        <c:axId val="63155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1561712"/>
        <c:crosses val="autoZero"/>
        <c:auto val="1"/>
        <c:lblAlgn val="ctr"/>
        <c:lblOffset val="100"/>
        <c:tickLblSkip val="1"/>
        <c:tickMarkSkip val="1"/>
        <c:noMultiLvlLbl val="0"/>
      </c:catAx>
      <c:valAx>
        <c:axId val="63156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1559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2.34</c:v>
                </c:pt>
                <c:pt idx="2">
                  <c:v>#N/A</c:v>
                </c:pt>
                <c:pt idx="3">
                  <c:v>4.83</c:v>
                </c:pt>
                <c:pt idx="4">
                  <c:v>#N/A</c:v>
                </c:pt>
                <c:pt idx="5">
                  <c:v>4.49</c:v>
                </c:pt>
                <c:pt idx="6">
                  <c:v>#N/A</c:v>
                </c:pt>
                <c:pt idx="7">
                  <c:v>0.77</c:v>
                </c:pt>
                <c:pt idx="8">
                  <c:v>#N/A</c:v>
                </c:pt>
                <c:pt idx="9">
                  <c:v>0</c:v>
                </c:pt>
              </c:numCache>
            </c:numRef>
          </c:val>
          <c:extLst>
            <c:ext xmlns:c16="http://schemas.microsoft.com/office/drawing/2014/chart" uri="{C3380CC4-5D6E-409C-BE32-E72D297353CC}">
              <c16:uniqueId val="{00000000-6C84-44B6-B4B1-3E8B2D0DB1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84-44B6-B4B1-3E8B2D0DB12D}"/>
            </c:ext>
          </c:extLst>
        </c:ser>
        <c:ser>
          <c:idx val="2"/>
          <c:order val="2"/>
          <c:tx>
            <c:strRef>
              <c:f>データシート!$A$29</c:f>
              <c:strCache>
                <c:ptCount val="1"/>
                <c:pt idx="0">
                  <c:v>富山市後期高齢者医療事業特別会計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6C84-44B6-B4B1-3E8B2D0DB12D}"/>
            </c:ext>
          </c:extLst>
        </c:ser>
        <c:ser>
          <c:idx val="3"/>
          <c:order val="3"/>
          <c:tx>
            <c:strRef>
              <c:f>データシート!$A$30</c:f>
              <c:strCache>
                <c:ptCount val="1"/>
                <c:pt idx="0">
                  <c:v>富山市軌道整備事業特別会計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6C84-44B6-B4B1-3E8B2D0DB12D}"/>
            </c:ext>
          </c:extLst>
        </c:ser>
        <c:ser>
          <c:idx val="4"/>
          <c:order val="4"/>
          <c:tx>
            <c:strRef>
              <c:f>データシート!$A$31</c:f>
              <c:strCache>
                <c:ptCount val="1"/>
                <c:pt idx="0">
                  <c:v>富山市介護保険事業特別会計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c:v>
                </c:pt>
                <c:pt idx="2">
                  <c:v>#N/A</c:v>
                </c:pt>
                <c:pt idx="3">
                  <c:v>1.57</c:v>
                </c:pt>
                <c:pt idx="4">
                  <c:v>#N/A</c:v>
                </c:pt>
                <c:pt idx="5">
                  <c:v>1.45</c:v>
                </c:pt>
                <c:pt idx="6">
                  <c:v>#N/A</c:v>
                </c:pt>
                <c:pt idx="7">
                  <c:v>0.75</c:v>
                </c:pt>
                <c:pt idx="8">
                  <c:v>#N/A</c:v>
                </c:pt>
                <c:pt idx="9">
                  <c:v>0.84</c:v>
                </c:pt>
              </c:numCache>
            </c:numRef>
          </c:val>
          <c:extLst>
            <c:ext xmlns:c16="http://schemas.microsoft.com/office/drawing/2014/chart" uri="{C3380CC4-5D6E-409C-BE32-E72D297353CC}">
              <c16:uniqueId val="{00000004-6C84-44B6-B4B1-3E8B2D0DB12D}"/>
            </c:ext>
          </c:extLst>
        </c:ser>
        <c:ser>
          <c:idx val="5"/>
          <c:order val="5"/>
          <c:tx>
            <c:strRef>
              <c:f>データシート!$A$32</c:f>
              <c:strCache>
                <c:ptCount val="1"/>
                <c:pt idx="0">
                  <c:v>富山市病院事業会計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2.5099999999999998</c:v>
                </c:pt>
                <c:pt idx="2">
                  <c:v>#N/A</c:v>
                </c:pt>
                <c:pt idx="3">
                  <c:v>2.46</c:v>
                </c:pt>
                <c:pt idx="4">
                  <c:v>#N/A</c:v>
                </c:pt>
                <c:pt idx="5">
                  <c:v>1.84</c:v>
                </c:pt>
                <c:pt idx="6">
                  <c:v>#N/A</c:v>
                </c:pt>
                <c:pt idx="7">
                  <c:v>1.89</c:v>
                </c:pt>
                <c:pt idx="8">
                  <c:v>#N/A</c:v>
                </c:pt>
                <c:pt idx="9">
                  <c:v>1.22</c:v>
                </c:pt>
              </c:numCache>
            </c:numRef>
          </c:val>
          <c:extLst>
            <c:ext xmlns:c16="http://schemas.microsoft.com/office/drawing/2014/chart" uri="{C3380CC4-5D6E-409C-BE32-E72D297353CC}">
              <c16:uniqueId val="{00000005-6C84-44B6-B4B1-3E8B2D0DB12D}"/>
            </c:ext>
          </c:extLst>
        </c:ser>
        <c:ser>
          <c:idx val="6"/>
          <c:order val="6"/>
          <c:tx>
            <c:strRef>
              <c:f>データシート!$A$33</c:f>
              <c:strCache>
                <c:ptCount val="1"/>
                <c:pt idx="0">
                  <c:v>富山市公共下水道事業会計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1.61</c:v>
                </c:pt>
                <c:pt idx="2">
                  <c:v>#N/A</c:v>
                </c:pt>
                <c:pt idx="3">
                  <c:v>1.47</c:v>
                </c:pt>
                <c:pt idx="4">
                  <c:v>#N/A</c:v>
                </c:pt>
                <c:pt idx="5">
                  <c:v>1.22</c:v>
                </c:pt>
                <c:pt idx="6">
                  <c:v>#N/A</c:v>
                </c:pt>
                <c:pt idx="7">
                  <c:v>1.44</c:v>
                </c:pt>
                <c:pt idx="8">
                  <c:v>#N/A</c:v>
                </c:pt>
                <c:pt idx="9">
                  <c:v>1.45</c:v>
                </c:pt>
              </c:numCache>
            </c:numRef>
          </c:val>
          <c:extLst>
            <c:ext xmlns:c16="http://schemas.microsoft.com/office/drawing/2014/chart" uri="{C3380CC4-5D6E-409C-BE32-E72D297353CC}">
              <c16:uniqueId val="{00000006-6C84-44B6-B4B1-3E8B2D0DB12D}"/>
            </c:ext>
          </c:extLst>
        </c:ser>
        <c:ser>
          <c:idx val="7"/>
          <c:order val="7"/>
          <c:tx>
            <c:strRef>
              <c:f>データシート!$A$34</c:f>
              <c:strCache>
                <c:ptCount val="1"/>
                <c:pt idx="0">
                  <c:v>富山市工業用水道事業会計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2.0099999999999998</c:v>
                </c:pt>
                <c:pt idx="2">
                  <c:v>#N/A</c:v>
                </c:pt>
                <c:pt idx="3">
                  <c:v>2.04</c:v>
                </c:pt>
                <c:pt idx="4">
                  <c:v>#N/A</c:v>
                </c:pt>
                <c:pt idx="5">
                  <c:v>2.12</c:v>
                </c:pt>
                <c:pt idx="6">
                  <c:v>#N/A</c:v>
                </c:pt>
                <c:pt idx="7">
                  <c:v>2.0499999999999998</c:v>
                </c:pt>
                <c:pt idx="8">
                  <c:v>#N/A</c:v>
                </c:pt>
                <c:pt idx="9">
                  <c:v>2.15</c:v>
                </c:pt>
              </c:numCache>
            </c:numRef>
          </c:val>
          <c:extLst>
            <c:ext xmlns:c16="http://schemas.microsoft.com/office/drawing/2014/chart" uri="{C3380CC4-5D6E-409C-BE32-E72D297353CC}">
              <c16:uniqueId val="{00000007-6C84-44B6-B4B1-3E8B2D0DB12D}"/>
            </c:ext>
          </c:extLst>
        </c:ser>
        <c:ser>
          <c:idx val="8"/>
          <c:order val="8"/>
          <c:tx>
            <c:strRef>
              <c:f>データシート!$A$35</c:f>
              <c:strCache>
                <c:ptCount val="1"/>
                <c:pt idx="0">
                  <c:v>富山市水道事業会計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4.34</c:v>
                </c:pt>
                <c:pt idx="2">
                  <c:v>#N/A</c:v>
                </c:pt>
                <c:pt idx="3">
                  <c:v>4.07</c:v>
                </c:pt>
                <c:pt idx="4">
                  <c:v>#N/A</c:v>
                </c:pt>
                <c:pt idx="5">
                  <c:v>3.57</c:v>
                </c:pt>
                <c:pt idx="6">
                  <c:v>#N/A</c:v>
                </c:pt>
                <c:pt idx="7">
                  <c:v>2.78</c:v>
                </c:pt>
                <c:pt idx="8">
                  <c:v>#N/A</c:v>
                </c:pt>
                <c:pt idx="9">
                  <c:v>2.25</c:v>
                </c:pt>
              </c:numCache>
            </c:numRef>
          </c:val>
          <c:extLst>
            <c:ext xmlns:c16="http://schemas.microsoft.com/office/drawing/2014/chart" uri="{C3380CC4-5D6E-409C-BE32-E72D297353CC}">
              <c16:uniqueId val="{00000008-6C84-44B6-B4B1-3E8B2D0DB1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1.83</c:v>
                </c:pt>
                <c:pt idx="2">
                  <c:v>#N/A</c:v>
                </c:pt>
                <c:pt idx="3">
                  <c:v>2.34</c:v>
                </c:pt>
                <c:pt idx="4">
                  <c:v>#N/A</c:v>
                </c:pt>
                <c:pt idx="5">
                  <c:v>2.0699999999999998</c:v>
                </c:pt>
                <c:pt idx="6">
                  <c:v>#N/A</c:v>
                </c:pt>
                <c:pt idx="7">
                  <c:v>2.12</c:v>
                </c:pt>
                <c:pt idx="8">
                  <c:v>#N/A</c:v>
                </c:pt>
                <c:pt idx="9">
                  <c:v>2.7</c:v>
                </c:pt>
              </c:numCache>
            </c:numRef>
          </c:val>
          <c:extLst>
            <c:ext xmlns:c16="http://schemas.microsoft.com/office/drawing/2014/chart" uri="{C3380CC4-5D6E-409C-BE32-E72D297353CC}">
              <c16:uniqueId val="{00000009-6C84-44B6-B4B1-3E8B2D0DB12D}"/>
            </c:ext>
          </c:extLst>
        </c:ser>
        <c:dLbls>
          <c:showLegendKey val="0"/>
          <c:showVal val="0"/>
          <c:showCatName val="0"/>
          <c:showSerName val="0"/>
          <c:showPercent val="0"/>
          <c:showBubbleSize val="0"/>
        </c:dLbls>
        <c:gapWidth val="150"/>
        <c:overlap val="100"/>
        <c:axId val="631560144"/>
        <c:axId val="617730240"/>
      </c:barChart>
      <c:catAx>
        <c:axId val="63156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7730240"/>
        <c:crosses val="autoZero"/>
        <c:auto val="1"/>
        <c:lblAlgn val="ctr"/>
        <c:lblOffset val="100"/>
        <c:tickLblSkip val="1"/>
        <c:tickMarkSkip val="1"/>
        <c:noMultiLvlLbl val="0"/>
      </c:catAx>
      <c:valAx>
        <c:axId val="61773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1560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26017</c:v>
                </c:pt>
                <c:pt idx="5">
                  <c:v>24021</c:v>
                </c:pt>
                <c:pt idx="8">
                  <c:v>23837</c:v>
                </c:pt>
                <c:pt idx="11">
                  <c:v>23492</c:v>
                </c:pt>
                <c:pt idx="14">
                  <c:v>23549</c:v>
                </c:pt>
              </c:numCache>
            </c:numRef>
          </c:val>
          <c:extLst>
            <c:ext xmlns:c16="http://schemas.microsoft.com/office/drawing/2014/chart" uri="{C3380CC4-5D6E-409C-BE32-E72D297353CC}">
              <c16:uniqueId val="{00000000-7469-43CE-82E8-5001BF0EB0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15</c:v>
                </c:pt>
                <c:pt idx="3">
                  <c:v>2</c:v>
                </c:pt>
                <c:pt idx="6">
                  <c:v>4</c:v>
                </c:pt>
                <c:pt idx="9">
                  <c:v>1</c:v>
                </c:pt>
                <c:pt idx="12">
                  <c:v>1</c:v>
                </c:pt>
              </c:numCache>
            </c:numRef>
          </c:val>
          <c:extLst>
            <c:ext xmlns:c16="http://schemas.microsoft.com/office/drawing/2014/chart" uri="{C3380CC4-5D6E-409C-BE32-E72D297353CC}">
              <c16:uniqueId val="{00000001-7469-43CE-82E8-5001BF0EB0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328</c:v>
                </c:pt>
                <c:pt idx="3">
                  <c:v>284</c:v>
                </c:pt>
                <c:pt idx="6">
                  <c:v>253</c:v>
                </c:pt>
                <c:pt idx="9">
                  <c:v>350</c:v>
                </c:pt>
                <c:pt idx="12">
                  <c:v>348</c:v>
                </c:pt>
              </c:numCache>
            </c:numRef>
          </c:val>
          <c:extLst>
            <c:ext xmlns:c16="http://schemas.microsoft.com/office/drawing/2014/chart" uri="{C3380CC4-5D6E-409C-BE32-E72D297353CC}">
              <c16:uniqueId val="{00000002-7469-43CE-82E8-5001BF0EB0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2070</c:v>
                </c:pt>
                <c:pt idx="3">
                  <c:v>1151</c:v>
                </c:pt>
                <c:pt idx="6">
                  <c:v>701</c:v>
                </c:pt>
                <c:pt idx="9">
                  <c:v>221</c:v>
                </c:pt>
                <c:pt idx="12">
                  <c:v>135</c:v>
                </c:pt>
              </c:numCache>
            </c:numRef>
          </c:val>
          <c:extLst>
            <c:ext xmlns:c16="http://schemas.microsoft.com/office/drawing/2014/chart" uri="{C3380CC4-5D6E-409C-BE32-E72D297353CC}">
              <c16:uniqueId val="{00000003-7469-43CE-82E8-5001BF0EB0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9317</c:v>
                </c:pt>
                <c:pt idx="3">
                  <c:v>8342</c:v>
                </c:pt>
                <c:pt idx="6">
                  <c:v>7879</c:v>
                </c:pt>
                <c:pt idx="9">
                  <c:v>7680</c:v>
                </c:pt>
                <c:pt idx="12">
                  <c:v>7441</c:v>
                </c:pt>
              </c:numCache>
            </c:numRef>
          </c:val>
          <c:extLst>
            <c:ext xmlns:c16="http://schemas.microsoft.com/office/drawing/2014/chart" uri="{C3380CC4-5D6E-409C-BE32-E72D297353CC}">
              <c16:uniqueId val="{00000004-7469-43CE-82E8-5001BF0EB0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69-43CE-82E8-5001BF0EB0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69-43CE-82E8-5001BF0EB0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26118</c:v>
                </c:pt>
                <c:pt idx="3">
                  <c:v>23070</c:v>
                </c:pt>
                <c:pt idx="6">
                  <c:v>22715</c:v>
                </c:pt>
                <c:pt idx="9">
                  <c:v>22334</c:v>
                </c:pt>
                <c:pt idx="12">
                  <c:v>22074</c:v>
                </c:pt>
              </c:numCache>
            </c:numRef>
          </c:val>
          <c:extLst>
            <c:ext xmlns:c16="http://schemas.microsoft.com/office/drawing/2014/chart" uri="{C3380CC4-5D6E-409C-BE32-E72D297353CC}">
              <c16:uniqueId val="{00000007-7469-43CE-82E8-5001BF0EB04B}"/>
            </c:ext>
          </c:extLst>
        </c:ser>
        <c:dLbls>
          <c:showLegendKey val="0"/>
          <c:showVal val="0"/>
          <c:showCatName val="0"/>
          <c:showSerName val="0"/>
          <c:showPercent val="0"/>
          <c:showBubbleSize val="0"/>
        </c:dLbls>
        <c:gapWidth val="100"/>
        <c:overlap val="100"/>
        <c:axId val="617729064"/>
        <c:axId val="617727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11831</c:v>
                </c:pt>
                <c:pt idx="2">
                  <c:v>#N/A</c:v>
                </c:pt>
                <c:pt idx="3">
                  <c:v>#N/A</c:v>
                </c:pt>
                <c:pt idx="4">
                  <c:v>8828</c:v>
                </c:pt>
                <c:pt idx="5">
                  <c:v>#N/A</c:v>
                </c:pt>
                <c:pt idx="6">
                  <c:v>#N/A</c:v>
                </c:pt>
                <c:pt idx="7">
                  <c:v>7715</c:v>
                </c:pt>
                <c:pt idx="8">
                  <c:v>#N/A</c:v>
                </c:pt>
                <c:pt idx="9">
                  <c:v>#N/A</c:v>
                </c:pt>
                <c:pt idx="10">
                  <c:v>7094</c:v>
                </c:pt>
                <c:pt idx="11">
                  <c:v>#N/A</c:v>
                </c:pt>
                <c:pt idx="12">
                  <c:v>#N/A</c:v>
                </c:pt>
                <c:pt idx="13">
                  <c:v>6450</c:v>
                </c:pt>
                <c:pt idx="14">
                  <c:v>#N/A</c:v>
                </c:pt>
              </c:numCache>
            </c:numRef>
          </c:val>
          <c:smooth val="0"/>
          <c:extLst>
            <c:ext xmlns:c16="http://schemas.microsoft.com/office/drawing/2014/chart" uri="{C3380CC4-5D6E-409C-BE32-E72D297353CC}">
              <c16:uniqueId val="{00000008-7469-43CE-82E8-5001BF0EB04B}"/>
            </c:ext>
          </c:extLst>
        </c:ser>
        <c:dLbls>
          <c:showLegendKey val="0"/>
          <c:showVal val="0"/>
          <c:showCatName val="0"/>
          <c:showSerName val="0"/>
          <c:showPercent val="0"/>
          <c:showBubbleSize val="0"/>
        </c:dLbls>
        <c:marker val="1"/>
        <c:smooth val="0"/>
        <c:axId val="617729064"/>
        <c:axId val="617727888"/>
      </c:lineChart>
      <c:catAx>
        <c:axId val="617729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7727888"/>
        <c:crosses val="autoZero"/>
        <c:auto val="1"/>
        <c:lblAlgn val="ctr"/>
        <c:lblOffset val="100"/>
        <c:tickLblSkip val="1"/>
        <c:tickMarkSkip val="1"/>
        <c:noMultiLvlLbl val="0"/>
      </c:catAx>
      <c:valAx>
        <c:axId val="61772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7729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216220</c:v>
                </c:pt>
                <c:pt idx="5">
                  <c:v>209858</c:v>
                </c:pt>
                <c:pt idx="8">
                  <c:v>203243</c:v>
                </c:pt>
                <c:pt idx="11">
                  <c:v>198800</c:v>
                </c:pt>
                <c:pt idx="14">
                  <c:v>194250</c:v>
                </c:pt>
              </c:numCache>
            </c:numRef>
          </c:val>
          <c:extLst>
            <c:ext xmlns:c16="http://schemas.microsoft.com/office/drawing/2014/chart" uri="{C3380CC4-5D6E-409C-BE32-E72D297353CC}">
              <c16:uniqueId val="{00000000-3097-4ABC-982F-2819059A54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26608</c:v>
                </c:pt>
                <c:pt idx="5">
                  <c:v>27235</c:v>
                </c:pt>
                <c:pt idx="8">
                  <c:v>26587</c:v>
                </c:pt>
                <c:pt idx="11">
                  <c:v>26220</c:v>
                </c:pt>
                <c:pt idx="14">
                  <c:v>24090</c:v>
                </c:pt>
              </c:numCache>
            </c:numRef>
          </c:val>
          <c:extLst>
            <c:ext xmlns:c16="http://schemas.microsoft.com/office/drawing/2014/chart" uri="{C3380CC4-5D6E-409C-BE32-E72D297353CC}">
              <c16:uniqueId val="{00000001-3097-4ABC-982F-2819059A54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20550</c:v>
                </c:pt>
                <c:pt idx="5">
                  <c:v>21513</c:v>
                </c:pt>
                <c:pt idx="8">
                  <c:v>23537</c:v>
                </c:pt>
                <c:pt idx="11">
                  <c:v>28856</c:v>
                </c:pt>
                <c:pt idx="14">
                  <c:v>28432</c:v>
                </c:pt>
              </c:numCache>
            </c:numRef>
          </c:val>
          <c:extLst>
            <c:ext xmlns:c16="http://schemas.microsoft.com/office/drawing/2014/chart" uri="{C3380CC4-5D6E-409C-BE32-E72D297353CC}">
              <c16:uniqueId val="{00000002-3097-4ABC-982F-2819059A54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97-4ABC-982F-2819059A54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97-4ABC-982F-2819059A54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452</c:v>
                </c:pt>
                <c:pt idx="6">
                  <c:v>496</c:v>
                </c:pt>
                <c:pt idx="9">
                  <c:v>507</c:v>
                </c:pt>
                <c:pt idx="12">
                  <c:v>575</c:v>
                </c:pt>
              </c:numCache>
            </c:numRef>
          </c:val>
          <c:extLst>
            <c:ext xmlns:c16="http://schemas.microsoft.com/office/drawing/2014/chart" uri="{C3380CC4-5D6E-409C-BE32-E72D297353CC}">
              <c16:uniqueId val="{00000005-3097-4ABC-982F-2819059A54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20815</c:v>
                </c:pt>
                <c:pt idx="3">
                  <c:v>20070</c:v>
                </c:pt>
                <c:pt idx="6">
                  <c:v>19653</c:v>
                </c:pt>
                <c:pt idx="9">
                  <c:v>19002</c:v>
                </c:pt>
                <c:pt idx="12">
                  <c:v>18803</c:v>
                </c:pt>
              </c:numCache>
            </c:numRef>
          </c:val>
          <c:extLst>
            <c:ext xmlns:c16="http://schemas.microsoft.com/office/drawing/2014/chart" uri="{C3380CC4-5D6E-409C-BE32-E72D297353CC}">
              <c16:uniqueId val="{00000006-3097-4ABC-982F-2819059A54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2618</c:v>
                </c:pt>
                <c:pt idx="3">
                  <c:v>1490</c:v>
                </c:pt>
                <c:pt idx="6">
                  <c:v>801</c:v>
                </c:pt>
                <c:pt idx="9">
                  <c:v>579</c:v>
                </c:pt>
                <c:pt idx="12">
                  <c:v>449</c:v>
                </c:pt>
              </c:numCache>
            </c:numRef>
          </c:val>
          <c:extLst>
            <c:ext xmlns:c16="http://schemas.microsoft.com/office/drawing/2014/chart" uri="{C3380CC4-5D6E-409C-BE32-E72D297353CC}">
              <c16:uniqueId val="{00000007-3097-4ABC-982F-2819059A54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86781</c:v>
                </c:pt>
                <c:pt idx="3">
                  <c:v>84300</c:v>
                </c:pt>
                <c:pt idx="6">
                  <c:v>78638</c:v>
                </c:pt>
                <c:pt idx="9">
                  <c:v>73808</c:v>
                </c:pt>
                <c:pt idx="12">
                  <c:v>68303</c:v>
                </c:pt>
              </c:numCache>
            </c:numRef>
          </c:val>
          <c:extLst>
            <c:ext xmlns:c16="http://schemas.microsoft.com/office/drawing/2014/chart" uri="{C3380CC4-5D6E-409C-BE32-E72D297353CC}">
              <c16:uniqueId val="{00000008-3097-4ABC-982F-2819059A54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10044</c:v>
                </c:pt>
                <c:pt idx="3">
                  <c:v>9612</c:v>
                </c:pt>
                <c:pt idx="6">
                  <c:v>10067</c:v>
                </c:pt>
                <c:pt idx="9">
                  <c:v>22451</c:v>
                </c:pt>
                <c:pt idx="12">
                  <c:v>27827</c:v>
                </c:pt>
              </c:numCache>
            </c:numRef>
          </c:val>
          <c:extLst>
            <c:ext xmlns:c16="http://schemas.microsoft.com/office/drawing/2014/chart" uri="{C3380CC4-5D6E-409C-BE32-E72D297353CC}">
              <c16:uniqueId val="{00000009-3097-4ABC-982F-2819059A54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245897</c:v>
                </c:pt>
                <c:pt idx="3">
                  <c:v>242257</c:v>
                </c:pt>
                <c:pt idx="6">
                  <c:v>238095</c:v>
                </c:pt>
                <c:pt idx="9">
                  <c:v>236141</c:v>
                </c:pt>
                <c:pt idx="12">
                  <c:v>234718</c:v>
                </c:pt>
              </c:numCache>
            </c:numRef>
          </c:val>
          <c:extLst>
            <c:ext xmlns:c16="http://schemas.microsoft.com/office/drawing/2014/chart" uri="{C3380CC4-5D6E-409C-BE32-E72D297353CC}">
              <c16:uniqueId val="{0000000A-3097-4ABC-982F-2819059A5448}"/>
            </c:ext>
          </c:extLst>
        </c:ser>
        <c:dLbls>
          <c:showLegendKey val="0"/>
          <c:showVal val="0"/>
          <c:showCatName val="0"/>
          <c:showSerName val="0"/>
          <c:showPercent val="0"/>
          <c:showBubbleSize val="0"/>
        </c:dLbls>
        <c:gapWidth val="100"/>
        <c:overlap val="100"/>
        <c:axId val="617728672"/>
        <c:axId val="617729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102778</c:v>
                </c:pt>
                <c:pt idx="2">
                  <c:v>#N/A</c:v>
                </c:pt>
                <c:pt idx="3">
                  <c:v>#N/A</c:v>
                </c:pt>
                <c:pt idx="4">
                  <c:v>99573</c:v>
                </c:pt>
                <c:pt idx="5">
                  <c:v>#N/A</c:v>
                </c:pt>
                <c:pt idx="6">
                  <c:v>#N/A</c:v>
                </c:pt>
                <c:pt idx="7">
                  <c:v>94383</c:v>
                </c:pt>
                <c:pt idx="8">
                  <c:v>#N/A</c:v>
                </c:pt>
                <c:pt idx="9">
                  <c:v>#N/A</c:v>
                </c:pt>
                <c:pt idx="10">
                  <c:v>98611</c:v>
                </c:pt>
                <c:pt idx="11">
                  <c:v>#N/A</c:v>
                </c:pt>
                <c:pt idx="12">
                  <c:v>#N/A</c:v>
                </c:pt>
                <c:pt idx="13">
                  <c:v>103902</c:v>
                </c:pt>
                <c:pt idx="14">
                  <c:v>#N/A</c:v>
                </c:pt>
              </c:numCache>
            </c:numRef>
          </c:val>
          <c:smooth val="0"/>
          <c:extLst>
            <c:ext xmlns:c16="http://schemas.microsoft.com/office/drawing/2014/chart" uri="{C3380CC4-5D6E-409C-BE32-E72D297353CC}">
              <c16:uniqueId val="{0000000B-3097-4ABC-982F-2819059A5448}"/>
            </c:ext>
          </c:extLst>
        </c:ser>
        <c:dLbls>
          <c:showLegendKey val="0"/>
          <c:showVal val="0"/>
          <c:showCatName val="0"/>
          <c:showSerName val="0"/>
          <c:showPercent val="0"/>
          <c:showBubbleSize val="0"/>
        </c:dLbls>
        <c:marker val="1"/>
        <c:smooth val="0"/>
        <c:axId val="617728672"/>
        <c:axId val="617729456"/>
      </c:lineChart>
      <c:catAx>
        <c:axId val="61772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7729456"/>
        <c:crosses val="autoZero"/>
        <c:auto val="1"/>
        <c:lblAlgn val="ctr"/>
        <c:lblOffset val="100"/>
        <c:tickLblSkip val="1"/>
        <c:tickMarkSkip val="1"/>
        <c:noMultiLvlLbl val="0"/>
      </c:catAx>
      <c:valAx>
        <c:axId val="61772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772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6772</c:v>
                </c:pt>
                <c:pt idx="1">
                  <c:v>8272</c:v>
                </c:pt>
                <c:pt idx="2">
                  <c:v>7353</c:v>
                </c:pt>
              </c:numCache>
            </c:numRef>
          </c:val>
          <c:extLst>
            <c:ext xmlns:c16="http://schemas.microsoft.com/office/drawing/2014/chart" uri="{C3380CC4-5D6E-409C-BE32-E72D297353CC}">
              <c16:uniqueId val="{00000000-72EE-4D23-9621-84B391738F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3562</c:v>
                </c:pt>
                <c:pt idx="1">
                  <c:v>4062</c:v>
                </c:pt>
                <c:pt idx="2">
                  <c:v>4722</c:v>
                </c:pt>
              </c:numCache>
            </c:numRef>
          </c:val>
          <c:extLst>
            <c:ext xmlns:c16="http://schemas.microsoft.com/office/drawing/2014/chart" uri="{C3380CC4-5D6E-409C-BE32-E72D297353CC}">
              <c16:uniqueId val="{00000001-72EE-4D23-9621-84B391738F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6026</c:v>
                </c:pt>
                <c:pt idx="1">
                  <c:v>7325</c:v>
                </c:pt>
                <c:pt idx="2">
                  <c:v>7180</c:v>
                </c:pt>
              </c:numCache>
            </c:numRef>
          </c:val>
          <c:extLst>
            <c:ext xmlns:c16="http://schemas.microsoft.com/office/drawing/2014/chart" uri="{C3380CC4-5D6E-409C-BE32-E72D297353CC}">
              <c16:uniqueId val="{00000002-72EE-4D23-9621-84B391738FDD}"/>
            </c:ext>
          </c:extLst>
        </c:ser>
        <c:dLbls>
          <c:showLegendKey val="0"/>
          <c:showVal val="0"/>
          <c:showCatName val="0"/>
          <c:showSerName val="0"/>
          <c:showPercent val="0"/>
          <c:showBubbleSize val="0"/>
        </c:dLbls>
        <c:gapWidth val="120"/>
        <c:overlap val="100"/>
        <c:axId val="616760600"/>
        <c:axId val="616761384"/>
      </c:barChart>
      <c:catAx>
        <c:axId val="61676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6761384"/>
        <c:crosses val="autoZero"/>
        <c:auto val="1"/>
        <c:lblAlgn val="ctr"/>
        <c:lblOffset val="100"/>
        <c:tickLblSkip val="1"/>
        <c:tickMarkSkip val="1"/>
        <c:noMultiLvlLbl val="0"/>
      </c:catAx>
      <c:valAx>
        <c:axId val="616761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676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{C6F333AF-1D33-43CE-9979-87E975884A45}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8DB-4220-AF4D-EF8947D738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{D4F7EB6F-F1A9-48B7-AC41-7501BA1E3207}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DB-4220-AF4D-EF8947D738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{C5CFEB4D-287D-428B-BDC3-60DBA8F7883E}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DB-4220-AF4D-EF8947D738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{6514204C-C19D-4DC9-8E98-4E9CB1AC9C56}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DB-4220-AF4D-EF8947D738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{76BE16B8-633F-4437-8396-5503DA2381B6}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DB-4220-AF4D-EF8947D73849}"/>
                </c:ext>
              </c:extLst>
            </c:dLbl>
            <c:dLbl>
              <c:idx val="8"/>
              <c:layout>
                <c:manualLayout>
                  <c:x val="-3.827338986412269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{40F53EAE-28B2-4F92-A928-4D6DBFA185B4}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8DB-4220-AF4D-EF8947D7384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{C1A985C9-0EF6-4984-9F78-A39988490B6F}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8DB-4220-AF4D-EF8947D73849}"/>
                </c:ext>
              </c:extLst>
            </c:dLbl>
            <c:dLbl>
              <c:idx val="24"/>
              <c:layout>
                <c:manualLayout>
                  <c:x val="-2.601701107502164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{139FCA19-78DF-459E-B977-ABFBD7A38D4B}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8DB-4220-AF4D-EF8947D7384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{D48AC4D3-33B7-4785-84EB-C8BB75BE3541}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8DB-4220-AF4D-EF8947D738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c:v>
                </c:pt>
                <c:pt idx="16">
                  <c:v>63.9</c:v>
                </c:pt>
                <c:pt idx="24">
                  <c:v>63.1</c:v>
                </c:pt>
                <c:pt idx="32">
                  <c:v>64.2</c:v>
                </c:pt>
              </c:numCache>
            </c:numRef>
          </c:xVal>
          <c:yVal>
            <c:numRef>
              <c:f>公会計指標分析・財政指標組合せ分析表!$BP$51:$DC$51</c:f>
              <c:numCache>
                <c:formatCode>#,##0.0;"▲ "#,##0.0</c:formatCode>
                <c:ptCount val="40"/>
                <c:pt idx="8">
                  <c:v>123.2</c:v>
                </c:pt>
                <c:pt idx="16">
                  <c:v>115.3</c:v>
                </c:pt>
                <c:pt idx="24">
                  <c:v>118.9</c:v>
                </c:pt>
                <c:pt idx="32">
                  <c:v>125.5</c:v>
                </c:pt>
              </c:numCache>
            </c:numRef>
          </c:yVal>
          <c:smooth val="0"/>
          <c:extLst>
            <c:ext xmlns:c16="http://schemas.microsoft.com/office/drawing/2014/chart" uri="{C3380CC4-5D6E-409C-BE32-E72D297353CC}">
              <c16:uniqueId val="{00000009-F8DB-4220-AF4D-EF8947D738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{737315A5-08A5-48EE-B558-DC9F981C45B7}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8DB-4220-AF4D-EF8947D738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{59DA3571-7CD9-4AB7-872F-13C3CA47A413}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DB-4220-AF4D-EF8947D738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{71345649-6952-464C-89AD-745005DB63D1}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DB-4220-AF4D-EF8947D738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{ACD2AF1C-C1FA-4CCE-976B-95ACFBFA2B48}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DB-4220-AF4D-EF8947D738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{67A9FDF9-C3A9-4182-8052-F5C626726FB7}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DB-4220-AF4D-EF8947D7384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{EB2D14AF-8FAC-4DC0-BA0D-D6B6A6E1D463}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8DB-4220-AF4D-EF8947D7384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{3B90F2D3-EF6E-4966-8D30-8FD8E25A924F}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8DB-4220-AF4D-EF8947D7384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{08846960-5D53-482D-866F-1D2489BD635C}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8DB-4220-AF4D-EF8947D7384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{85615C47-BD9A-4B95-A8BF-3A2093C7E7A0}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8DB-4220-AF4D-EF8947D738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F8DB-4220-AF4D-EF8947D73849}"/>
            </c:ext>
          </c:extLst>
        </c:ser>
        <c:dLbls>
          <c:showLegendKey val="0"/>
          <c:showVal val="1"/>
          <c:showCatName val="0"/>
          <c:showSerName val="0"/>
          <c:showPercent val="0"/>
          <c:showBubbleSize val="0"/>
        </c:dLbls>
        <c:axId val="719759144"/>
        <c:axId val="719759536"/>
      </c:scatterChart>
      <c:valAx>
        <c:axId val="719759144"/>
        <c:scaling>
          <c:orientation val="minMax"/>
          <c:max val="64.699999999999989"/>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9759536"/>
        <c:crosses val="autoZero"/>
        <c:crossBetween val="midCat"/>
      </c:valAx>
      <c:valAx>
        <c:axId val="719759536"/>
        <c:scaling>
          <c:orientation val="minMax"/>
          <c:max val="141"/>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9759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{CB10C0C2-8F33-460E-9C50-9B14A7763942}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4A6-4350-AE7A-4F9F25A3F2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{2AC10B6C-3FDA-4428-98BF-028F6AD030F9}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A6-4350-AE7A-4F9F25A3F2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{AEFCA0C4-F1D7-4132-8358-9F63DDE92CE8}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A6-4350-AE7A-4F9F25A3F2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{ED65EC02-837A-4EC2-BB8A-0E2B85E61B68}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A6-4350-AE7A-4F9F25A3F2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{43A590DD-2E6A-4EEA-B078-96A9786667E7}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A6-4350-AE7A-4F9F25A3F2E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{836CFA9C-D99B-4489-AB32-7112050B047B}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4A6-4350-AE7A-4F9F25A3F2E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{D171E695-D119-4090-993E-DF95C6C3F855}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4A6-4350-AE7A-4F9F25A3F2E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{29D00860-C195-45B9-AC47-08B983231320}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4A6-4350-AE7A-4F9F25A3F2E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{1F22F432-3BA8-45A0-A198-2F4C265B148C}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4A6-4350-AE7A-4F9F25A3F2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12.9</c:v>
                </c:pt>
                <c:pt idx="16">
                  <c:v>11.6</c:v>
                </c:pt>
                <c:pt idx="24">
                  <c:v>9.6</c:v>
                </c:pt>
                <c:pt idx="32">
                  <c:v>8.5</c:v>
                </c:pt>
              </c:numCache>
            </c:numRef>
          </c:xVal>
          <c:yVal>
            <c:numRef>
              <c:f>公会計指標分析・財政指標組合せ分析表!$BP$73:$DC$73</c:f>
              <c:numCache>
                <c:formatCode>#,##0.0;"▲ "#,##0.0</c:formatCode>
                <c:ptCount val="40"/>
                <c:pt idx="0">
                  <c:v>127</c:v>
                </c:pt>
                <c:pt idx="8">
                  <c:v>123.2</c:v>
                </c:pt>
                <c:pt idx="16">
                  <c:v>115.3</c:v>
                </c:pt>
                <c:pt idx="24">
                  <c:v>118.9</c:v>
                </c:pt>
                <c:pt idx="32">
                  <c:v>125.5</c:v>
                </c:pt>
              </c:numCache>
            </c:numRef>
          </c:yVal>
          <c:smooth val="0"/>
          <c:extLst>
            <c:ext xmlns:c16="http://schemas.microsoft.com/office/drawing/2014/chart" uri="{C3380CC4-5D6E-409C-BE32-E72D297353CC}">
              <c16:uniqueId val="{00000009-24A6-4350-AE7A-4F9F25A3F2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{F2AEF42D-08F2-4442-AB23-0D7D062332F7}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4A6-4350-AE7A-4F9F25A3F2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{AC0C81F1-9000-4BC7-A183-CE08F6978867}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A6-4350-AE7A-4F9F25A3F2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{8A65037F-B22F-4C99-B7C4-A27D36E52B54}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A6-4350-AE7A-4F9F25A3F2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{77FE0829-A1D7-4166-8C03-A3E330EBF4F8}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A6-4350-AE7A-4F9F25A3F2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{35C9D9A5-7954-405A-8AD6-E6063ACAEE9B}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A6-4350-AE7A-4F9F25A3F2E0}"/>
                </c:ext>
              </c:extLst>
            </c:dLbl>
            <c:dLbl>
              <c:idx val="8"/>
              <c:layout>
                <c:manualLayout>
                  <c:x val="-2.973106431321736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{1A3F426B-F0EE-4937-8057-AB285FC10719}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4A6-4350-AE7A-4F9F25A3F2E0}"/>
                </c:ext>
              </c:extLst>
            </c:dLbl>
            <c:dLbl>
              <c:idx val="16"/>
              <c:layout>
                <c:manualLayout>
                  <c:x val="-2.9315954130252987E-2"/>
                  <c:y val="-6.965032704138003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{55BE8D99-9A57-429F-88A2-1C720A6C5DC0}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4A6-4350-AE7A-4F9F25A3F2E0}"/>
                </c:ext>
              </c:extLst>
            </c:dLbl>
            <c:dLbl>
              <c:idx val="24"/>
              <c:layout>
                <c:manualLayout>
                  <c:x val="-3.6047028207390253E-2"/>
                  <c:y val="-3.955423187915402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{1E973CC5-09C2-4F46-98CB-D5F4B64A6752}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4A6-4350-AE7A-4F9F25A3F2E0}"/>
                </c:ext>
              </c:extLst>
            </c:dLbl>
            <c:dLbl>
              <c:idx val="32"/>
              <c:layout>
                <c:manualLayout>
                  <c:x val="-3.1570342725075584E-2"/>
                  <c:y val="-7.804503985527853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{7E3B6F39-471C-43C3-A496-635A224E7E6C}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4A6-4350-AE7A-4F9F25A3F2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24A6-4350-AE7A-4F9F25A3F2E0}"/>
            </c:ext>
          </c:extLst>
        </c:ser>
        <c:dLbls>
          <c:showLegendKey val="0"/>
          <c:showVal val="1"/>
          <c:showCatName val="0"/>
          <c:showSerName val="0"/>
          <c:showPercent val="0"/>
          <c:showBubbleSize val="0"/>
        </c:dLbls>
        <c:axId val="719756008"/>
        <c:axId val="719760320"/>
      </c:scatterChart>
      <c:valAx>
        <c:axId val="719756008"/>
        <c:scaling>
          <c:orientation val="minMax"/>
          <c:max val="14.5"/>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9760320"/>
        <c:crosses val="autoZero"/>
        <c:crossBetween val="midCat"/>
      </c:valAx>
      <c:valAx>
        <c:axId val="719760320"/>
        <c:scaling>
          <c:orientation val="minMax"/>
          <c:max val="143"/>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9756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新体育館・プールの整備などに充当してきた地域総合整備事業債の償還金が減少したことなどにより減となっている。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臨時財政対策債償還金の増加などにより増となっている。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市債の発行をできる限り抑制するとともに、発行にあたっては、交付税措置のある有利な市債を活用し、財政の健全化に努める。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該当するものは無い。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○一般会計等にかかる地方債の現在高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地域総合整備事業債や地方道路等整備事業債の減により残高が減少した。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〇債務負担行為に基づく支出予定額</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中規模ホール整備官民連携事業など大型の債務負担行為を設定したことにより増加した。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公共下水道事業における起債残高の減により繰入見込額が減少傾向にある。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公共下水道事業等における公営企業債等繰入見込額の減など将来負担の減要因はあるものの、今後も大型の施設整備事業が予定されていることから、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地方債の現在高の削減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富山県富山市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を財政調整基金に５億円、減債基金に６億円を積み立てたこと、寄附金等をその他特定目的基金に積み立てたこと等による増要因はあったものの、不足する一般財源に財政調整基金を１４億円、富山駅周辺整備事業等の財源として都市基盤整備基金を８億円などを取り崩したことにより、基金全体としては４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・財政調整基金、減債基金については、下記のとおり、残高は少なくとも維持されていくものと考えている。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基金については、それぞれ特定の目的で設置されており、設置目的が達成された場合は廃止することから、新たな基金を造成しなければ、中長期的には、基金の残高は減少していくものと考えられ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・都市基盤整備基金：都市基盤整備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・福祉基金：市民の福祉の増進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・舞台芸術振興事業基金：舞台芸術の振興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・呉羽丘陵フットパス連絡橋整備基金：呉羽丘陵フットパス連絡橋の整備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・栗原路子記念熱帯鳥類保全事業基金：熱帯鳥類保全施設の整備、維持管理等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寄附金を活用し呉羽丘陵フットパス連絡橋整備基金に５億円、見込まれる剰余金を活用し都市基盤整備基金に１．７億円、など総額１１億円を積み立てたものの、富山駅周辺整備事業等の財源として都市基盤整備基金を８億円など、総額１２．４億円を取り崩したことにより、その他特定目的基金全体で１．４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・都市基盤整備基金：富山駅周辺整備事業など今後も都市基盤整備事業に取組む必要があり、一定の残高水準の確保に努めることとしている。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・福祉基金：果実運用型の基金であり、運用益は各種福祉事業に活用しており、現在の残高の維持に努めることとしている。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・舞台芸術振興事業基金：舞台芸術振興施設の維持管理等に活用しており、今後施設の整備が予定されていることから、現在の残高の維持・増加に努めることとしている。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・呉羽丘陵フットパス連絡橋整備基金：呉羽丘陵フットパス連絡橋の整備に活用することとしており、整備の進捗に伴い減少する予定である。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・栗原路子記念熱帯鳥類保全事業基金：熱帯鳥類保全施設の整備等に活用することとしており、整備の進捗に伴い減少する予定である。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・決算剰余金を５億円積み立てたものの、不足する一般財源に充当するため１４億円を取崩したことから、９億円の減となった。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・財政調整基金は、年度間の財源調整や大きな災害などに備えるための重要な基金であり、今後も、現在の残高の維持・増加に努めることとしている。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・決算剰余金を６億円、企業団地造成事業の償還のために土地売却益を０．６億円を積み立てたことにより、６．６億円の増となった。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は、市債の償還に必要な財源を確保するために設置しているものである。本市の市債残高は、今後、中規模ホール整備官民連携事業や斎場の再整備事業、小・中学校の施設整備事業等の大型事業の実施により増加することが予想されるため、</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市債の繰上償還ができる環境になった場合に対応ができるように、残高</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維持・増加に努め</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ることとしている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415,765
408,006
1,241.77
170,912,414
166,658,376
2,769,128
101,552,669
234,584,827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900" b="1">
              <a:solidFill>
                <a:schemeClr val="dk1"/>
              </a:solidFill>
              <a:effectLst/>
              <a:latin typeface="+mn-lt"/>
              <a:ea typeface="+mn-ea"/>
              <a:cs typeface="+mn-cs"/>
            </a:rPr>
            <a:t>1970</a:t>
          </a:r>
          <a:r>
            <a:rPr kumimoji="1" lang="ja-JP" altLang="ja-JP" sz="900" b="1">
              <a:solidFill>
                <a:schemeClr val="dk1"/>
              </a:solidFill>
              <a:effectLst/>
              <a:latin typeface="+mn-lt"/>
              <a:ea typeface="+mn-ea"/>
              <a:cs typeface="+mn-cs"/>
            </a:rPr>
            <a:t>年代における人口の急増に伴い、学校、公営住宅、市民利用施設などの「公共建築物」や道路、橋りょう、上下水道などの「社会インフラ」を整備してきたところであり、市全体で膨大な資産を保有している。こうした施設の老朽化が相対的に進んでいることから、「公共施設等総合管理計画」及び「公共施設マネジメントアクションプラン」を策定してきたところであり、計画的に修繕や改修を実施することにより、資産の寿命を延ばし、適正な施設配置や運営により効率的な投資を行い財政負担の軽減を図りながら、資産管理をしていく必要があ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1" name="楕円 80"/>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2" name="有形固定資産減価償却率該当値テキスト"/>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3" name="楕円 82"/>
        <xdr:cNvSpPr/>
      </xdr:nvSpPr>
      <xdr:spPr>
        <a:xfrm>
          <a:off x="4000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97155</xdr:rowOff>
    </xdr:to>
    <xdr:cxnSp macro="">
      <xdr:nvCxnSpPr>
        <xdr:cNvPr id="84" name="直線コネクタ 83"/>
        <xdr:cNvCxnSpPr/>
      </xdr:nvCxnSpPr>
      <xdr:spPr>
        <a:xfrm>
          <a:off x="4051300" y="614404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85" name="楕円 84"/>
        <xdr:cNvSpPr/>
      </xdr:nvSpPr>
      <xdr:spPr>
        <a:xfrm>
          <a:off x="3238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57573</xdr:rowOff>
    </xdr:from>
    <xdr:to>
      <xdr:col>19</xdr:col>
      <xdr:colOff>136525</xdr:colOff>
      <xdr:row>31</xdr:row>
      <xdr:rowOff>86360</xdr:rowOff>
    </xdr:to>
    <xdr:cxnSp macro="">
      <xdr:nvCxnSpPr>
        <xdr:cNvPr id="86" name="直線コネクタ 85"/>
        <xdr:cNvCxnSpPr/>
      </xdr:nvCxnSpPr>
      <xdr:spPr>
        <a:xfrm flipV="1">
          <a:off x="3289300" y="614404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xdr:rowOff>
    </xdr:from>
    <xdr:to>
      <xdr:col>11</xdr:col>
      <xdr:colOff>187325</xdr:colOff>
      <xdr:row>31</xdr:row>
      <xdr:rowOff>104775</xdr:rowOff>
    </xdr:to>
    <xdr:sp macro="" textlink="">
      <xdr:nvSpPr>
        <xdr:cNvPr id="87" name="楕円 86"/>
        <xdr:cNvSpPr/>
      </xdr:nvSpPr>
      <xdr:spPr>
        <a:xfrm>
          <a:off x="2476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53975</xdr:rowOff>
    </xdr:from>
    <xdr:to>
      <xdr:col>15</xdr:col>
      <xdr:colOff>136525</xdr:colOff>
      <xdr:row>31</xdr:row>
      <xdr:rowOff>86360</xdr:rowOff>
    </xdr:to>
    <xdr:cxnSp macro="">
      <xdr:nvCxnSpPr>
        <xdr:cNvPr id="88" name="直線コネクタ 87"/>
        <xdr:cNvCxnSpPr/>
      </xdr:nvCxnSpPr>
      <xdr:spPr>
        <a:xfrm>
          <a:off x="2527300" y="614045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9"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0"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1"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99500</xdr:rowOff>
    </xdr:from>
    <xdr:ext cx="405111" cy="259045"/>
    <xdr:sp macro="" textlink="">
      <xdr:nvSpPr>
        <xdr:cNvPr id="93" name="n_1mainValue有形固定資産減価償却率"/>
        <xdr:cNvSpPr txBox="1"/>
      </xdr:nvSpPr>
      <xdr:spPr>
        <a:xfrm>
          <a:off x="38360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94" name="n_2mainValue有形固定資産減価償却率"/>
        <xdr:cNvSpPr txBox="1"/>
      </xdr:nvSpPr>
      <xdr:spPr>
        <a:xfrm>
          <a:off x="3086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95902</xdr:rowOff>
    </xdr:from>
    <xdr:ext cx="405111" cy="259045"/>
    <xdr:sp macro="" textlink="">
      <xdr:nvSpPr>
        <xdr:cNvPr id="95" name="n_3mainValue有形固定資産減価償却率"/>
        <xdr:cNvSpPr txBox="1"/>
      </xdr:nvSpPr>
      <xdr:spPr>
        <a:xfrm>
          <a:off x="2324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1">
              <a:solidFill>
                <a:schemeClr val="dk1"/>
              </a:solidFill>
              <a:effectLst/>
              <a:latin typeface="+mn-lt"/>
              <a:ea typeface="+mn-ea"/>
              <a:cs typeface="+mn-cs"/>
            </a:rPr>
            <a:t>全国及び県内平均を上回っており、地方債残高は高水準である。今後も大幅な市税収入の増加が見込まれないことから、市債の活用にあたっては、地方交付税措置のある有利な地方債を活用するとともに、起債を充当する事業そのものの必要性・緊急性・費用対効果などを十分に精査した上で事業を行い、新発債の抑制を図る必要がある。</a:t>
          </a:r>
          <a:endParaRPr lang="ja-JP" altLang="ja-JP" sz="1100">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154905</xdr:rowOff>
    </xdr:from>
    <xdr:to>
      <xdr:col>76</xdr:col>
      <xdr:colOff>73025</xdr:colOff>
      <xdr:row>32</xdr:row>
      <xdr:rowOff>85055</xdr:rowOff>
    </xdr:to>
    <xdr:sp macro="" textlink="">
      <xdr:nvSpPr>
        <xdr:cNvPr id="140" name="楕円 139"/>
        <xdr:cNvSpPr/>
      </xdr:nvSpPr>
      <xdr:spPr>
        <a:xfrm>
          <a:off x="14744700" y="62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133332</xdr:rowOff>
    </xdr:from>
    <xdr:ext cx="469744" cy="259045"/>
    <xdr:sp macro="" textlink="">
      <xdr:nvSpPr>
        <xdr:cNvPr id="141" name="債務償還比率該当値テキスト"/>
        <xdr:cNvSpPr txBox="1"/>
      </xdr:nvSpPr>
      <xdr:spPr>
        <a:xfrm>
          <a:off x="14846300" y="62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102129</xdr:rowOff>
    </xdr:from>
    <xdr:to>
      <xdr:col>72</xdr:col>
      <xdr:colOff>123825</xdr:colOff>
      <xdr:row>32</xdr:row>
      <xdr:rowOff>32279</xdr:rowOff>
    </xdr:to>
    <xdr:sp macro="" textlink="">
      <xdr:nvSpPr>
        <xdr:cNvPr id="142" name="楕円 141"/>
        <xdr:cNvSpPr/>
      </xdr:nvSpPr>
      <xdr:spPr>
        <a:xfrm>
          <a:off x="14033500" y="618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152929</xdr:rowOff>
    </xdr:from>
    <xdr:to>
      <xdr:col>76</xdr:col>
      <xdr:colOff>22225</xdr:colOff>
      <xdr:row>32</xdr:row>
      <xdr:rowOff>34255</xdr:rowOff>
    </xdr:to>
    <xdr:cxnSp macro="">
      <xdr:nvCxnSpPr>
        <xdr:cNvPr id="143" name="直線コネクタ 142"/>
        <xdr:cNvCxnSpPr/>
      </xdr:nvCxnSpPr>
      <xdr:spPr>
        <a:xfrm>
          <a:off x="14084300" y="6239404"/>
          <a:ext cx="7112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164500</xdr:rowOff>
    </xdr:from>
    <xdr:to>
      <xdr:col>68</xdr:col>
      <xdr:colOff>123825</xdr:colOff>
      <xdr:row>32</xdr:row>
      <xdr:rowOff>94650</xdr:rowOff>
    </xdr:to>
    <xdr:sp macro="" textlink="">
      <xdr:nvSpPr>
        <xdr:cNvPr id="144" name="楕円 143"/>
        <xdr:cNvSpPr/>
      </xdr:nvSpPr>
      <xdr:spPr>
        <a:xfrm>
          <a:off x="13271500" y="62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152929</xdr:rowOff>
    </xdr:from>
    <xdr:to>
      <xdr:col>72</xdr:col>
      <xdr:colOff>73025</xdr:colOff>
      <xdr:row>32</xdr:row>
      <xdr:rowOff>43850</xdr:rowOff>
    </xdr:to>
    <xdr:cxnSp macro="">
      <xdr:nvCxnSpPr>
        <xdr:cNvPr id="145" name="直線コネクタ 144"/>
        <xdr:cNvCxnSpPr/>
      </xdr:nvCxnSpPr>
      <xdr:spPr>
        <a:xfrm flipV="1">
          <a:off x="13322300" y="6239404"/>
          <a:ext cx="762000" cy="6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14281</xdr:rowOff>
    </xdr:from>
    <xdr:to>
      <xdr:col>64</xdr:col>
      <xdr:colOff>123825</xdr:colOff>
      <xdr:row>32</xdr:row>
      <xdr:rowOff>115881</xdr:rowOff>
    </xdr:to>
    <xdr:sp macro="" textlink="">
      <xdr:nvSpPr>
        <xdr:cNvPr id="146" name="楕円 145"/>
        <xdr:cNvSpPr/>
      </xdr:nvSpPr>
      <xdr:spPr>
        <a:xfrm>
          <a:off x="12509500" y="627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43850</xdr:rowOff>
    </xdr:from>
    <xdr:to>
      <xdr:col>68</xdr:col>
      <xdr:colOff>73025</xdr:colOff>
      <xdr:row>32</xdr:row>
      <xdr:rowOff>65081</xdr:rowOff>
    </xdr:to>
    <xdr:cxnSp macro="">
      <xdr:nvCxnSpPr>
        <xdr:cNvPr id="147" name="直線コネクタ 146"/>
        <xdr:cNvCxnSpPr/>
      </xdr:nvCxnSpPr>
      <xdr:spPr>
        <a:xfrm flipV="1">
          <a:off x="12560300" y="6301775"/>
          <a:ext cx="76200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22846</xdr:rowOff>
    </xdr:from>
    <xdr:to>
      <xdr:col>60</xdr:col>
      <xdr:colOff>123825</xdr:colOff>
      <xdr:row>31</xdr:row>
      <xdr:rowOff>124446</xdr:rowOff>
    </xdr:to>
    <xdr:sp macro="" textlink="">
      <xdr:nvSpPr>
        <xdr:cNvPr id="148" name="楕円 147"/>
        <xdr:cNvSpPr/>
      </xdr:nvSpPr>
      <xdr:spPr>
        <a:xfrm>
          <a:off x="11747500" y="61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73646</xdr:rowOff>
    </xdr:from>
    <xdr:to>
      <xdr:col>64</xdr:col>
      <xdr:colOff>73025</xdr:colOff>
      <xdr:row>32</xdr:row>
      <xdr:rowOff>65081</xdr:rowOff>
    </xdr:to>
    <xdr:cxnSp macro="">
      <xdr:nvCxnSpPr>
        <xdr:cNvPr id="149" name="直線コネクタ 148"/>
        <xdr:cNvCxnSpPr/>
      </xdr:nvCxnSpPr>
      <xdr:spPr>
        <a:xfrm>
          <a:off x="11798300" y="6160121"/>
          <a:ext cx="762000" cy="16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23406</xdr:rowOff>
    </xdr:from>
    <xdr:ext cx="469744" cy="259045"/>
    <xdr:sp macro="" textlink="">
      <xdr:nvSpPr>
        <xdr:cNvPr id="154" name="n_1mainValue債務償還比率"/>
        <xdr:cNvSpPr txBox="1"/>
      </xdr:nvSpPr>
      <xdr:spPr>
        <a:xfrm>
          <a:off x="13836727" y="628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85777</xdr:rowOff>
    </xdr:from>
    <xdr:ext cx="469744" cy="259045"/>
    <xdr:sp macro="" textlink="">
      <xdr:nvSpPr>
        <xdr:cNvPr id="155" name="n_2mainValue債務償還比率"/>
        <xdr:cNvSpPr txBox="1"/>
      </xdr:nvSpPr>
      <xdr:spPr>
        <a:xfrm>
          <a:off x="13087427" y="634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107008</xdr:rowOff>
    </xdr:from>
    <xdr:ext cx="469744" cy="259045"/>
    <xdr:sp macro="" textlink="">
      <xdr:nvSpPr>
        <xdr:cNvPr id="156" name="n_3mainValue債務償還比率"/>
        <xdr:cNvSpPr txBox="1"/>
      </xdr:nvSpPr>
      <xdr:spPr>
        <a:xfrm>
          <a:off x="12325427" y="636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115573</xdr:rowOff>
    </xdr:from>
    <xdr:ext cx="469744" cy="259045"/>
    <xdr:sp macro="" textlink="">
      <xdr:nvSpPr>
        <xdr:cNvPr id="157" name="n_4mainValue債務償還比率"/>
        <xdr:cNvSpPr txBox="1"/>
      </xdr:nvSpPr>
      <xdr:spPr>
        <a:xfrm>
          <a:off x="11563427" y="620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415,765
408,006
1,241.77
170,912,414
166,658,376
2,769,128
101,552,669
234,584,827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3" name="楕円 72"/>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116857</xdr:rowOff>
    </xdr:from>
    <xdr:ext cx="405111" cy="259045"/>
    <xdr:sp macro="" textlink="">
      <xdr:nvSpPr>
        <xdr:cNvPr id="74" name="【道路】&#10;有形固定資産減価償却率該当値テキスト"/>
        <xdr:cNvSpPr txBox="1"/>
      </xdr:nvSpPr>
      <xdr:spPr>
        <a:xfrm>
          <a:off x="4673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5" name="楕円 74"/>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37</xdr:row>
      <xdr:rowOff>152400</xdr:rowOff>
    </xdr:to>
    <xdr:cxnSp macro="">
      <xdr:nvCxnSpPr>
        <xdr:cNvPr id="76" name="直線コネクタ 75"/>
        <xdr:cNvCxnSpPr/>
      </xdr:nvCxnSpPr>
      <xdr:spPr>
        <a:xfrm flipV="1">
          <a:off x="3797300" y="6488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78740</xdr:rowOff>
    </xdr:from>
    <xdr:to>
      <xdr:col>15</xdr:col>
      <xdr:colOff>101600</xdr:colOff>
      <xdr:row>38</xdr:row>
      <xdr:rowOff>8890</xdr:rowOff>
    </xdr:to>
    <xdr:sp macro="" textlink="">
      <xdr:nvSpPr>
        <xdr:cNvPr id="77" name="楕円 76"/>
        <xdr:cNvSpPr/>
      </xdr:nvSpPr>
      <xdr:spPr>
        <a:xfrm>
          <a:off x="2857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129540</xdr:rowOff>
    </xdr:from>
    <xdr:to>
      <xdr:col>19</xdr:col>
      <xdr:colOff>177800</xdr:colOff>
      <xdr:row>37</xdr:row>
      <xdr:rowOff>152400</xdr:rowOff>
    </xdr:to>
    <xdr:cxnSp macro="">
      <xdr:nvCxnSpPr>
        <xdr:cNvPr id="78" name="直線コネクタ 77"/>
        <xdr:cNvCxnSpPr/>
      </xdr:nvCxnSpPr>
      <xdr:spPr>
        <a:xfrm>
          <a:off x="2908300" y="6473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9" name="楕円 78"/>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37</xdr:row>
      <xdr:rowOff>129540</xdr:rowOff>
    </xdr:to>
    <xdr:cxnSp macro="">
      <xdr:nvCxnSpPr>
        <xdr:cNvPr id="80" name="直線コネクタ 79"/>
        <xdr:cNvCxnSpPr/>
      </xdr:nvCxnSpPr>
      <xdr:spPr>
        <a:xfrm>
          <a:off x="2019300" y="6469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3" name="n_3aveValue【道路】&#10;有形固定資産減価償却率"/>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48277</xdr:rowOff>
    </xdr:from>
    <xdr:ext cx="405111" cy="259045"/>
    <xdr:sp macro="" textlink="">
      <xdr:nvSpPr>
        <xdr:cNvPr id="85" name="n_1mainValue【道路】&#10;有形固定資産減価償却率"/>
        <xdr:cNvSpPr txBox="1"/>
      </xdr:nvSpPr>
      <xdr:spPr>
        <a:xfrm>
          <a:off x="35820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86" name="n_2main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167657</xdr:rowOff>
    </xdr:from>
    <xdr:ext cx="405111" cy="259045"/>
    <xdr:sp macro="" textlink="">
      <xdr:nvSpPr>
        <xdr:cNvPr id="87" name="n_3mainValue【道路】&#10;有形固定資産減価償却率"/>
        <xdr:cNvSpPr txBox="1"/>
      </xdr:nvSpPr>
      <xdr:spPr>
        <a:xfrm>
          <a:off x="1816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4"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58455</xdr:rowOff>
    </xdr:from>
    <xdr:to>
      <xdr:col>55</xdr:col>
      <xdr:colOff>50800</xdr:colOff>
      <xdr:row>40</xdr:row>
      <xdr:rowOff>160055</xdr:rowOff>
    </xdr:to>
    <xdr:sp macro="" textlink="">
      <xdr:nvSpPr>
        <xdr:cNvPr id="125" name="楕円 124"/>
        <xdr:cNvSpPr/>
      </xdr:nvSpPr>
      <xdr:spPr>
        <a:xfrm>
          <a:off x="10426700" y="69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81332</xdr:rowOff>
    </xdr:from>
    <xdr:ext cx="469744" cy="259045"/>
    <xdr:sp macro="" textlink="">
      <xdr:nvSpPr>
        <xdr:cNvPr id="126" name="【道路】&#10;一人当たり延長該当値テキスト"/>
        <xdr:cNvSpPr txBox="1"/>
      </xdr:nvSpPr>
      <xdr:spPr>
        <a:xfrm>
          <a:off x="10515600" y="676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61427</xdr:rowOff>
    </xdr:from>
    <xdr:to>
      <xdr:col>50</xdr:col>
      <xdr:colOff>165100</xdr:colOff>
      <xdr:row>40</xdr:row>
      <xdr:rowOff>163027</xdr:rowOff>
    </xdr:to>
    <xdr:sp macro="" textlink="">
      <xdr:nvSpPr>
        <xdr:cNvPr id="127" name="楕円 126"/>
        <xdr:cNvSpPr/>
      </xdr:nvSpPr>
      <xdr:spPr>
        <a:xfrm>
          <a:off x="9588500" y="69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109255</xdr:rowOff>
    </xdr:from>
    <xdr:to>
      <xdr:col>55</xdr:col>
      <xdr:colOff>0</xdr:colOff>
      <xdr:row>40</xdr:row>
      <xdr:rowOff>112227</xdr:rowOff>
    </xdr:to>
    <xdr:cxnSp macro="">
      <xdr:nvCxnSpPr>
        <xdr:cNvPr id="128" name="直線コネクタ 127"/>
        <xdr:cNvCxnSpPr/>
      </xdr:nvCxnSpPr>
      <xdr:spPr>
        <a:xfrm flipV="1">
          <a:off x="9639300" y="6967255"/>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68697</xdr:rowOff>
    </xdr:from>
    <xdr:to>
      <xdr:col>46</xdr:col>
      <xdr:colOff>38100</xdr:colOff>
      <xdr:row>40</xdr:row>
      <xdr:rowOff>170297</xdr:rowOff>
    </xdr:to>
    <xdr:sp macro="" textlink="">
      <xdr:nvSpPr>
        <xdr:cNvPr id="129" name="楕円 128"/>
        <xdr:cNvSpPr/>
      </xdr:nvSpPr>
      <xdr:spPr>
        <a:xfrm>
          <a:off x="8699500" y="69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112227</xdr:rowOff>
    </xdr:from>
    <xdr:to>
      <xdr:col>50</xdr:col>
      <xdr:colOff>114300</xdr:colOff>
      <xdr:row>40</xdr:row>
      <xdr:rowOff>119497</xdr:rowOff>
    </xdr:to>
    <xdr:cxnSp macro="">
      <xdr:nvCxnSpPr>
        <xdr:cNvPr id="130" name="直線コネクタ 129"/>
        <xdr:cNvCxnSpPr/>
      </xdr:nvCxnSpPr>
      <xdr:spPr>
        <a:xfrm flipV="1">
          <a:off x="8750300" y="6970227"/>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81201</xdr:rowOff>
    </xdr:from>
    <xdr:to>
      <xdr:col>41</xdr:col>
      <xdr:colOff>101600</xdr:colOff>
      <xdr:row>41</xdr:row>
      <xdr:rowOff>11351</xdr:rowOff>
    </xdr:to>
    <xdr:sp macro="" textlink="">
      <xdr:nvSpPr>
        <xdr:cNvPr id="131" name="楕円 130"/>
        <xdr:cNvSpPr/>
      </xdr:nvSpPr>
      <xdr:spPr>
        <a:xfrm>
          <a:off x="7810500" y="69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119497</xdr:rowOff>
    </xdr:from>
    <xdr:to>
      <xdr:col>45</xdr:col>
      <xdr:colOff>177800</xdr:colOff>
      <xdr:row>40</xdr:row>
      <xdr:rowOff>132001</xdr:rowOff>
    </xdr:to>
    <xdr:cxnSp macro="">
      <xdr:nvCxnSpPr>
        <xdr:cNvPr id="132" name="直線コネクタ 131"/>
        <xdr:cNvCxnSpPr/>
      </xdr:nvCxnSpPr>
      <xdr:spPr>
        <a:xfrm flipV="1">
          <a:off x="7861300" y="6977497"/>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3" name="n_1aveValue【道路】&#10;一人当たり延長"/>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4"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35"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8104</xdr:rowOff>
    </xdr:from>
    <xdr:ext cx="469744" cy="259045"/>
    <xdr:sp macro="" textlink="">
      <xdr:nvSpPr>
        <xdr:cNvPr id="137" name="n_1mainValue【道路】&#10;一人当たり延長"/>
        <xdr:cNvSpPr txBox="1"/>
      </xdr:nvSpPr>
      <xdr:spPr>
        <a:xfrm>
          <a:off x="9391727" y="669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15374</xdr:rowOff>
    </xdr:from>
    <xdr:ext cx="469744" cy="259045"/>
    <xdr:sp macro="" textlink="">
      <xdr:nvSpPr>
        <xdr:cNvPr id="138" name="n_2mainValue【道路】&#10;一人当たり延長"/>
        <xdr:cNvSpPr txBox="1"/>
      </xdr:nvSpPr>
      <xdr:spPr>
        <a:xfrm>
          <a:off x="8515427" y="670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27878</xdr:rowOff>
    </xdr:from>
    <xdr:ext cx="469744" cy="259045"/>
    <xdr:sp macro="" textlink="">
      <xdr:nvSpPr>
        <xdr:cNvPr id="139" name="n_3mainValue【道路】&#10;一人当たり延長"/>
        <xdr:cNvSpPr txBox="1"/>
      </xdr:nvSpPr>
      <xdr:spPr>
        <a:xfrm>
          <a:off x="7626427" y="671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0"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81" name="楕円 180"/>
        <xdr:cNvSpPr/>
      </xdr:nvSpPr>
      <xdr:spPr>
        <a:xfrm>
          <a:off x="4584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46826</xdr:rowOff>
    </xdr:from>
    <xdr:ext cx="405111" cy="259045"/>
    <xdr:sp macro="" textlink="">
      <xdr:nvSpPr>
        <xdr:cNvPr id="182" name="【橋りょう・トンネル】&#10;有形固定資産減価償却率該当値テキスト"/>
        <xdr:cNvSpPr txBox="1"/>
      </xdr:nvSpPr>
      <xdr:spPr>
        <a:xfrm>
          <a:off x="4673600"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91259</xdr:rowOff>
    </xdr:from>
    <xdr:to>
      <xdr:col>20</xdr:col>
      <xdr:colOff>38100</xdr:colOff>
      <xdr:row>62</xdr:row>
      <xdr:rowOff>21409</xdr:rowOff>
    </xdr:to>
    <xdr:sp macro="" textlink="">
      <xdr:nvSpPr>
        <xdr:cNvPr id="183" name="楕円 182"/>
        <xdr:cNvSpPr/>
      </xdr:nvSpPr>
      <xdr:spPr>
        <a:xfrm>
          <a:off x="3746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119199</xdr:rowOff>
    </xdr:from>
    <xdr:to>
      <xdr:col>24</xdr:col>
      <xdr:colOff>63500</xdr:colOff>
      <xdr:row>61</xdr:row>
      <xdr:rowOff>142059</xdr:rowOff>
    </xdr:to>
    <xdr:cxnSp macro="">
      <xdr:nvCxnSpPr>
        <xdr:cNvPr id="184" name="直線コネクタ 183"/>
        <xdr:cNvCxnSpPr/>
      </xdr:nvCxnSpPr>
      <xdr:spPr>
        <a:xfrm flipV="1">
          <a:off x="3797300" y="1057764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65133</xdr:rowOff>
    </xdr:from>
    <xdr:to>
      <xdr:col>15</xdr:col>
      <xdr:colOff>101600</xdr:colOff>
      <xdr:row>61</xdr:row>
      <xdr:rowOff>166733</xdr:rowOff>
    </xdr:to>
    <xdr:sp macro="" textlink="">
      <xdr:nvSpPr>
        <xdr:cNvPr id="185" name="楕円 184"/>
        <xdr:cNvSpPr/>
      </xdr:nvSpPr>
      <xdr:spPr>
        <a:xfrm>
          <a:off x="2857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115933</xdr:rowOff>
    </xdr:from>
    <xdr:to>
      <xdr:col>19</xdr:col>
      <xdr:colOff>177800</xdr:colOff>
      <xdr:row>61</xdr:row>
      <xdr:rowOff>142059</xdr:rowOff>
    </xdr:to>
    <xdr:cxnSp macro="">
      <xdr:nvCxnSpPr>
        <xdr:cNvPr id="186" name="直線コネクタ 185"/>
        <xdr:cNvCxnSpPr/>
      </xdr:nvCxnSpPr>
      <xdr:spPr>
        <a:xfrm>
          <a:off x="2908300" y="105743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87" name="楕円 186"/>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115933</xdr:rowOff>
    </xdr:to>
    <xdr:cxnSp macro="">
      <xdr:nvCxnSpPr>
        <xdr:cNvPr id="188" name="直線コネクタ 187"/>
        <xdr:cNvCxnSpPr/>
      </xdr:nvCxnSpPr>
      <xdr:spPr>
        <a:xfrm>
          <a:off x="2019300" y="105498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89"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0"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1"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12536</xdr:rowOff>
    </xdr:from>
    <xdr:ext cx="405111" cy="259045"/>
    <xdr:sp macro="" textlink="">
      <xdr:nvSpPr>
        <xdr:cNvPr id="193" name="n_1mainValue【橋りょう・トンネル】&#10;有形固定資産減価償却率"/>
        <xdr:cNvSpPr txBox="1"/>
      </xdr:nvSpPr>
      <xdr:spPr>
        <a:xfrm>
          <a:off x="35820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157860</xdr:rowOff>
    </xdr:from>
    <xdr:ext cx="405111" cy="259045"/>
    <xdr:sp macro="" textlink="">
      <xdr:nvSpPr>
        <xdr:cNvPr id="194" name="n_2mainValue【橋りょう・トンネル】&#10;有形固定資産減価償却率"/>
        <xdr:cNvSpPr txBox="1"/>
      </xdr:nvSpPr>
      <xdr:spPr>
        <a:xfrm>
          <a:off x="2705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195" name="n_3mainValue【橋りょう・トンネル】&#10;有形固定資産減価償却率"/>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24"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163928</xdr:rowOff>
    </xdr:from>
    <xdr:to>
      <xdr:col>55</xdr:col>
      <xdr:colOff>50800</xdr:colOff>
      <xdr:row>60</xdr:row>
      <xdr:rowOff>94078</xdr:rowOff>
    </xdr:to>
    <xdr:sp macro="" textlink="">
      <xdr:nvSpPr>
        <xdr:cNvPr id="235" name="楕円 234"/>
        <xdr:cNvSpPr/>
      </xdr:nvSpPr>
      <xdr:spPr>
        <a:xfrm>
          <a:off x="10426700" y="1027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15355</xdr:rowOff>
    </xdr:from>
    <xdr:ext cx="599010" cy="259045"/>
    <xdr:sp macro="" textlink="">
      <xdr:nvSpPr>
        <xdr:cNvPr id="236" name="【橋りょう・トンネル】&#10;一人当たり有形固定資産（償却資産）額該当値テキスト"/>
        <xdr:cNvSpPr txBox="1"/>
      </xdr:nvSpPr>
      <xdr:spPr>
        <a:xfrm>
          <a:off x="10515600" y="1013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9356</xdr:rowOff>
    </xdr:from>
    <xdr:to>
      <xdr:col>50</xdr:col>
      <xdr:colOff>165100</xdr:colOff>
      <xdr:row>60</xdr:row>
      <xdr:rowOff>110956</xdr:rowOff>
    </xdr:to>
    <xdr:sp macro="" textlink="">
      <xdr:nvSpPr>
        <xdr:cNvPr id="237" name="楕円 236"/>
        <xdr:cNvSpPr/>
      </xdr:nvSpPr>
      <xdr:spPr>
        <a:xfrm>
          <a:off x="9588500" y="102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43278</xdr:rowOff>
    </xdr:from>
    <xdr:to>
      <xdr:col>55</xdr:col>
      <xdr:colOff>0</xdr:colOff>
      <xdr:row>60</xdr:row>
      <xdr:rowOff>60156</xdr:rowOff>
    </xdr:to>
    <xdr:cxnSp macro="">
      <xdr:nvCxnSpPr>
        <xdr:cNvPr id="238" name="直線コネクタ 237"/>
        <xdr:cNvCxnSpPr/>
      </xdr:nvCxnSpPr>
      <xdr:spPr>
        <a:xfrm flipV="1">
          <a:off x="9639300" y="10330278"/>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10716</xdr:rowOff>
    </xdr:from>
    <xdr:to>
      <xdr:col>46</xdr:col>
      <xdr:colOff>38100</xdr:colOff>
      <xdr:row>60</xdr:row>
      <xdr:rowOff>112316</xdr:rowOff>
    </xdr:to>
    <xdr:sp macro="" textlink="">
      <xdr:nvSpPr>
        <xdr:cNvPr id="239" name="楕円 238"/>
        <xdr:cNvSpPr/>
      </xdr:nvSpPr>
      <xdr:spPr>
        <a:xfrm>
          <a:off x="8699500" y="102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60156</xdr:rowOff>
    </xdr:from>
    <xdr:to>
      <xdr:col>50</xdr:col>
      <xdr:colOff>114300</xdr:colOff>
      <xdr:row>60</xdr:row>
      <xdr:rowOff>61516</xdr:rowOff>
    </xdr:to>
    <xdr:cxnSp macro="">
      <xdr:nvCxnSpPr>
        <xdr:cNvPr id="240" name="直線コネクタ 239"/>
        <xdr:cNvCxnSpPr/>
      </xdr:nvCxnSpPr>
      <xdr:spPr>
        <a:xfrm flipV="1">
          <a:off x="8750300" y="10347156"/>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12839</xdr:rowOff>
    </xdr:from>
    <xdr:to>
      <xdr:col>41</xdr:col>
      <xdr:colOff>101600</xdr:colOff>
      <xdr:row>60</xdr:row>
      <xdr:rowOff>114439</xdr:rowOff>
    </xdr:to>
    <xdr:sp macro="" textlink="">
      <xdr:nvSpPr>
        <xdr:cNvPr id="241" name="楕円 240"/>
        <xdr:cNvSpPr/>
      </xdr:nvSpPr>
      <xdr:spPr>
        <a:xfrm>
          <a:off x="7810500" y="102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61516</xdr:rowOff>
    </xdr:from>
    <xdr:to>
      <xdr:col>45</xdr:col>
      <xdr:colOff>177800</xdr:colOff>
      <xdr:row>60</xdr:row>
      <xdr:rowOff>63639</xdr:rowOff>
    </xdr:to>
    <xdr:cxnSp macro="">
      <xdr:nvCxnSpPr>
        <xdr:cNvPr id="242" name="直線コネクタ 241"/>
        <xdr:cNvCxnSpPr/>
      </xdr:nvCxnSpPr>
      <xdr:spPr>
        <a:xfrm flipV="1">
          <a:off x="7861300" y="10348516"/>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43"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44" name="n_2aveValue【橋りょう・トンネル】&#10;一人当たり有形固定資産（償却資産）額"/>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45" name="n_3aveValue【橋りょう・トンネル】&#10;一人当たり有形固定資産（償却資産）額"/>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127483</xdr:rowOff>
    </xdr:from>
    <xdr:ext cx="599010" cy="259045"/>
    <xdr:sp macro="" textlink="">
      <xdr:nvSpPr>
        <xdr:cNvPr id="247" name="n_1mainValue【橋りょう・トンネル】&#10;一人当たり有形固定資産（償却資産）額"/>
        <xdr:cNvSpPr txBox="1"/>
      </xdr:nvSpPr>
      <xdr:spPr>
        <a:xfrm>
          <a:off x="9327095" y="1007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128843</xdr:rowOff>
    </xdr:from>
    <xdr:ext cx="599010" cy="259045"/>
    <xdr:sp macro="" textlink="">
      <xdr:nvSpPr>
        <xdr:cNvPr id="248" name="n_2mainValue【橋りょう・トンネル】&#10;一人当たり有形固定資産（償却資産）額"/>
        <xdr:cNvSpPr txBox="1"/>
      </xdr:nvSpPr>
      <xdr:spPr>
        <a:xfrm>
          <a:off x="8450795" y="1007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130966</xdr:rowOff>
    </xdr:from>
    <xdr:ext cx="599010" cy="259045"/>
    <xdr:sp macro="" textlink="">
      <xdr:nvSpPr>
        <xdr:cNvPr id="249" name="n_3mainValue【橋りょう・トンネル】&#10;一人当たり有形固定資産（償却資産）額"/>
        <xdr:cNvSpPr txBox="1"/>
      </xdr:nvSpPr>
      <xdr:spPr>
        <a:xfrm>
          <a:off x="7561795" y="1007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79"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290" name="楕円 289"/>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59707</xdr:rowOff>
    </xdr:from>
    <xdr:ext cx="405111" cy="259045"/>
    <xdr:sp macro="" textlink="">
      <xdr:nvSpPr>
        <xdr:cNvPr id="291" name="【公営住宅】&#10;有形固定資産減価償却率該当値テキスト"/>
        <xdr:cNvSpPr txBox="1"/>
      </xdr:nvSpPr>
      <xdr:spPr>
        <a:xfrm>
          <a:off x="46736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292" name="楕円 291"/>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95250</xdr:rowOff>
    </xdr:to>
    <xdr:cxnSp macro="">
      <xdr:nvCxnSpPr>
        <xdr:cNvPr id="293" name="直線コネクタ 292"/>
        <xdr:cNvCxnSpPr/>
      </xdr:nvCxnSpPr>
      <xdr:spPr>
        <a:xfrm flipV="1">
          <a:off x="3797300" y="141465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94" name="楕円 293"/>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95250</xdr:rowOff>
    </xdr:to>
    <xdr:cxnSp macro="">
      <xdr:nvCxnSpPr>
        <xdr:cNvPr id="295" name="直線コネクタ 294"/>
        <xdr:cNvCxnSpPr/>
      </xdr:nvCxnSpPr>
      <xdr:spPr>
        <a:xfrm>
          <a:off x="2908300" y="14131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143511</xdr:rowOff>
    </xdr:from>
    <xdr:to>
      <xdr:col>10</xdr:col>
      <xdr:colOff>165100</xdr:colOff>
      <xdr:row>82</xdr:row>
      <xdr:rowOff>73661</xdr:rowOff>
    </xdr:to>
    <xdr:sp macro="" textlink="">
      <xdr:nvSpPr>
        <xdr:cNvPr id="296" name="楕円 295"/>
        <xdr:cNvSpPr/>
      </xdr:nvSpPr>
      <xdr:spPr>
        <a:xfrm>
          <a:off x="1968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22861</xdr:rowOff>
    </xdr:from>
    <xdr:to>
      <xdr:col>15</xdr:col>
      <xdr:colOff>50800</xdr:colOff>
      <xdr:row>82</xdr:row>
      <xdr:rowOff>72389</xdr:rowOff>
    </xdr:to>
    <xdr:cxnSp macro="">
      <xdr:nvCxnSpPr>
        <xdr:cNvPr id="297" name="直線コネクタ 296"/>
        <xdr:cNvCxnSpPr/>
      </xdr:nvCxnSpPr>
      <xdr:spPr>
        <a:xfrm>
          <a:off x="2019300" y="140817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8"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9"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00"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162577</xdr:rowOff>
    </xdr:from>
    <xdr:ext cx="405111" cy="259045"/>
    <xdr:sp macro="" textlink="">
      <xdr:nvSpPr>
        <xdr:cNvPr id="302" name="n_1mainValue【公営住宅】&#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03" name="n_2main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90188</xdr:rowOff>
    </xdr:from>
    <xdr:ext cx="405111" cy="259045"/>
    <xdr:sp macro="" textlink="">
      <xdr:nvSpPr>
        <xdr:cNvPr id="304" name="n_3mainValue【公営住宅】&#10;有形固定資産減価償却率"/>
        <xdr:cNvSpPr txBox="1"/>
      </xdr:nvSpPr>
      <xdr:spPr>
        <a:xfrm>
          <a:off x="1816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80263</xdr:rowOff>
    </xdr:from>
    <xdr:to>
      <xdr:col>55</xdr:col>
      <xdr:colOff>50800</xdr:colOff>
      <xdr:row>84</xdr:row>
      <xdr:rowOff>10413</xdr:rowOff>
    </xdr:to>
    <xdr:sp macro="" textlink="">
      <xdr:nvSpPr>
        <xdr:cNvPr id="344" name="楕円 343"/>
        <xdr:cNvSpPr/>
      </xdr:nvSpPr>
      <xdr:spPr>
        <a:xfrm>
          <a:off x="10426700" y="143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58690</xdr:rowOff>
    </xdr:from>
    <xdr:ext cx="469744" cy="259045"/>
    <xdr:sp macro="" textlink="">
      <xdr:nvSpPr>
        <xdr:cNvPr id="345" name="【公営住宅】&#10;一人当たり面積該当値テキスト"/>
        <xdr:cNvSpPr txBox="1"/>
      </xdr:nvSpPr>
      <xdr:spPr>
        <a:xfrm>
          <a:off x="10515600" y="1428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81026</xdr:rowOff>
    </xdr:from>
    <xdr:to>
      <xdr:col>50</xdr:col>
      <xdr:colOff>165100</xdr:colOff>
      <xdr:row>84</xdr:row>
      <xdr:rowOff>11176</xdr:rowOff>
    </xdr:to>
    <xdr:sp macro="" textlink="">
      <xdr:nvSpPr>
        <xdr:cNvPr id="346" name="楕円 345"/>
        <xdr:cNvSpPr/>
      </xdr:nvSpPr>
      <xdr:spPr>
        <a:xfrm>
          <a:off x="9588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131063</xdr:rowOff>
    </xdr:from>
    <xdr:to>
      <xdr:col>55</xdr:col>
      <xdr:colOff>0</xdr:colOff>
      <xdr:row>83</xdr:row>
      <xdr:rowOff>131826</xdr:rowOff>
    </xdr:to>
    <xdr:cxnSp macro="">
      <xdr:nvCxnSpPr>
        <xdr:cNvPr id="347" name="直線コネクタ 346"/>
        <xdr:cNvCxnSpPr/>
      </xdr:nvCxnSpPr>
      <xdr:spPr>
        <a:xfrm flipV="1">
          <a:off x="9639300" y="1436141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74168</xdr:rowOff>
    </xdr:from>
    <xdr:to>
      <xdr:col>46</xdr:col>
      <xdr:colOff>38100</xdr:colOff>
      <xdr:row>84</xdr:row>
      <xdr:rowOff>4318</xdr:rowOff>
    </xdr:to>
    <xdr:sp macro="" textlink="">
      <xdr:nvSpPr>
        <xdr:cNvPr id="348" name="楕円 347"/>
        <xdr:cNvSpPr/>
      </xdr:nvSpPr>
      <xdr:spPr>
        <a:xfrm>
          <a:off x="8699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124968</xdr:rowOff>
    </xdr:from>
    <xdr:to>
      <xdr:col>50</xdr:col>
      <xdr:colOff>114300</xdr:colOff>
      <xdr:row>83</xdr:row>
      <xdr:rowOff>131826</xdr:rowOff>
    </xdr:to>
    <xdr:cxnSp macro="">
      <xdr:nvCxnSpPr>
        <xdr:cNvPr id="349" name="直線コネクタ 348"/>
        <xdr:cNvCxnSpPr/>
      </xdr:nvCxnSpPr>
      <xdr:spPr>
        <a:xfrm>
          <a:off x="8750300" y="143553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79502</xdr:rowOff>
    </xdr:from>
    <xdr:to>
      <xdr:col>41</xdr:col>
      <xdr:colOff>101600</xdr:colOff>
      <xdr:row>84</xdr:row>
      <xdr:rowOff>9652</xdr:rowOff>
    </xdr:to>
    <xdr:sp macro="" textlink="">
      <xdr:nvSpPr>
        <xdr:cNvPr id="350" name="楕円 349"/>
        <xdr:cNvSpPr/>
      </xdr:nvSpPr>
      <xdr:spPr>
        <a:xfrm>
          <a:off x="7810500" y="1430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124968</xdr:rowOff>
    </xdr:from>
    <xdr:to>
      <xdr:col>45</xdr:col>
      <xdr:colOff>177800</xdr:colOff>
      <xdr:row>83</xdr:row>
      <xdr:rowOff>130302</xdr:rowOff>
    </xdr:to>
    <xdr:cxnSp macro="">
      <xdr:nvCxnSpPr>
        <xdr:cNvPr id="351" name="直線コネクタ 350"/>
        <xdr:cNvCxnSpPr/>
      </xdr:nvCxnSpPr>
      <xdr:spPr>
        <a:xfrm flipV="1">
          <a:off x="7861300" y="143553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2303</xdr:rowOff>
    </xdr:from>
    <xdr:ext cx="469744" cy="259045"/>
    <xdr:sp macro="" textlink="">
      <xdr:nvSpPr>
        <xdr:cNvPr id="356" name="n_1mainValue【公営住宅】&#10;一人当たり面積"/>
        <xdr:cNvSpPr txBox="1"/>
      </xdr:nvSpPr>
      <xdr:spPr>
        <a:xfrm>
          <a:off x="93917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166895</xdr:rowOff>
    </xdr:from>
    <xdr:ext cx="469744" cy="259045"/>
    <xdr:sp macro="" textlink="">
      <xdr:nvSpPr>
        <xdr:cNvPr id="357" name="n_2mainValue【公営住宅】&#10;一人当たり面積"/>
        <xdr:cNvSpPr txBox="1"/>
      </xdr:nvSpPr>
      <xdr:spPr>
        <a:xfrm>
          <a:off x="8515427" y="14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779</xdr:rowOff>
    </xdr:from>
    <xdr:ext cx="469744" cy="259045"/>
    <xdr:sp macro="" textlink="">
      <xdr:nvSpPr>
        <xdr:cNvPr id="358" name="n_3mainValue【公営住宅】&#10;一人当たり面積"/>
        <xdr:cNvSpPr txBox="1"/>
      </xdr:nvSpPr>
      <xdr:spPr>
        <a:xfrm>
          <a:off x="7626427" y="1440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384" name="直線コネクタ 383"/>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385" name="【港湾・漁港】&#10;有形固定資産減価償却率最小値テキスト"/>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86" name="直線コネクタ 385"/>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387" name="【港湾・漁港】&#10;有形固定資産減価償却率最大値テキスト"/>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388" name="直線コネクタ 387"/>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89"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0" name="フローチャート: 判断 389"/>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391" name="フローチャート: 判断 390"/>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2" name="フローチャート: 判断 391"/>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93" name="フローチャート: 判断 392"/>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394" name="フローチャート: 判断 393"/>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49893</xdr:rowOff>
    </xdr:from>
    <xdr:to>
      <xdr:col>24</xdr:col>
      <xdr:colOff>114300</xdr:colOff>
      <xdr:row>105</xdr:row>
      <xdr:rowOff>151493</xdr:rowOff>
    </xdr:to>
    <xdr:sp macro="" textlink="">
      <xdr:nvSpPr>
        <xdr:cNvPr id="400" name="楕円 399"/>
        <xdr:cNvSpPr/>
      </xdr:nvSpPr>
      <xdr:spPr>
        <a:xfrm>
          <a:off x="4584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72770</xdr:rowOff>
    </xdr:from>
    <xdr:ext cx="405111" cy="259045"/>
    <xdr:sp macro="" textlink="">
      <xdr:nvSpPr>
        <xdr:cNvPr id="401" name="【港湾・漁港】&#10;有形固定資産減価償却率該当値テキスト"/>
        <xdr:cNvSpPr txBox="1"/>
      </xdr:nvSpPr>
      <xdr:spPr>
        <a:xfrm>
          <a:off x="4673600" y="1790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76019</xdr:rowOff>
    </xdr:from>
    <xdr:to>
      <xdr:col>20</xdr:col>
      <xdr:colOff>38100</xdr:colOff>
      <xdr:row>106</xdr:row>
      <xdr:rowOff>6169</xdr:rowOff>
    </xdr:to>
    <xdr:sp macro="" textlink="">
      <xdr:nvSpPr>
        <xdr:cNvPr id="402" name="楕円 401"/>
        <xdr:cNvSpPr/>
      </xdr:nvSpPr>
      <xdr:spPr>
        <a:xfrm>
          <a:off x="3746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100693</xdr:rowOff>
    </xdr:from>
    <xdr:to>
      <xdr:col>24</xdr:col>
      <xdr:colOff>63500</xdr:colOff>
      <xdr:row>105</xdr:row>
      <xdr:rowOff>126819</xdr:rowOff>
    </xdr:to>
    <xdr:cxnSp macro="">
      <xdr:nvCxnSpPr>
        <xdr:cNvPr id="403" name="直線コネクタ 402"/>
        <xdr:cNvCxnSpPr/>
      </xdr:nvCxnSpPr>
      <xdr:spPr>
        <a:xfrm flipV="1">
          <a:off x="3797300" y="181029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108676</xdr:rowOff>
    </xdr:from>
    <xdr:to>
      <xdr:col>15</xdr:col>
      <xdr:colOff>101600</xdr:colOff>
      <xdr:row>106</xdr:row>
      <xdr:rowOff>38826</xdr:rowOff>
    </xdr:to>
    <xdr:sp macro="" textlink="">
      <xdr:nvSpPr>
        <xdr:cNvPr id="404" name="楕円 403"/>
        <xdr:cNvSpPr/>
      </xdr:nvSpPr>
      <xdr:spPr>
        <a:xfrm>
          <a:off x="2857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126819</xdr:rowOff>
    </xdr:from>
    <xdr:to>
      <xdr:col>19</xdr:col>
      <xdr:colOff>177800</xdr:colOff>
      <xdr:row>105</xdr:row>
      <xdr:rowOff>159476</xdr:rowOff>
    </xdr:to>
    <xdr:cxnSp macro="">
      <xdr:nvCxnSpPr>
        <xdr:cNvPr id="405" name="直線コネクタ 404"/>
        <xdr:cNvCxnSpPr/>
      </xdr:nvCxnSpPr>
      <xdr:spPr>
        <a:xfrm flipV="1">
          <a:off x="2908300" y="181290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93980</xdr:rowOff>
    </xdr:from>
    <xdr:to>
      <xdr:col>10</xdr:col>
      <xdr:colOff>165100</xdr:colOff>
      <xdr:row>106</xdr:row>
      <xdr:rowOff>24130</xdr:rowOff>
    </xdr:to>
    <xdr:sp macro="" textlink="">
      <xdr:nvSpPr>
        <xdr:cNvPr id="406" name="楕円 405"/>
        <xdr:cNvSpPr/>
      </xdr:nvSpPr>
      <xdr:spPr>
        <a:xfrm>
          <a:off x="196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144780</xdr:rowOff>
    </xdr:from>
    <xdr:to>
      <xdr:col>15</xdr:col>
      <xdr:colOff>50800</xdr:colOff>
      <xdr:row>105</xdr:row>
      <xdr:rowOff>159476</xdr:rowOff>
    </xdr:to>
    <xdr:cxnSp macro="">
      <xdr:nvCxnSpPr>
        <xdr:cNvPr id="407" name="直線コネクタ 406"/>
        <xdr:cNvCxnSpPr/>
      </xdr:nvCxnSpPr>
      <xdr:spPr>
        <a:xfrm>
          <a:off x="2019300" y="181470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08" name="n_1aveValue【港湾・漁港】&#10;有形固定資産減価償却率"/>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09" name="n_2aveValue【港湾・漁港】&#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10" name="n_3aveValue【港湾・漁港】&#10;有形固定資産減価償却率"/>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11" name="n_4aveValue【港湾・漁港】&#10;有形固定資産減価償却率"/>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22696</xdr:rowOff>
    </xdr:from>
    <xdr:ext cx="405111" cy="259045"/>
    <xdr:sp macro="" textlink="">
      <xdr:nvSpPr>
        <xdr:cNvPr id="412" name="n_1mainValue【港湾・漁港】&#10;有形固定資産減価償却率"/>
        <xdr:cNvSpPr txBox="1"/>
      </xdr:nvSpPr>
      <xdr:spPr>
        <a:xfrm>
          <a:off x="3582044" y="1785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55353</xdr:rowOff>
    </xdr:from>
    <xdr:ext cx="405111" cy="259045"/>
    <xdr:sp macro="" textlink="">
      <xdr:nvSpPr>
        <xdr:cNvPr id="413" name="n_2mainValue【港湾・漁港】&#10;有形固定資産減価償却率"/>
        <xdr:cNvSpPr txBox="1"/>
      </xdr:nvSpPr>
      <xdr:spPr>
        <a:xfrm>
          <a:off x="27057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40657</xdr:rowOff>
    </xdr:from>
    <xdr:ext cx="405111" cy="259045"/>
    <xdr:sp macro="" textlink="">
      <xdr:nvSpPr>
        <xdr:cNvPr id="414" name="n_3mainValue【港湾・漁港】&#10;有形固定資産減価償却率"/>
        <xdr:cNvSpPr txBox="1"/>
      </xdr:nvSpPr>
      <xdr:spPr>
        <a:xfrm>
          <a:off x="1816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6" name="テキスト ボックス 42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8" name="テキスト ボックス 42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0" name="テキスト ボックス 42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2" name="テキスト ボックス 43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4" name="テキスト ボックス 43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6" name="テキスト ボックス 43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8" name="テキスト ボックス 43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40" name="直線コネクタ 439"/>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41"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42" name="直線コネクタ 441"/>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43" name="【港湾・漁港】&#10;一人当たり有形固定資産（償却資産）額最大値テキスト"/>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44" name="直線コネクタ 443"/>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45" name="【港湾・漁港】&#10;一人当たり有形固定資産（償却資産）額平均値テキスト"/>
        <xdr:cNvSpPr txBox="1"/>
      </xdr:nvSpPr>
      <xdr:spPr>
        <a:xfrm>
          <a:off x="10515600" y="18326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46" name="フローチャート: 判断 445"/>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47" name="フローチャート: 判断 446"/>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48" name="フローチャート: 判断 447"/>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49" name="フローチャート: 判断 448"/>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50" name="フローチャート: 判断 449"/>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48571</xdr:rowOff>
    </xdr:from>
    <xdr:to>
      <xdr:col>55</xdr:col>
      <xdr:colOff>50800</xdr:colOff>
      <xdr:row>108</xdr:row>
      <xdr:rowOff>150171</xdr:rowOff>
    </xdr:to>
    <xdr:sp macro="" textlink="">
      <xdr:nvSpPr>
        <xdr:cNvPr id="456" name="楕円 455"/>
        <xdr:cNvSpPr/>
      </xdr:nvSpPr>
      <xdr:spPr>
        <a:xfrm>
          <a:off x="10426700" y="185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134948</xdr:rowOff>
    </xdr:from>
    <xdr:ext cx="534377" cy="259045"/>
    <xdr:sp macro="" textlink="">
      <xdr:nvSpPr>
        <xdr:cNvPr id="457" name="【港湾・漁港】&#10;一人当たり有形固定資産（償却資産）額該当値テキスト"/>
        <xdr:cNvSpPr txBox="1"/>
      </xdr:nvSpPr>
      <xdr:spPr>
        <a:xfrm>
          <a:off x="10515600" y="1848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51685</xdr:rowOff>
    </xdr:from>
    <xdr:to>
      <xdr:col>50</xdr:col>
      <xdr:colOff>165100</xdr:colOff>
      <xdr:row>108</xdr:row>
      <xdr:rowOff>153285</xdr:rowOff>
    </xdr:to>
    <xdr:sp macro="" textlink="">
      <xdr:nvSpPr>
        <xdr:cNvPr id="458" name="楕円 457"/>
        <xdr:cNvSpPr/>
      </xdr:nvSpPr>
      <xdr:spPr>
        <a:xfrm>
          <a:off x="9588500" y="185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99371</xdr:rowOff>
    </xdr:from>
    <xdr:to>
      <xdr:col>55</xdr:col>
      <xdr:colOff>0</xdr:colOff>
      <xdr:row>108</xdr:row>
      <xdr:rowOff>102485</xdr:rowOff>
    </xdr:to>
    <xdr:cxnSp macro="">
      <xdr:nvCxnSpPr>
        <xdr:cNvPr id="459" name="直線コネクタ 458"/>
        <xdr:cNvCxnSpPr/>
      </xdr:nvCxnSpPr>
      <xdr:spPr>
        <a:xfrm flipV="1">
          <a:off x="9639300" y="18615971"/>
          <a:ext cx="8382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57059</xdr:rowOff>
    </xdr:from>
    <xdr:to>
      <xdr:col>46</xdr:col>
      <xdr:colOff>38100</xdr:colOff>
      <xdr:row>108</xdr:row>
      <xdr:rowOff>158659</xdr:rowOff>
    </xdr:to>
    <xdr:sp macro="" textlink="">
      <xdr:nvSpPr>
        <xdr:cNvPr id="460" name="楕円 459"/>
        <xdr:cNvSpPr/>
      </xdr:nvSpPr>
      <xdr:spPr>
        <a:xfrm>
          <a:off x="8699500" y="185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102485</xdr:rowOff>
    </xdr:from>
    <xdr:to>
      <xdr:col>50</xdr:col>
      <xdr:colOff>114300</xdr:colOff>
      <xdr:row>108</xdr:row>
      <xdr:rowOff>107859</xdr:rowOff>
    </xdr:to>
    <xdr:cxnSp macro="">
      <xdr:nvCxnSpPr>
        <xdr:cNvPr id="461" name="直線コネクタ 460"/>
        <xdr:cNvCxnSpPr/>
      </xdr:nvCxnSpPr>
      <xdr:spPr>
        <a:xfrm flipV="1">
          <a:off x="8750300" y="18619085"/>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57975</xdr:rowOff>
    </xdr:from>
    <xdr:to>
      <xdr:col>41</xdr:col>
      <xdr:colOff>101600</xdr:colOff>
      <xdr:row>108</xdr:row>
      <xdr:rowOff>159575</xdr:rowOff>
    </xdr:to>
    <xdr:sp macro="" textlink="">
      <xdr:nvSpPr>
        <xdr:cNvPr id="462" name="楕円 461"/>
        <xdr:cNvSpPr/>
      </xdr:nvSpPr>
      <xdr:spPr>
        <a:xfrm>
          <a:off x="7810500" y="1857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107859</xdr:rowOff>
    </xdr:from>
    <xdr:to>
      <xdr:col>45</xdr:col>
      <xdr:colOff>177800</xdr:colOff>
      <xdr:row>108</xdr:row>
      <xdr:rowOff>108775</xdr:rowOff>
    </xdr:to>
    <xdr:cxnSp macro="">
      <xdr:nvCxnSpPr>
        <xdr:cNvPr id="463" name="直線コネクタ 462"/>
        <xdr:cNvCxnSpPr/>
      </xdr:nvCxnSpPr>
      <xdr:spPr>
        <a:xfrm flipV="1">
          <a:off x="7861300" y="18624459"/>
          <a:ext cx="8890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64" name="n_1aveValue【港湾・漁港】&#10;一人当たり有形固定資産（償却資産）額"/>
        <xdr:cNvSpPr txBox="1"/>
      </xdr:nvSpPr>
      <xdr:spPr>
        <a:xfrm>
          <a:off x="93594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90538</xdr:rowOff>
    </xdr:from>
    <xdr:ext cx="534377" cy="259045"/>
    <xdr:sp macro="" textlink="">
      <xdr:nvSpPr>
        <xdr:cNvPr id="465" name="n_2aveValue【港湾・漁港】&#10;一人当たり有形固定資産（償却資産）額"/>
        <xdr:cNvSpPr txBox="1"/>
      </xdr:nvSpPr>
      <xdr:spPr>
        <a:xfrm>
          <a:off x="8483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96860</xdr:rowOff>
    </xdr:from>
    <xdr:ext cx="534377" cy="259045"/>
    <xdr:sp macro="" textlink="">
      <xdr:nvSpPr>
        <xdr:cNvPr id="466" name="n_3aveValue【港湾・漁港】&#10;一人当たり有形固定資産（償却資産）額"/>
        <xdr:cNvSpPr txBox="1"/>
      </xdr:nvSpPr>
      <xdr:spPr>
        <a:xfrm>
          <a:off x="7594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67" name="n_4aveValue【港湾・漁港】&#10;一人当たり有形固定資産（償却資産）額"/>
        <xdr:cNvSpPr txBox="1"/>
      </xdr:nvSpPr>
      <xdr:spPr>
        <a:xfrm>
          <a:off x="6737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144412</xdr:rowOff>
    </xdr:from>
    <xdr:ext cx="534377" cy="259045"/>
    <xdr:sp macro="" textlink="">
      <xdr:nvSpPr>
        <xdr:cNvPr id="468" name="n_1mainValue【港湾・漁港】&#10;一人当たり有形固定資産（償却資産）額"/>
        <xdr:cNvSpPr txBox="1"/>
      </xdr:nvSpPr>
      <xdr:spPr>
        <a:xfrm>
          <a:off x="9359411" y="1866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149786</xdr:rowOff>
    </xdr:from>
    <xdr:ext cx="534377" cy="259045"/>
    <xdr:sp macro="" textlink="">
      <xdr:nvSpPr>
        <xdr:cNvPr id="469" name="n_2mainValue【港湾・漁港】&#10;一人当たり有形固定資産（償却資産）額"/>
        <xdr:cNvSpPr txBox="1"/>
      </xdr:nvSpPr>
      <xdr:spPr>
        <a:xfrm>
          <a:off x="8483111" y="186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150702</xdr:rowOff>
    </xdr:from>
    <xdr:ext cx="534377" cy="259045"/>
    <xdr:sp macro="" textlink="">
      <xdr:nvSpPr>
        <xdr:cNvPr id="470" name="n_3mainValue【港湾・漁港】&#10;一人当たり有形固定資産（償却資産）額"/>
        <xdr:cNvSpPr txBox="1"/>
      </xdr:nvSpPr>
      <xdr:spPr>
        <a:xfrm>
          <a:off x="7594111" y="1866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95" name="直線コネクタ 494"/>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96"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97" name="直線コネクタ 496"/>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98"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99" name="直線コネクタ 498"/>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500"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01" name="フローチャート: 判断 500"/>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2" name="フローチャート: 判断 50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3" name="フローチャート: 判断 502"/>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04" name="フローチャート: 判断 503"/>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05" name="フローチャート: 判断 504"/>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78740</xdr:rowOff>
    </xdr:from>
    <xdr:to>
      <xdr:col>85</xdr:col>
      <xdr:colOff>177800</xdr:colOff>
      <xdr:row>37</xdr:row>
      <xdr:rowOff>8890</xdr:rowOff>
    </xdr:to>
    <xdr:sp macro="" textlink="">
      <xdr:nvSpPr>
        <xdr:cNvPr id="511" name="楕円 510"/>
        <xdr:cNvSpPr/>
      </xdr:nvSpPr>
      <xdr:spPr>
        <a:xfrm>
          <a:off x="16268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101617</xdr:rowOff>
    </xdr:from>
    <xdr:ext cx="405111" cy="259045"/>
    <xdr:sp macro="" textlink="">
      <xdr:nvSpPr>
        <xdr:cNvPr id="512" name="【認定こども園・幼稚園・保育所】&#10;有形固定資産減価償却率該当値テキスト"/>
        <xdr:cNvSpPr txBox="1"/>
      </xdr:nvSpPr>
      <xdr:spPr>
        <a:xfrm>
          <a:off x="16357600"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130175</xdr:rowOff>
    </xdr:from>
    <xdr:to>
      <xdr:col>81</xdr:col>
      <xdr:colOff>101600</xdr:colOff>
      <xdr:row>37</xdr:row>
      <xdr:rowOff>60325</xdr:rowOff>
    </xdr:to>
    <xdr:sp macro="" textlink="">
      <xdr:nvSpPr>
        <xdr:cNvPr id="513" name="楕円 512"/>
        <xdr:cNvSpPr/>
      </xdr:nvSpPr>
      <xdr:spPr>
        <a:xfrm>
          <a:off x="15430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129540</xdr:rowOff>
    </xdr:from>
    <xdr:to>
      <xdr:col>85</xdr:col>
      <xdr:colOff>127000</xdr:colOff>
      <xdr:row>37</xdr:row>
      <xdr:rowOff>9525</xdr:rowOff>
    </xdr:to>
    <xdr:cxnSp macro="">
      <xdr:nvCxnSpPr>
        <xdr:cNvPr id="514" name="直線コネクタ 513"/>
        <xdr:cNvCxnSpPr/>
      </xdr:nvCxnSpPr>
      <xdr:spPr>
        <a:xfrm flipV="1">
          <a:off x="15481300" y="63017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85090</xdr:rowOff>
    </xdr:to>
    <xdr:sp macro="" textlink="">
      <xdr:nvSpPr>
        <xdr:cNvPr id="515" name="楕円 514"/>
        <xdr:cNvSpPr/>
      </xdr:nvSpPr>
      <xdr:spPr>
        <a:xfrm>
          <a:off x="1454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9525</xdr:rowOff>
    </xdr:from>
    <xdr:to>
      <xdr:col>81</xdr:col>
      <xdr:colOff>50800</xdr:colOff>
      <xdr:row>37</xdr:row>
      <xdr:rowOff>34290</xdr:rowOff>
    </xdr:to>
    <xdr:cxnSp macro="">
      <xdr:nvCxnSpPr>
        <xdr:cNvPr id="516" name="直線コネクタ 515"/>
        <xdr:cNvCxnSpPr/>
      </xdr:nvCxnSpPr>
      <xdr:spPr>
        <a:xfrm flipV="1">
          <a:off x="14592300" y="63531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25400</xdr:rowOff>
    </xdr:from>
    <xdr:to>
      <xdr:col>72</xdr:col>
      <xdr:colOff>38100</xdr:colOff>
      <xdr:row>37</xdr:row>
      <xdr:rowOff>127000</xdr:rowOff>
    </xdr:to>
    <xdr:sp macro="" textlink="">
      <xdr:nvSpPr>
        <xdr:cNvPr id="517" name="楕円 516"/>
        <xdr:cNvSpPr/>
      </xdr:nvSpPr>
      <xdr:spPr>
        <a:xfrm>
          <a:off x="13652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34290</xdr:rowOff>
    </xdr:from>
    <xdr:to>
      <xdr:col>76</xdr:col>
      <xdr:colOff>114300</xdr:colOff>
      <xdr:row>37</xdr:row>
      <xdr:rowOff>76200</xdr:rowOff>
    </xdr:to>
    <xdr:cxnSp macro="">
      <xdr:nvCxnSpPr>
        <xdr:cNvPr id="518" name="直線コネクタ 517"/>
        <xdr:cNvCxnSpPr/>
      </xdr:nvCxnSpPr>
      <xdr:spPr>
        <a:xfrm flipV="1">
          <a:off x="13703300" y="6377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9"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20"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521"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22"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76852</xdr:rowOff>
    </xdr:from>
    <xdr:ext cx="405111" cy="259045"/>
    <xdr:sp macro="" textlink="">
      <xdr:nvSpPr>
        <xdr:cNvPr id="523" name="n_1main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101617</xdr:rowOff>
    </xdr:from>
    <xdr:ext cx="405111" cy="259045"/>
    <xdr:sp macro="" textlink="">
      <xdr:nvSpPr>
        <xdr:cNvPr id="524" name="n_2mainValue【認定こども園・幼稚園・保育所】&#10;有形固定資産減価償却率"/>
        <xdr:cNvSpPr txBox="1"/>
      </xdr:nvSpPr>
      <xdr:spPr>
        <a:xfrm>
          <a:off x="14389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143527</xdr:rowOff>
    </xdr:from>
    <xdr:ext cx="405111" cy="259045"/>
    <xdr:sp macro="" textlink="">
      <xdr:nvSpPr>
        <xdr:cNvPr id="525" name="n_3mainValue【認定こども園・幼稚園・保育所】&#10;有形固定資産減価償却率"/>
        <xdr:cNvSpPr txBox="1"/>
      </xdr:nvSpPr>
      <xdr:spPr>
        <a:xfrm>
          <a:off x="13500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7" name="テキスト ボックス 5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9" name="テキスト ボックス 5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1" name="テキスト ボックス 5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3" name="テキスト ボックス 5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5" name="テキスト ボックス 5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49" name="直線コネクタ 548"/>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51" name="直線コネクタ 5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52"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53" name="直線コネクタ 552"/>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554"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55" name="フローチャート: 判断 554"/>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56" name="フローチャート: 判断 555"/>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7" name="フローチャート: 判断 556"/>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58" name="フローチャート: 判断 557"/>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59" name="フローチャート: 判断 558"/>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124460</xdr:rowOff>
    </xdr:from>
    <xdr:to>
      <xdr:col>116</xdr:col>
      <xdr:colOff>114300</xdr:colOff>
      <xdr:row>37</xdr:row>
      <xdr:rowOff>54610</xdr:rowOff>
    </xdr:to>
    <xdr:sp macro="" textlink="">
      <xdr:nvSpPr>
        <xdr:cNvPr id="565" name="楕円 564"/>
        <xdr:cNvSpPr/>
      </xdr:nvSpPr>
      <xdr:spPr>
        <a:xfrm>
          <a:off x="22110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147337</xdr:rowOff>
    </xdr:from>
    <xdr:ext cx="469744" cy="259045"/>
    <xdr:sp macro="" textlink="">
      <xdr:nvSpPr>
        <xdr:cNvPr id="566" name="【認定こども園・幼稚園・保育所】&#10;一人当たり面積該当値テキスト"/>
        <xdr:cNvSpPr txBox="1"/>
      </xdr:nvSpPr>
      <xdr:spPr>
        <a:xfrm>
          <a:off x="2219960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567" name="楕円 566"/>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3810</xdr:rowOff>
    </xdr:from>
    <xdr:to>
      <xdr:col>116</xdr:col>
      <xdr:colOff>63500</xdr:colOff>
      <xdr:row>37</xdr:row>
      <xdr:rowOff>19050</xdr:rowOff>
    </xdr:to>
    <xdr:cxnSp macro="">
      <xdr:nvCxnSpPr>
        <xdr:cNvPr id="568" name="直線コネクタ 567"/>
        <xdr:cNvCxnSpPr/>
      </xdr:nvCxnSpPr>
      <xdr:spPr>
        <a:xfrm flipV="1">
          <a:off x="21323300" y="6347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109220</xdr:rowOff>
    </xdr:from>
    <xdr:to>
      <xdr:col>107</xdr:col>
      <xdr:colOff>101600</xdr:colOff>
      <xdr:row>37</xdr:row>
      <xdr:rowOff>39370</xdr:rowOff>
    </xdr:to>
    <xdr:sp macro="" textlink="">
      <xdr:nvSpPr>
        <xdr:cNvPr id="569" name="楕円 568"/>
        <xdr:cNvSpPr/>
      </xdr:nvSpPr>
      <xdr:spPr>
        <a:xfrm>
          <a:off x="20383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160020</xdr:rowOff>
    </xdr:from>
    <xdr:to>
      <xdr:col>111</xdr:col>
      <xdr:colOff>177800</xdr:colOff>
      <xdr:row>37</xdr:row>
      <xdr:rowOff>19050</xdr:rowOff>
    </xdr:to>
    <xdr:cxnSp macro="">
      <xdr:nvCxnSpPr>
        <xdr:cNvPr id="570" name="直線コネクタ 569"/>
        <xdr:cNvCxnSpPr/>
      </xdr:nvCxnSpPr>
      <xdr:spPr>
        <a:xfrm>
          <a:off x="20434300" y="6332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86360</xdr:rowOff>
    </xdr:from>
    <xdr:to>
      <xdr:col>102</xdr:col>
      <xdr:colOff>165100</xdr:colOff>
      <xdr:row>37</xdr:row>
      <xdr:rowOff>16510</xdr:rowOff>
    </xdr:to>
    <xdr:sp macro="" textlink="">
      <xdr:nvSpPr>
        <xdr:cNvPr id="571" name="楕円 570"/>
        <xdr:cNvSpPr/>
      </xdr:nvSpPr>
      <xdr:spPr>
        <a:xfrm>
          <a:off x="19494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137160</xdr:rowOff>
    </xdr:from>
    <xdr:to>
      <xdr:col>107</xdr:col>
      <xdr:colOff>50800</xdr:colOff>
      <xdr:row>36</xdr:row>
      <xdr:rowOff>160020</xdr:rowOff>
    </xdr:to>
    <xdr:cxnSp macro="">
      <xdr:nvCxnSpPr>
        <xdr:cNvPr id="572" name="直線コネクタ 571"/>
        <xdr:cNvCxnSpPr/>
      </xdr:nvCxnSpPr>
      <xdr:spPr>
        <a:xfrm>
          <a:off x="19545300" y="6309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73"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74"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75"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76"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577" name="n_1mainValue【認定こども園・幼稚園・保育所】&#10;一人当たり面積"/>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55897</xdr:rowOff>
    </xdr:from>
    <xdr:ext cx="469744" cy="259045"/>
    <xdr:sp macro="" textlink="">
      <xdr:nvSpPr>
        <xdr:cNvPr id="578" name="n_2mainValue【認定こども園・幼稚園・保育所】&#10;一人当たり面積"/>
        <xdr:cNvSpPr txBox="1"/>
      </xdr:nvSpPr>
      <xdr:spPr>
        <a:xfrm>
          <a:off x="201994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33037</xdr:rowOff>
    </xdr:from>
    <xdr:ext cx="469744" cy="259045"/>
    <xdr:sp macro="" textlink="">
      <xdr:nvSpPr>
        <xdr:cNvPr id="579" name="n_3mainValue【認定こども園・幼稚園・保育所】&#10;一人当たり面積"/>
        <xdr:cNvSpPr txBox="1"/>
      </xdr:nvSpPr>
      <xdr:spPr>
        <a:xfrm>
          <a:off x="193104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0" name="テキスト ボックス 5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2" name="テキスト ボックス 5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04" name="直線コネクタ 603"/>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05"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06" name="直線コネクタ 605"/>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7"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8" name="直線コネクタ 607"/>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609"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10" name="フローチャート: 判断 609"/>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11" name="フローチャート: 判断 610"/>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12" name="フローチャート: 判断 611"/>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13" name="フローチャート: 判断 612"/>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14" name="フローチャート: 判断 613"/>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620" name="楕円 619"/>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170197</xdr:rowOff>
    </xdr:from>
    <xdr:ext cx="405111" cy="259045"/>
    <xdr:sp macro="" textlink="">
      <xdr:nvSpPr>
        <xdr:cNvPr id="621" name="【学校施設】&#10;有形固定資産減価償却率該当値テキスト"/>
        <xdr:cNvSpPr txBox="1"/>
      </xdr:nvSpPr>
      <xdr:spPr>
        <a:xfrm>
          <a:off x="16357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113030</xdr:rowOff>
    </xdr:from>
    <xdr:to>
      <xdr:col>81</xdr:col>
      <xdr:colOff>101600</xdr:colOff>
      <xdr:row>56</xdr:row>
      <xdr:rowOff>43180</xdr:rowOff>
    </xdr:to>
    <xdr:sp macro="" textlink="">
      <xdr:nvSpPr>
        <xdr:cNvPr id="622" name="楕円 621"/>
        <xdr:cNvSpPr/>
      </xdr:nvSpPr>
      <xdr:spPr>
        <a:xfrm>
          <a:off x="15430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163830</xdr:rowOff>
    </xdr:from>
    <xdr:to>
      <xdr:col>85</xdr:col>
      <xdr:colOff>127000</xdr:colOff>
      <xdr:row>59</xdr:row>
      <xdr:rowOff>26670</xdr:rowOff>
    </xdr:to>
    <xdr:cxnSp macro="">
      <xdr:nvCxnSpPr>
        <xdr:cNvPr id="623" name="直線コネクタ 622"/>
        <xdr:cNvCxnSpPr/>
      </xdr:nvCxnSpPr>
      <xdr:spPr>
        <a:xfrm>
          <a:off x="15481300" y="959358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624" name="楕円 623"/>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163830</xdr:rowOff>
    </xdr:from>
    <xdr:to>
      <xdr:col>81</xdr:col>
      <xdr:colOff>50800</xdr:colOff>
      <xdr:row>60</xdr:row>
      <xdr:rowOff>15240</xdr:rowOff>
    </xdr:to>
    <xdr:cxnSp macro="">
      <xdr:nvCxnSpPr>
        <xdr:cNvPr id="625" name="直線コネクタ 624"/>
        <xdr:cNvCxnSpPr/>
      </xdr:nvCxnSpPr>
      <xdr:spPr>
        <a:xfrm flipV="1">
          <a:off x="14592300" y="9593580"/>
          <a:ext cx="8890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139700</xdr:rowOff>
    </xdr:from>
    <xdr:to>
      <xdr:col>72</xdr:col>
      <xdr:colOff>38100</xdr:colOff>
      <xdr:row>60</xdr:row>
      <xdr:rowOff>69850</xdr:rowOff>
    </xdr:to>
    <xdr:sp macro="" textlink="">
      <xdr:nvSpPr>
        <xdr:cNvPr id="626" name="楕円 625"/>
        <xdr:cNvSpPr/>
      </xdr:nvSpPr>
      <xdr:spPr>
        <a:xfrm>
          <a:off x="13652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xdr:rowOff>
    </xdr:from>
    <xdr:to>
      <xdr:col>76</xdr:col>
      <xdr:colOff>114300</xdr:colOff>
      <xdr:row>60</xdr:row>
      <xdr:rowOff>19050</xdr:rowOff>
    </xdr:to>
    <xdr:cxnSp macro="">
      <xdr:nvCxnSpPr>
        <xdr:cNvPr id="627" name="直線コネクタ 626"/>
        <xdr:cNvCxnSpPr/>
      </xdr:nvCxnSpPr>
      <xdr:spPr>
        <a:xfrm flipV="1">
          <a:off x="13703300" y="10302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628"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629"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30"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31"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59707</xdr:rowOff>
    </xdr:from>
    <xdr:ext cx="405111" cy="259045"/>
    <xdr:sp macro="" textlink="">
      <xdr:nvSpPr>
        <xdr:cNvPr id="632" name="n_1mainValue【学校施設】&#10;有形固定資産減価償却率"/>
        <xdr:cNvSpPr txBox="1"/>
      </xdr:nvSpPr>
      <xdr:spPr>
        <a:xfrm>
          <a:off x="152660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82567</xdr:rowOff>
    </xdr:from>
    <xdr:ext cx="405111" cy="259045"/>
    <xdr:sp macro="" textlink="">
      <xdr:nvSpPr>
        <xdr:cNvPr id="633" name="n_2mainValue【学校施設】&#10;有形固定資産減価償却率"/>
        <xdr:cNvSpPr txBox="1"/>
      </xdr:nvSpPr>
      <xdr:spPr>
        <a:xfrm>
          <a:off x="14389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634" name="n_3mainValue【学校施設】&#10;有形固定資産減価償却率"/>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5" name="テキスト ボックス 6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6" name="直線コネクタ 64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7" name="テキスト ボックス 64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8" name="直線コネクタ 64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9" name="テキスト ボックス 64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0" name="直線コネクタ 64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1" name="テキスト ボックス 65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2" name="直線コネクタ 65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3" name="テキスト ボックス 65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4" name="直線コネクタ 65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5" name="テキスト ボックス 65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6" name="直線コネクタ 65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7" name="テキスト ボックス 65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61" name="直線コネクタ 660"/>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62"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63" name="直線コネクタ 662"/>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64"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65" name="直線コネクタ 664"/>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666" name="【学校施設】&#10;一人当たり面積平均値テキスト"/>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667" name="フローチャート: 判断 666"/>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668" name="フローチャート: 判断 667"/>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69" name="フローチャート: 判断 668"/>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70" name="フローチャート: 判断 669"/>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71" name="フローチャート: 判断 670"/>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148409</xdr:rowOff>
    </xdr:from>
    <xdr:to>
      <xdr:col>116</xdr:col>
      <xdr:colOff>114300</xdr:colOff>
      <xdr:row>58</xdr:row>
      <xdr:rowOff>78559</xdr:rowOff>
    </xdr:to>
    <xdr:sp macro="" textlink="">
      <xdr:nvSpPr>
        <xdr:cNvPr id="677" name="楕円 676"/>
        <xdr:cNvSpPr/>
      </xdr:nvSpPr>
      <xdr:spPr>
        <a:xfrm>
          <a:off x="221107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171286</xdr:rowOff>
    </xdr:from>
    <xdr:ext cx="469744" cy="259045"/>
    <xdr:sp macro="" textlink="">
      <xdr:nvSpPr>
        <xdr:cNvPr id="678" name="【学校施設】&#10;一人当たり面積該当値テキスト"/>
        <xdr:cNvSpPr txBox="1"/>
      </xdr:nvSpPr>
      <xdr:spPr>
        <a:xfrm>
          <a:off x="22199600" y="977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146776</xdr:rowOff>
    </xdr:from>
    <xdr:to>
      <xdr:col>112</xdr:col>
      <xdr:colOff>38100</xdr:colOff>
      <xdr:row>58</xdr:row>
      <xdr:rowOff>76926</xdr:rowOff>
    </xdr:to>
    <xdr:sp macro="" textlink="">
      <xdr:nvSpPr>
        <xdr:cNvPr id="679" name="楕円 678"/>
        <xdr:cNvSpPr/>
      </xdr:nvSpPr>
      <xdr:spPr>
        <a:xfrm>
          <a:off x="21272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26126</xdr:rowOff>
    </xdr:from>
    <xdr:to>
      <xdr:col>116</xdr:col>
      <xdr:colOff>63500</xdr:colOff>
      <xdr:row>58</xdr:row>
      <xdr:rowOff>27759</xdr:rowOff>
    </xdr:to>
    <xdr:cxnSp macro="">
      <xdr:nvCxnSpPr>
        <xdr:cNvPr id="680" name="直線コネクタ 679"/>
        <xdr:cNvCxnSpPr/>
      </xdr:nvCxnSpPr>
      <xdr:spPr>
        <a:xfrm>
          <a:off x="21323300" y="997022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133713</xdr:rowOff>
    </xdr:from>
    <xdr:to>
      <xdr:col>107</xdr:col>
      <xdr:colOff>101600</xdr:colOff>
      <xdr:row>58</xdr:row>
      <xdr:rowOff>63863</xdr:rowOff>
    </xdr:to>
    <xdr:sp macro="" textlink="">
      <xdr:nvSpPr>
        <xdr:cNvPr id="681" name="楕円 680"/>
        <xdr:cNvSpPr/>
      </xdr:nvSpPr>
      <xdr:spPr>
        <a:xfrm>
          <a:off x="20383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13063</xdr:rowOff>
    </xdr:from>
    <xdr:to>
      <xdr:col>111</xdr:col>
      <xdr:colOff>177800</xdr:colOff>
      <xdr:row>58</xdr:row>
      <xdr:rowOff>26126</xdr:rowOff>
    </xdr:to>
    <xdr:cxnSp macro="">
      <xdr:nvCxnSpPr>
        <xdr:cNvPr id="682" name="直線コネクタ 681"/>
        <xdr:cNvCxnSpPr/>
      </xdr:nvCxnSpPr>
      <xdr:spPr>
        <a:xfrm>
          <a:off x="20434300" y="99571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150041</xdr:rowOff>
    </xdr:from>
    <xdr:to>
      <xdr:col>102</xdr:col>
      <xdr:colOff>165100</xdr:colOff>
      <xdr:row>58</xdr:row>
      <xdr:rowOff>80191</xdr:rowOff>
    </xdr:to>
    <xdr:sp macro="" textlink="">
      <xdr:nvSpPr>
        <xdr:cNvPr id="683" name="楕円 682"/>
        <xdr:cNvSpPr/>
      </xdr:nvSpPr>
      <xdr:spPr>
        <a:xfrm>
          <a:off x="19494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13063</xdr:rowOff>
    </xdr:from>
    <xdr:to>
      <xdr:col>107</xdr:col>
      <xdr:colOff>50800</xdr:colOff>
      <xdr:row>58</xdr:row>
      <xdr:rowOff>29391</xdr:rowOff>
    </xdr:to>
    <xdr:cxnSp macro="">
      <xdr:nvCxnSpPr>
        <xdr:cNvPr id="684" name="直線コネクタ 683"/>
        <xdr:cNvCxnSpPr/>
      </xdr:nvCxnSpPr>
      <xdr:spPr>
        <a:xfrm flipV="1">
          <a:off x="19545300" y="99571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685" name="n_1aveValue【学校施設】&#10;一人当たり面積"/>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686" name="n_2aveValue【学校施設】&#10;一人当たり面積"/>
        <xdr:cNvSpPr txBox="1"/>
      </xdr:nvSpPr>
      <xdr:spPr>
        <a:xfrm>
          <a:off x="20199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687" name="n_3aveValue【学校施設】&#10;一人当たり面積"/>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88"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93453</xdr:rowOff>
    </xdr:from>
    <xdr:ext cx="469744" cy="259045"/>
    <xdr:sp macro="" textlink="">
      <xdr:nvSpPr>
        <xdr:cNvPr id="689" name="n_1mainValue【学校施設】&#10;一人当たり面積"/>
        <xdr:cNvSpPr txBox="1"/>
      </xdr:nvSpPr>
      <xdr:spPr>
        <a:xfrm>
          <a:off x="21075727" y="96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80390</xdr:rowOff>
    </xdr:from>
    <xdr:ext cx="469744" cy="259045"/>
    <xdr:sp macro="" textlink="">
      <xdr:nvSpPr>
        <xdr:cNvPr id="690" name="n_2mainValue【学校施設】&#10;一人当たり面積"/>
        <xdr:cNvSpPr txBox="1"/>
      </xdr:nvSpPr>
      <xdr:spPr>
        <a:xfrm>
          <a:off x="20199427" y="96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96718</xdr:rowOff>
    </xdr:from>
    <xdr:ext cx="469744" cy="259045"/>
    <xdr:sp macro="" textlink="">
      <xdr:nvSpPr>
        <xdr:cNvPr id="691" name="n_3mainValue【学校施設】&#10;一人当たり面積"/>
        <xdr:cNvSpPr txBox="1"/>
      </xdr:nvSpPr>
      <xdr:spPr>
        <a:xfrm>
          <a:off x="19310427" y="9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3" name="直線コネクタ 7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4" name="テキスト ボックス 7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5" name="直線コネクタ 7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6" name="テキスト ボックス 7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7" name="直線コネクタ 7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8" name="テキスト ボックス 7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9" name="直線コネクタ 7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0" name="テキスト ボックス 7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1" name="直線コネクタ 7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2" name="テキスト ボックス 7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4" name="テキスト ボックス 7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16" name="直線コネクタ 715"/>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17"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18" name="直線コネクタ 717"/>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19"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20" name="直線コネクタ 719"/>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721"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22" name="フローチャート: 判断 721"/>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23" name="フローチャート: 判断 722"/>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24" name="フローチャート: 判断 723"/>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25" name="フローチャート: 判断 724"/>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26" name="フローチャート: 判断 725"/>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21589</xdr:rowOff>
    </xdr:from>
    <xdr:to>
      <xdr:col>85</xdr:col>
      <xdr:colOff>177800</xdr:colOff>
      <xdr:row>80</xdr:row>
      <xdr:rowOff>123189</xdr:rowOff>
    </xdr:to>
    <xdr:sp macro="" textlink="">
      <xdr:nvSpPr>
        <xdr:cNvPr id="732" name="楕円 731"/>
        <xdr:cNvSpPr/>
      </xdr:nvSpPr>
      <xdr:spPr>
        <a:xfrm>
          <a:off x="16268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44466</xdr:rowOff>
    </xdr:from>
    <xdr:ext cx="405111" cy="259045"/>
    <xdr:sp macro="" textlink="">
      <xdr:nvSpPr>
        <xdr:cNvPr id="733" name="【児童館】&#10;有形固定資産減価償却率該当値テキスト"/>
        <xdr:cNvSpPr txBox="1"/>
      </xdr:nvSpPr>
      <xdr:spPr>
        <a:xfrm>
          <a:off x="16357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82550</xdr:rowOff>
    </xdr:from>
    <xdr:to>
      <xdr:col>81</xdr:col>
      <xdr:colOff>101600</xdr:colOff>
      <xdr:row>81</xdr:row>
      <xdr:rowOff>12700</xdr:rowOff>
    </xdr:to>
    <xdr:sp macro="" textlink="">
      <xdr:nvSpPr>
        <xdr:cNvPr id="734" name="楕円 733"/>
        <xdr:cNvSpPr/>
      </xdr:nvSpPr>
      <xdr:spPr>
        <a:xfrm>
          <a:off x="1543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80</xdr:row>
      <xdr:rowOff>133350</xdr:rowOff>
    </xdr:to>
    <xdr:cxnSp macro="">
      <xdr:nvCxnSpPr>
        <xdr:cNvPr id="735" name="直線コネクタ 734"/>
        <xdr:cNvCxnSpPr/>
      </xdr:nvCxnSpPr>
      <xdr:spPr>
        <a:xfrm flipV="1">
          <a:off x="15481300" y="137883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132080</xdr:rowOff>
    </xdr:from>
    <xdr:to>
      <xdr:col>76</xdr:col>
      <xdr:colOff>165100</xdr:colOff>
      <xdr:row>81</xdr:row>
      <xdr:rowOff>62230</xdr:rowOff>
    </xdr:to>
    <xdr:sp macro="" textlink="">
      <xdr:nvSpPr>
        <xdr:cNvPr id="736" name="楕円 735"/>
        <xdr:cNvSpPr/>
      </xdr:nvSpPr>
      <xdr:spPr>
        <a:xfrm>
          <a:off x="14541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133350</xdr:rowOff>
    </xdr:from>
    <xdr:to>
      <xdr:col>81</xdr:col>
      <xdr:colOff>50800</xdr:colOff>
      <xdr:row>81</xdr:row>
      <xdr:rowOff>11430</xdr:rowOff>
    </xdr:to>
    <xdr:cxnSp macro="">
      <xdr:nvCxnSpPr>
        <xdr:cNvPr id="737" name="直線コネクタ 736"/>
        <xdr:cNvCxnSpPr/>
      </xdr:nvCxnSpPr>
      <xdr:spPr>
        <a:xfrm flipV="1">
          <a:off x="14592300" y="138493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137795</xdr:rowOff>
    </xdr:from>
    <xdr:to>
      <xdr:col>72</xdr:col>
      <xdr:colOff>38100</xdr:colOff>
      <xdr:row>81</xdr:row>
      <xdr:rowOff>67945</xdr:rowOff>
    </xdr:to>
    <xdr:sp macro="" textlink="">
      <xdr:nvSpPr>
        <xdr:cNvPr id="738" name="楕円 737"/>
        <xdr:cNvSpPr/>
      </xdr:nvSpPr>
      <xdr:spPr>
        <a:xfrm>
          <a:off x="13652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11430</xdr:rowOff>
    </xdr:from>
    <xdr:to>
      <xdr:col>76</xdr:col>
      <xdr:colOff>114300</xdr:colOff>
      <xdr:row>81</xdr:row>
      <xdr:rowOff>17145</xdr:rowOff>
    </xdr:to>
    <xdr:cxnSp macro="">
      <xdr:nvCxnSpPr>
        <xdr:cNvPr id="739" name="直線コネクタ 738"/>
        <xdr:cNvCxnSpPr/>
      </xdr:nvCxnSpPr>
      <xdr:spPr>
        <a:xfrm flipV="1">
          <a:off x="13703300" y="13898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40" name="n_1ave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41"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742"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43"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29227</xdr:rowOff>
    </xdr:from>
    <xdr:ext cx="405111" cy="259045"/>
    <xdr:sp macro="" textlink="">
      <xdr:nvSpPr>
        <xdr:cNvPr id="744" name="n_1mainValue【児童館】&#10;有形固定資産減価償却率"/>
        <xdr:cNvSpPr txBox="1"/>
      </xdr:nvSpPr>
      <xdr:spPr>
        <a:xfrm>
          <a:off x="15266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78757</xdr:rowOff>
    </xdr:from>
    <xdr:ext cx="405111" cy="259045"/>
    <xdr:sp macro="" textlink="">
      <xdr:nvSpPr>
        <xdr:cNvPr id="745" name="n_2mainValue【児童館】&#10;有形固定資産減価償却率"/>
        <xdr:cNvSpPr txBox="1"/>
      </xdr:nvSpPr>
      <xdr:spPr>
        <a:xfrm>
          <a:off x="14389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84472</xdr:rowOff>
    </xdr:from>
    <xdr:ext cx="405111" cy="259045"/>
    <xdr:sp macro="" textlink="">
      <xdr:nvSpPr>
        <xdr:cNvPr id="746" name="n_3mainValue【児童館】&#10;有形固定資産減価償却率"/>
        <xdr:cNvSpPr txBox="1"/>
      </xdr:nvSpPr>
      <xdr:spPr>
        <a:xfrm>
          <a:off x="13500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7" name="正方形/長方形 7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8" name="正方形/長方形 7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9" name="正方形/長方形 7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0" name="正方形/長方形 7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1" name="正方形/長方形 7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2" name="正方形/長方形 7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3" name="正方形/長方形 7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4" name="正方形/長方形 7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5" name="テキスト ボックス 7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6" name="直線コネクタ 7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7" name="直線コネクタ 7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8" name="テキスト ボックス 7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9" name="直線コネクタ 7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0" name="テキスト ボックス 7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1" name="直線コネクタ 7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2" name="テキスト ボックス 7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3" name="直線コネクタ 7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4" name="テキスト ボックス 7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68" name="直線コネクタ 767"/>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69"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70" name="直線コネクタ 76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71"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72" name="直線コネクタ 771"/>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773" name="【児童館】&#10;一人当たり面積平均値テキスト"/>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74" name="フローチャート: 判断 773"/>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75" name="フローチャート: 判断 774"/>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76" name="フローチャート: 判断 775"/>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77" name="フローチャート: 判断 776"/>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78" name="フローチャート: 判断 777"/>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84" name="楕円 78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785" name="【児童館】&#10;一人当たり面積該当値テキスト"/>
        <xdr:cNvSpPr txBox="1"/>
      </xdr:nvSpPr>
      <xdr:spPr>
        <a:xfrm>
          <a:off x="22199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786" name="楕円 785"/>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161544</xdr:rowOff>
    </xdr:to>
    <xdr:cxnSp macro="">
      <xdr:nvCxnSpPr>
        <xdr:cNvPr id="787" name="直線コネクタ 786"/>
        <xdr:cNvCxnSpPr/>
      </xdr:nvCxnSpPr>
      <xdr:spPr>
        <a:xfrm flipV="1">
          <a:off x="21323300" y="145542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88" name="楕円 787"/>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161544</xdr:rowOff>
    </xdr:to>
    <xdr:cxnSp macro="">
      <xdr:nvCxnSpPr>
        <xdr:cNvPr id="789" name="直線コネクタ 788"/>
        <xdr:cNvCxnSpPr/>
      </xdr:nvCxnSpPr>
      <xdr:spPr>
        <a:xfrm>
          <a:off x="20434300" y="14554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790" name="楕円 789"/>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152400</xdr:rowOff>
    </xdr:to>
    <xdr:cxnSp macro="">
      <xdr:nvCxnSpPr>
        <xdr:cNvPr id="791" name="直線コネクタ 790"/>
        <xdr:cNvCxnSpPr/>
      </xdr:nvCxnSpPr>
      <xdr:spPr>
        <a:xfrm>
          <a:off x="19545300" y="145359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792" name="n_1aveValue【児童館】&#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93" name="n_2aveValue【児童館】&#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94" name="n_3aveValue【児童館】&#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95"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57421</xdr:rowOff>
    </xdr:from>
    <xdr:ext cx="469744" cy="259045"/>
    <xdr:sp macro="" textlink="">
      <xdr:nvSpPr>
        <xdr:cNvPr id="796" name="n_1mainValue【児童館】&#10;一人当たり面積"/>
        <xdr:cNvSpPr txBox="1"/>
      </xdr:nvSpPr>
      <xdr:spPr>
        <a:xfrm>
          <a:off x="210757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97" name="n_2main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29990</xdr:rowOff>
    </xdr:from>
    <xdr:ext cx="469744" cy="259045"/>
    <xdr:sp macro="" textlink="">
      <xdr:nvSpPr>
        <xdr:cNvPr id="798" name="n_3mainValue【児童館】&#10;一人当たり面積"/>
        <xdr:cNvSpPr txBox="1"/>
      </xdr:nvSpPr>
      <xdr:spPr>
        <a:xfrm>
          <a:off x="19310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10" name="直線コネクタ 8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11" name="テキスト ボックス 81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2" name="直線コネクタ 8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3" name="テキスト ボックス 8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4" name="直線コネクタ 8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5" name="テキスト ボックス 8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6" name="直線コネクタ 8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7" name="テキスト ボックス 81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9" name="テキスト ボックス 81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21" name="直線コネクタ 82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2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23" name="直線コネクタ 82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2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25" name="直線コネクタ 82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826"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27" name="フローチャート: 判断 82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28" name="フローチャート: 判断 827"/>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29" name="フローチャート: 判断 828"/>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30" name="フローチャート: 判断 829"/>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31" name="フローチャート: 判断 830"/>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xdr:rowOff>
    </xdr:from>
    <xdr:to>
      <xdr:col>85</xdr:col>
      <xdr:colOff>177800</xdr:colOff>
      <xdr:row>102</xdr:row>
      <xdr:rowOff>106426</xdr:rowOff>
    </xdr:to>
    <xdr:sp macro="" textlink="">
      <xdr:nvSpPr>
        <xdr:cNvPr id="837" name="楕円 836"/>
        <xdr:cNvSpPr/>
      </xdr:nvSpPr>
      <xdr:spPr>
        <a:xfrm>
          <a:off x="16268700" y="174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27703</xdr:rowOff>
    </xdr:from>
    <xdr:ext cx="405111" cy="259045"/>
    <xdr:sp macro="" textlink="">
      <xdr:nvSpPr>
        <xdr:cNvPr id="838" name="【公民館】&#10;有形固定資産減価償却率該当値テキスト"/>
        <xdr:cNvSpPr txBox="1"/>
      </xdr:nvSpPr>
      <xdr:spPr>
        <a:xfrm>
          <a:off x="16357600" y="1734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66548</xdr:rowOff>
    </xdr:from>
    <xdr:to>
      <xdr:col>81</xdr:col>
      <xdr:colOff>101600</xdr:colOff>
      <xdr:row>102</xdr:row>
      <xdr:rowOff>168148</xdr:rowOff>
    </xdr:to>
    <xdr:sp macro="" textlink="">
      <xdr:nvSpPr>
        <xdr:cNvPr id="839" name="楕円 838"/>
        <xdr:cNvSpPr/>
      </xdr:nvSpPr>
      <xdr:spPr>
        <a:xfrm>
          <a:off x="15430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55626</xdr:rowOff>
    </xdr:from>
    <xdr:to>
      <xdr:col>85</xdr:col>
      <xdr:colOff>127000</xdr:colOff>
      <xdr:row>102</xdr:row>
      <xdr:rowOff>117348</xdr:rowOff>
    </xdr:to>
    <xdr:cxnSp macro="">
      <xdr:nvCxnSpPr>
        <xdr:cNvPr id="840" name="直線コネクタ 839"/>
        <xdr:cNvCxnSpPr/>
      </xdr:nvCxnSpPr>
      <xdr:spPr>
        <a:xfrm flipV="1">
          <a:off x="15481300" y="1754352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125985</xdr:rowOff>
    </xdr:from>
    <xdr:to>
      <xdr:col>76</xdr:col>
      <xdr:colOff>165100</xdr:colOff>
      <xdr:row>103</xdr:row>
      <xdr:rowOff>56135</xdr:rowOff>
    </xdr:to>
    <xdr:sp macro="" textlink="">
      <xdr:nvSpPr>
        <xdr:cNvPr id="841" name="楕円 840"/>
        <xdr:cNvSpPr/>
      </xdr:nvSpPr>
      <xdr:spPr>
        <a:xfrm>
          <a:off x="14541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117348</xdr:rowOff>
    </xdr:from>
    <xdr:to>
      <xdr:col>81</xdr:col>
      <xdr:colOff>50800</xdr:colOff>
      <xdr:row>103</xdr:row>
      <xdr:rowOff>5335</xdr:rowOff>
    </xdr:to>
    <xdr:cxnSp macro="">
      <xdr:nvCxnSpPr>
        <xdr:cNvPr id="842" name="直線コネクタ 841"/>
        <xdr:cNvCxnSpPr/>
      </xdr:nvCxnSpPr>
      <xdr:spPr>
        <a:xfrm flipV="1">
          <a:off x="14592300" y="176052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121413</xdr:rowOff>
    </xdr:from>
    <xdr:to>
      <xdr:col>72</xdr:col>
      <xdr:colOff>38100</xdr:colOff>
      <xdr:row>103</xdr:row>
      <xdr:rowOff>51563</xdr:rowOff>
    </xdr:to>
    <xdr:sp macro="" textlink="">
      <xdr:nvSpPr>
        <xdr:cNvPr id="843" name="楕円 842"/>
        <xdr:cNvSpPr/>
      </xdr:nvSpPr>
      <xdr:spPr>
        <a:xfrm>
          <a:off x="136525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763</xdr:rowOff>
    </xdr:from>
    <xdr:to>
      <xdr:col>76</xdr:col>
      <xdr:colOff>114300</xdr:colOff>
      <xdr:row>103</xdr:row>
      <xdr:rowOff>5335</xdr:rowOff>
    </xdr:to>
    <xdr:cxnSp macro="">
      <xdr:nvCxnSpPr>
        <xdr:cNvPr id="844" name="直線コネクタ 843"/>
        <xdr:cNvCxnSpPr/>
      </xdr:nvCxnSpPr>
      <xdr:spPr>
        <a:xfrm>
          <a:off x="13703300" y="17660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845"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846"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847" name="n_3aveValue【公民館】&#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48"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159275</xdr:rowOff>
    </xdr:from>
    <xdr:ext cx="405111" cy="259045"/>
    <xdr:sp macro="" textlink="">
      <xdr:nvSpPr>
        <xdr:cNvPr id="849" name="n_1mainValue【公民館】&#10;有形固定資産減価償却率"/>
        <xdr:cNvSpPr txBox="1"/>
      </xdr:nvSpPr>
      <xdr:spPr>
        <a:xfrm>
          <a:off x="15266044" y="1764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47262</xdr:rowOff>
    </xdr:from>
    <xdr:ext cx="405111" cy="259045"/>
    <xdr:sp macro="" textlink="">
      <xdr:nvSpPr>
        <xdr:cNvPr id="850" name="n_2mainValue【公民館】&#10;有形固定資産減価償却率"/>
        <xdr:cNvSpPr txBox="1"/>
      </xdr:nvSpPr>
      <xdr:spPr>
        <a:xfrm>
          <a:off x="14389744" y="1770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42690</xdr:rowOff>
    </xdr:from>
    <xdr:ext cx="405111" cy="259045"/>
    <xdr:sp macro="" textlink="">
      <xdr:nvSpPr>
        <xdr:cNvPr id="851" name="n_3mainValue【公民館】&#10;有形固定資産減価償却率"/>
        <xdr:cNvSpPr txBox="1"/>
      </xdr:nvSpPr>
      <xdr:spPr>
        <a:xfrm>
          <a:off x="13500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75" name="直線コネクタ 874"/>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76"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77" name="直線コネクタ 876"/>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78"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79" name="直線コネクタ 878"/>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80"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81" name="フローチャート: 判断 88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82" name="フローチャート: 判断 881"/>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83" name="フローチャート: 判断 882"/>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84" name="フローチャート: 判断 883"/>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85" name="フローチャート: 判断 884"/>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40639</xdr:rowOff>
    </xdr:from>
    <xdr:to>
      <xdr:col>116</xdr:col>
      <xdr:colOff>114300</xdr:colOff>
      <xdr:row>104</xdr:row>
      <xdr:rowOff>142239</xdr:rowOff>
    </xdr:to>
    <xdr:sp macro="" textlink="">
      <xdr:nvSpPr>
        <xdr:cNvPr id="891" name="楕円 890"/>
        <xdr:cNvSpPr/>
      </xdr:nvSpPr>
      <xdr:spPr>
        <a:xfrm>
          <a:off x="22110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63516</xdr:rowOff>
    </xdr:from>
    <xdr:ext cx="469744" cy="259045"/>
    <xdr:sp macro="" textlink="">
      <xdr:nvSpPr>
        <xdr:cNvPr id="892" name="【公民館】&#10;一人当たり面積該当値テキスト"/>
        <xdr:cNvSpPr txBox="1"/>
      </xdr:nvSpPr>
      <xdr:spPr>
        <a:xfrm>
          <a:off x="22199600"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893" name="楕円 892"/>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91439</xdr:rowOff>
    </xdr:from>
    <xdr:to>
      <xdr:col>116</xdr:col>
      <xdr:colOff>63500</xdr:colOff>
      <xdr:row>104</xdr:row>
      <xdr:rowOff>99061</xdr:rowOff>
    </xdr:to>
    <xdr:cxnSp macro="">
      <xdr:nvCxnSpPr>
        <xdr:cNvPr id="894" name="直線コネクタ 893"/>
        <xdr:cNvCxnSpPr/>
      </xdr:nvCxnSpPr>
      <xdr:spPr>
        <a:xfrm flipV="1">
          <a:off x="21323300" y="17922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10161</xdr:rowOff>
    </xdr:from>
    <xdr:to>
      <xdr:col>107</xdr:col>
      <xdr:colOff>101600</xdr:colOff>
      <xdr:row>104</xdr:row>
      <xdr:rowOff>111761</xdr:rowOff>
    </xdr:to>
    <xdr:sp macro="" textlink="">
      <xdr:nvSpPr>
        <xdr:cNvPr id="895" name="楕円 894"/>
        <xdr:cNvSpPr/>
      </xdr:nvSpPr>
      <xdr:spPr>
        <a:xfrm>
          <a:off x="20383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60961</xdr:rowOff>
    </xdr:from>
    <xdr:to>
      <xdr:col>111</xdr:col>
      <xdr:colOff>177800</xdr:colOff>
      <xdr:row>104</xdr:row>
      <xdr:rowOff>99061</xdr:rowOff>
    </xdr:to>
    <xdr:cxnSp macro="">
      <xdr:nvCxnSpPr>
        <xdr:cNvPr id="896" name="直線コネクタ 895"/>
        <xdr:cNvCxnSpPr/>
      </xdr:nvCxnSpPr>
      <xdr:spPr>
        <a:xfrm>
          <a:off x="20434300" y="17891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897" name="楕円 896"/>
        <xdr:cNvSpPr/>
      </xdr:nvSpPr>
      <xdr:spPr>
        <a:xfrm>
          <a:off x="19494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60961</xdr:rowOff>
    </xdr:from>
    <xdr:to>
      <xdr:col>107</xdr:col>
      <xdr:colOff>50800</xdr:colOff>
      <xdr:row>104</xdr:row>
      <xdr:rowOff>121920</xdr:rowOff>
    </xdr:to>
    <xdr:cxnSp macro="">
      <xdr:nvCxnSpPr>
        <xdr:cNvPr id="898" name="直線コネクタ 897"/>
        <xdr:cNvCxnSpPr/>
      </xdr:nvCxnSpPr>
      <xdr:spPr>
        <a:xfrm flipV="1">
          <a:off x="19545300" y="17891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99"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00"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01"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902"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903" name="n_1mainValue【公民館】&#10;一人当たり面積"/>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128288</xdr:rowOff>
    </xdr:from>
    <xdr:ext cx="469744" cy="259045"/>
    <xdr:sp macro="" textlink="">
      <xdr:nvSpPr>
        <xdr:cNvPr id="904" name="n_2mainValue【公民館】&#10;一人当たり面積"/>
        <xdr:cNvSpPr txBox="1"/>
      </xdr:nvSpPr>
      <xdr:spPr>
        <a:xfrm>
          <a:off x="20199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905" name="n_3mainValue【公民館】&#10;一人当たり面積"/>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１９７０年代における人口の急増に伴い、学校、公営住宅、市民向けの施設などの「公共建築物」や道路、橋りょう、上下水道などの「社会インフラ」を各自治体が競い合うように整備してきた。そうした中、本市は、平成１７年４月の１市４町２村による市町村合併により、旧市町村ごとに整備された庁舎やホール、図書館や体育館といった市域全体を対象とする公共建築物を受け継ぐこととなったため、地域間で類似施設が重複することとなった。このため、全市域を対象とし、機能が重複する施設については、整理統合を含めた施設のあり方や役割を再構築する必要に迫られている。</a:t>
          </a:r>
          <a:endParaRPr lang="ja-JP" altLang="ja-JP" sz="1400">
            <a:effectLst/>
          </a:endParaRPr>
        </a:p>
        <a:p>
          <a:r>
            <a:rPr kumimoji="1" lang="ja-JP" altLang="ja-JP" sz="1100" b="1">
              <a:solidFill>
                <a:schemeClr val="dk1"/>
              </a:solidFill>
              <a:effectLst/>
              <a:latin typeface="+mn-lt"/>
              <a:ea typeface="+mn-ea"/>
              <a:cs typeface="+mn-cs"/>
            </a:rPr>
            <a:t>　そのうち、インフラ資産では、有形固定資産原価償却率が類似団体内平均値を大きく上回る「橋りょう・トンネル」について、引き続き、点検や診断、維持修繕等の各業務の改善や効率化を図るとともに、橋りょうの構造の特性や老朽化の状況、さらには人口動態や社会経済情勢の変化を踏まえ、維持修繕等の優先順位を明確にすることで、選択と集中による適正な維持管理、更新を推進する必要がある。</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　なお、学校施設の有形固定資産減価償却率については、</a:t>
          </a:r>
          <a:r>
            <a:rPr kumimoji="1" lang="en-US" altLang="ja-JP" sz="1100" b="1">
              <a:solidFill>
                <a:schemeClr val="dk1"/>
              </a:solidFill>
              <a:effectLst/>
              <a:latin typeface="+mn-lt"/>
              <a:ea typeface="+mn-ea"/>
              <a:cs typeface="+mn-cs"/>
            </a:rPr>
            <a:t>H29</a:t>
          </a:r>
          <a:r>
            <a:rPr kumimoji="1" lang="ja-JP" altLang="en-US" sz="1100" b="1">
              <a:solidFill>
                <a:schemeClr val="dk1"/>
              </a:solidFill>
              <a:effectLst/>
              <a:latin typeface="+mn-lt"/>
              <a:ea typeface="+mn-ea"/>
              <a:cs typeface="+mn-cs"/>
            </a:rPr>
            <a:t>から</a:t>
          </a:r>
          <a:r>
            <a:rPr kumimoji="1" lang="en-US" altLang="ja-JP" sz="1100" b="1">
              <a:solidFill>
                <a:schemeClr val="dk1"/>
              </a:solidFill>
              <a:effectLst/>
              <a:latin typeface="+mn-lt"/>
              <a:ea typeface="+mn-ea"/>
              <a:cs typeface="+mn-cs"/>
            </a:rPr>
            <a:t>H30</a:t>
          </a:r>
          <a:r>
            <a:rPr kumimoji="1" lang="ja-JP" altLang="en-US" sz="1100" b="1">
              <a:solidFill>
                <a:schemeClr val="dk1"/>
              </a:solidFill>
              <a:effectLst/>
              <a:latin typeface="+mn-lt"/>
              <a:ea typeface="+mn-ea"/>
              <a:cs typeface="+mn-cs"/>
            </a:rPr>
            <a:t>にかけて大幅に減少し、</a:t>
          </a:r>
          <a:r>
            <a:rPr kumimoji="1" lang="en-US" altLang="ja-JP" sz="1100" b="1">
              <a:solidFill>
                <a:schemeClr val="dk1"/>
              </a:solidFill>
              <a:effectLst/>
              <a:latin typeface="+mn-lt"/>
              <a:ea typeface="+mn-ea"/>
              <a:cs typeface="+mn-cs"/>
            </a:rPr>
            <a:t>H30</a:t>
          </a:r>
          <a:r>
            <a:rPr kumimoji="1" lang="ja-JP" altLang="en-US" sz="1100" b="1">
              <a:solidFill>
                <a:schemeClr val="dk1"/>
              </a:solidFill>
              <a:effectLst/>
              <a:latin typeface="+mn-lt"/>
              <a:ea typeface="+mn-ea"/>
              <a:cs typeface="+mn-cs"/>
            </a:rPr>
            <a:t>から</a:t>
          </a:r>
          <a:r>
            <a:rPr kumimoji="1" lang="en-US" altLang="ja-JP" sz="1100" b="1">
              <a:solidFill>
                <a:schemeClr val="dk1"/>
              </a:solidFill>
              <a:effectLst/>
              <a:latin typeface="+mn-lt"/>
              <a:ea typeface="+mn-ea"/>
              <a:cs typeface="+mn-cs"/>
            </a:rPr>
            <a:t>R01</a:t>
          </a:r>
          <a:r>
            <a:rPr kumimoji="1" lang="ja-JP" altLang="en-US" sz="1100" b="1">
              <a:solidFill>
                <a:schemeClr val="dk1"/>
              </a:solidFill>
              <a:effectLst/>
              <a:latin typeface="+mn-lt"/>
              <a:ea typeface="+mn-ea"/>
              <a:cs typeface="+mn-cs"/>
            </a:rPr>
            <a:t>にかけて大幅に増加しているが、これはどちらも過年度の有形固定資産の登録誤りを修正したことによるものである。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415,765
408,006
1,241.77
170,912,414
166,658,376
2,769,128
101,552,669
234,584,827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152763</xdr:rowOff>
    </xdr:from>
    <xdr:to>
      <xdr:col>24</xdr:col>
      <xdr:colOff>114300</xdr:colOff>
      <xdr:row>35</xdr:row>
      <xdr:rowOff>82913</xdr:rowOff>
    </xdr:to>
    <xdr:sp macro="" textlink="">
      <xdr:nvSpPr>
        <xdr:cNvPr id="74" name="楕円 73"/>
        <xdr:cNvSpPr/>
      </xdr:nvSpPr>
      <xdr:spPr>
        <a:xfrm>
          <a:off x="45847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4190</xdr:rowOff>
    </xdr:from>
    <xdr:ext cx="405111" cy="259045"/>
    <xdr:sp macro="" textlink="">
      <xdr:nvSpPr>
        <xdr:cNvPr id="75" name="【図書館】&#10;有形固定資産減価償却率該当値テキスト"/>
        <xdr:cNvSpPr txBox="1"/>
      </xdr:nvSpPr>
      <xdr:spPr>
        <a:xfrm>
          <a:off x="4673600" y="58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152763</xdr:rowOff>
    </xdr:from>
    <xdr:to>
      <xdr:col>20</xdr:col>
      <xdr:colOff>38100</xdr:colOff>
      <xdr:row>35</xdr:row>
      <xdr:rowOff>82913</xdr:rowOff>
    </xdr:to>
    <xdr:sp macro="" textlink="">
      <xdr:nvSpPr>
        <xdr:cNvPr id="76" name="楕円 75"/>
        <xdr:cNvSpPr/>
      </xdr:nvSpPr>
      <xdr:spPr>
        <a:xfrm>
          <a:off x="3746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32113</xdr:rowOff>
    </xdr:from>
    <xdr:to>
      <xdr:col>24</xdr:col>
      <xdr:colOff>63500</xdr:colOff>
      <xdr:row>35</xdr:row>
      <xdr:rowOff>32113</xdr:rowOff>
    </xdr:to>
    <xdr:cxnSp macro="">
      <xdr:nvCxnSpPr>
        <xdr:cNvPr id="77" name="直線コネクタ 76"/>
        <xdr:cNvCxnSpPr/>
      </xdr:nvCxnSpPr>
      <xdr:spPr>
        <a:xfrm>
          <a:off x="3797300" y="6032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44994</xdr:rowOff>
    </xdr:from>
    <xdr:to>
      <xdr:col>15</xdr:col>
      <xdr:colOff>101600</xdr:colOff>
      <xdr:row>33</xdr:row>
      <xdr:rowOff>146594</xdr:rowOff>
    </xdr:to>
    <xdr:sp macro="" textlink="">
      <xdr:nvSpPr>
        <xdr:cNvPr id="78" name="楕円 77"/>
        <xdr:cNvSpPr/>
      </xdr:nvSpPr>
      <xdr:spPr>
        <a:xfrm>
          <a:off x="2857500" y="57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95794</xdr:rowOff>
    </xdr:from>
    <xdr:to>
      <xdr:col>19</xdr:col>
      <xdr:colOff>177800</xdr:colOff>
      <xdr:row>35</xdr:row>
      <xdr:rowOff>32113</xdr:rowOff>
    </xdr:to>
    <xdr:cxnSp macro="">
      <xdr:nvCxnSpPr>
        <xdr:cNvPr id="79" name="直線コネクタ 78"/>
        <xdr:cNvCxnSpPr/>
      </xdr:nvCxnSpPr>
      <xdr:spPr>
        <a:xfrm>
          <a:off x="2908300" y="5753644"/>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2540</xdr:rowOff>
    </xdr:from>
    <xdr:to>
      <xdr:col>10</xdr:col>
      <xdr:colOff>165100</xdr:colOff>
      <xdr:row>33</xdr:row>
      <xdr:rowOff>104140</xdr:rowOff>
    </xdr:to>
    <xdr:sp macro="" textlink="">
      <xdr:nvSpPr>
        <xdr:cNvPr id="80" name="楕円 79"/>
        <xdr:cNvSpPr/>
      </xdr:nvSpPr>
      <xdr:spPr>
        <a:xfrm>
          <a:off x="1968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53340</xdr:rowOff>
    </xdr:from>
    <xdr:to>
      <xdr:col>15</xdr:col>
      <xdr:colOff>50800</xdr:colOff>
      <xdr:row>33</xdr:row>
      <xdr:rowOff>95794</xdr:rowOff>
    </xdr:to>
    <xdr:cxnSp macro="">
      <xdr:nvCxnSpPr>
        <xdr:cNvPr id="81" name="直線コネクタ 80"/>
        <xdr:cNvCxnSpPr/>
      </xdr:nvCxnSpPr>
      <xdr:spPr>
        <a:xfrm>
          <a:off x="2019300" y="571119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2"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3" name="n_2aveValue【図書館】&#10;有形固定資産減価償却率"/>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4" name="n_3aveValue【図書館】&#10;有形固定資産減価償却率"/>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99440</xdr:rowOff>
    </xdr:from>
    <xdr:ext cx="405111" cy="259045"/>
    <xdr:sp macro="" textlink="">
      <xdr:nvSpPr>
        <xdr:cNvPr id="86" name="n_1mainValue【図書館】&#10;有形固定資産減価償却率"/>
        <xdr:cNvSpPr txBox="1"/>
      </xdr:nvSpPr>
      <xdr:spPr>
        <a:xfrm>
          <a:off x="35820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163121</xdr:rowOff>
    </xdr:from>
    <xdr:ext cx="340478" cy="259045"/>
    <xdr:sp macro="" textlink="">
      <xdr:nvSpPr>
        <xdr:cNvPr id="87" name="n_2mainValue【図書館】&#10;有形固定資産減価償却率"/>
        <xdr:cNvSpPr txBox="1"/>
      </xdr:nvSpPr>
      <xdr:spPr>
        <a:xfrm>
          <a:off x="2738061" y="54780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120667</xdr:rowOff>
    </xdr:from>
    <xdr:ext cx="340478" cy="259045"/>
    <xdr:sp macro="" textlink="">
      <xdr:nvSpPr>
        <xdr:cNvPr id="88" name="n_3mainValue【図書館】&#10;有形固定資産減価償却率"/>
        <xdr:cNvSpPr txBox="1"/>
      </xdr:nvSpPr>
      <xdr:spPr>
        <a:xfrm>
          <a:off x="1849061" y="543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6" name="楕円 125"/>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7"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28" name="楕円 127"/>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41910</xdr:rowOff>
    </xdr:to>
    <xdr:cxnSp macro="">
      <xdr:nvCxnSpPr>
        <xdr:cNvPr id="129" name="直線コネクタ 128"/>
        <xdr:cNvCxnSpPr/>
      </xdr:nvCxnSpPr>
      <xdr:spPr>
        <a:xfrm flipV="1">
          <a:off x="9639300" y="6362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xdr:rowOff>
    </xdr:from>
    <xdr:to>
      <xdr:col>46</xdr:col>
      <xdr:colOff>38100</xdr:colOff>
      <xdr:row>38</xdr:row>
      <xdr:rowOff>104140</xdr:rowOff>
    </xdr:to>
    <xdr:sp macro="" textlink="">
      <xdr:nvSpPr>
        <xdr:cNvPr id="130" name="楕円 129"/>
        <xdr:cNvSpPr/>
      </xdr:nvSpPr>
      <xdr:spPr>
        <a:xfrm>
          <a:off x="869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38</xdr:row>
      <xdr:rowOff>53340</xdr:rowOff>
    </xdr:to>
    <xdr:cxnSp macro="">
      <xdr:nvCxnSpPr>
        <xdr:cNvPr id="131" name="直線コネクタ 130"/>
        <xdr:cNvCxnSpPr/>
      </xdr:nvCxnSpPr>
      <xdr:spPr>
        <a:xfrm flipV="1">
          <a:off x="8750300" y="63855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xdr:rowOff>
    </xdr:from>
    <xdr:to>
      <xdr:col>41</xdr:col>
      <xdr:colOff>101600</xdr:colOff>
      <xdr:row>38</xdr:row>
      <xdr:rowOff>104140</xdr:rowOff>
    </xdr:to>
    <xdr:sp macro="" textlink="">
      <xdr:nvSpPr>
        <xdr:cNvPr id="132" name="楕円 131"/>
        <xdr:cNvSpPr/>
      </xdr:nvSpPr>
      <xdr:spPr>
        <a:xfrm>
          <a:off x="781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53340</xdr:rowOff>
    </xdr:from>
    <xdr:to>
      <xdr:col>45</xdr:col>
      <xdr:colOff>177800</xdr:colOff>
      <xdr:row>38</xdr:row>
      <xdr:rowOff>53340</xdr:rowOff>
    </xdr:to>
    <xdr:cxnSp macro="">
      <xdr:nvCxnSpPr>
        <xdr:cNvPr id="133" name="直線コネクタ 132"/>
        <xdr:cNvCxnSpPr/>
      </xdr:nvCxnSpPr>
      <xdr:spPr>
        <a:xfrm>
          <a:off x="7861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4"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5"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36" name="n_3ave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38" name="n_1main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9" name="n_2main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main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0"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69215</xdr:rowOff>
    </xdr:from>
    <xdr:to>
      <xdr:col>24</xdr:col>
      <xdr:colOff>114300</xdr:colOff>
      <xdr:row>58</xdr:row>
      <xdr:rowOff>170815</xdr:rowOff>
    </xdr:to>
    <xdr:sp macro="" textlink="">
      <xdr:nvSpPr>
        <xdr:cNvPr id="181" name="楕円 180"/>
        <xdr:cNvSpPr/>
      </xdr:nvSpPr>
      <xdr:spPr>
        <a:xfrm>
          <a:off x="45847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92092</xdr:rowOff>
    </xdr:from>
    <xdr:ext cx="405111" cy="259045"/>
    <xdr:sp macro="" textlink="">
      <xdr:nvSpPr>
        <xdr:cNvPr id="182" name="【体育館・プール】&#10;有形固定資産減価償却率該当値テキスト"/>
        <xdr:cNvSpPr txBox="1"/>
      </xdr:nvSpPr>
      <xdr:spPr>
        <a:xfrm>
          <a:off x="4673600"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61595</xdr:rowOff>
    </xdr:from>
    <xdr:to>
      <xdr:col>20</xdr:col>
      <xdr:colOff>38100</xdr:colOff>
      <xdr:row>58</xdr:row>
      <xdr:rowOff>163195</xdr:rowOff>
    </xdr:to>
    <xdr:sp macro="" textlink="">
      <xdr:nvSpPr>
        <xdr:cNvPr id="183" name="楕円 182"/>
        <xdr:cNvSpPr/>
      </xdr:nvSpPr>
      <xdr:spPr>
        <a:xfrm>
          <a:off x="3746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112395</xdr:rowOff>
    </xdr:from>
    <xdr:to>
      <xdr:col>24</xdr:col>
      <xdr:colOff>63500</xdr:colOff>
      <xdr:row>58</xdr:row>
      <xdr:rowOff>120015</xdr:rowOff>
    </xdr:to>
    <xdr:cxnSp macro="">
      <xdr:nvCxnSpPr>
        <xdr:cNvPr id="184" name="直線コネクタ 183"/>
        <xdr:cNvCxnSpPr/>
      </xdr:nvCxnSpPr>
      <xdr:spPr>
        <a:xfrm>
          <a:off x="3797300" y="100564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85" name="楕円 184"/>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112395</xdr:rowOff>
    </xdr:to>
    <xdr:cxnSp macro="">
      <xdr:nvCxnSpPr>
        <xdr:cNvPr id="186" name="直線コネクタ 185"/>
        <xdr:cNvCxnSpPr/>
      </xdr:nvCxnSpPr>
      <xdr:spPr>
        <a:xfrm>
          <a:off x="2908300" y="100469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xdr:rowOff>
    </xdr:from>
    <xdr:to>
      <xdr:col>10</xdr:col>
      <xdr:colOff>165100</xdr:colOff>
      <xdr:row>58</xdr:row>
      <xdr:rowOff>102235</xdr:rowOff>
    </xdr:to>
    <xdr:sp macro="" textlink="">
      <xdr:nvSpPr>
        <xdr:cNvPr id="187" name="楕円 186"/>
        <xdr:cNvSpPr/>
      </xdr:nvSpPr>
      <xdr:spPr>
        <a:xfrm>
          <a:off x="1968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51435</xdr:rowOff>
    </xdr:from>
    <xdr:to>
      <xdr:col>15</xdr:col>
      <xdr:colOff>50800</xdr:colOff>
      <xdr:row>58</xdr:row>
      <xdr:rowOff>102870</xdr:rowOff>
    </xdr:to>
    <xdr:cxnSp macro="">
      <xdr:nvCxnSpPr>
        <xdr:cNvPr id="188" name="直線コネクタ 187"/>
        <xdr:cNvCxnSpPr/>
      </xdr:nvCxnSpPr>
      <xdr:spPr>
        <a:xfrm>
          <a:off x="2019300" y="99955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89"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0"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1" name="n_3aveValue【体育館・プール】&#10;有形固定資産減価償却率"/>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8272</xdr:rowOff>
    </xdr:from>
    <xdr:ext cx="405111" cy="259045"/>
    <xdr:sp macro="" textlink="">
      <xdr:nvSpPr>
        <xdr:cNvPr id="193" name="n_1mainValue【体育館・プール】&#10;有形固定資産減価償却率"/>
        <xdr:cNvSpPr txBox="1"/>
      </xdr:nvSpPr>
      <xdr:spPr>
        <a:xfrm>
          <a:off x="35820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94" name="n_2mainValue【体育館・プー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118762</xdr:rowOff>
    </xdr:from>
    <xdr:ext cx="405111" cy="259045"/>
    <xdr:sp macro="" textlink="">
      <xdr:nvSpPr>
        <xdr:cNvPr id="195" name="n_3mainValue【体育館・プール】&#10;有形固定資産減価償却率"/>
        <xdr:cNvSpPr txBox="1"/>
      </xdr:nvSpPr>
      <xdr:spPr>
        <a:xfrm>
          <a:off x="1816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22"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145796</xdr:rowOff>
    </xdr:from>
    <xdr:to>
      <xdr:col>55</xdr:col>
      <xdr:colOff>50800</xdr:colOff>
      <xdr:row>61</xdr:row>
      <xdr:rowOff>75946</xdr:rowOff>
    </xdr:to>
    <xdr:sp macro="" textlink="">
      <xdr:nvSpPr>
        <xdr:cNvPr id="233" name="楕円 232"/>
        <xdr:cNvSpPr/>
      </xdr:nvSpPr>
      <xdr:spPr>
        <a:xfrm>
          <a:off x="104267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168673</xdr:rowOff>
    </xdr:from>
    <xdr:ext cx="469744" cy="259045"/>
    <xdr:sp macro="" textlink="">
      <xdr:nvSpPr>
        <xdr:cNvPr id="234" name="【体育館・プール】&#10;一人当たり面積該当値テキスト"/>
        <xdr:cNvSpPr txBox="1"/>
      </xdr:nvSpPr>
      <xdr:spPr>
        <a:xfrm>
          <a:off x="10515600"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145796</xdr:rowOff>
    </xdr:from>
    <xdr:to>
      <xdr:col>50</xdr:col>
      <xdr:colOff>165100</xdr:colOff>
      <xdr:row>61</xdr:row>
      <xdr:rowOff>75946</xdr:rowOff>
    </xdr:to>
    <xdr:sp macro="" textlink="">
      <xdr:nvSpPr>
        <xdr:cNvPr id="235" name="楕円 234"/>
        <xdr:cNvSpPr/>
      </xdr:nvSpPr>
      <xdr:spPr>
        <a:xfrm>
          <a:off x="9588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25146</xdr:rowOff>
    </xdr:from>
    <xdr:to>
      <xdr:col>55</xdr:col>
      <xdr:colOff>0</xdr:colOff>
      <xdr:row>61</xdr:row>
      <xdr:rowOff>25146</xdr:rowOff>
    </xdr:to>
    <xdr:cxnSp macro="">
      <xdr:nvCxnSpPr>
        <xdr:cNvPr id="236" name="直線コネクタ 235"/>
        <xdr:cNvCxnSpPr/>
      </xdr:nvCxnSpPr>
      <xdr:spPr>
        <a:xfrm>
          <a:off x="9639300" y="10483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157226</xdr:rowOff>
    </xdr:from>
    <xdr:to>
      <xdr:col>46</xdr:col>
      <xdr:colOff>38100</xdr:colOff>
      <xdr:row>61</xdr:row>
      <xdr:rowOff>87376</xdr:rowOff>
    </xdr:to>
    <xdr:sp macro="" textlink="">
      <xdr:nvSpPr>
        <xdr:cNvPr id="237" name="楕円 236"/>
        <xdr:cNvSpPr/>
      </xdr:nvSpPr>
      <xdr:spPr>
        <a:xfrm>
          <a:off x="8699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25146</xdr:rowOff>
    </xdr:from>
    <xdr:to>
      <xdr:col>50</xdr:col>
      <xdr:colOff>114300</xdr:colOff>
      <xdr:row>61</xdr:row>
      <xdr:rowOff>36576</xdr:rowOff>
    </xdr:to>
    <xdr:cxnSp macro="">
      <xdr:nvCxnSpPr>
        <xdr:cNvPr id="238" name="直線コネクタ 237"/>
        <xdr:cNvCxnSpPr/>
      </xdr:nvCxnSpPr>
      <xdr:spPr>
        <a:xfrm flipV="1">
          <a:off x="8750300" y="104835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159512</xdr:rowOff>
    </xdr:from>
    <xdr:to>
      <xdr:col>41</xdr:col>
      <xdr:colOff>101600</xdr:colOff>
      <xdr:row>61</xdr:row>
      <xdr:rowOff>89662</xdr:rowOff>
    </xdr:to>
    <xdr:sp macro="" textlink="">
      <xdr:nvSpPr>
        <xdr:cNvPr id="239" name="楕円 238"/>
        <xdr:cNvSpPr/>
      </xdr:nvSpPr>
      <xdr:spPr>
        <a:xfrm>
          <a:off x="7810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36576</xdr:rowOff>
    </xdr:from>
    <xdr:to>
      <xdr:col>45</xdr:col>
      <xdr:colOff>177800</xdr:colOff>
      <xdr:row>61</xdr:row>
      <xdr:rowOff>38862</xdr:rowOff>
    </xdr:to>
    <xdr:cxnSp macro="">
      <xdr:nvCxnSpPr>
        <xdr:cNvPr id="240" name="直線コネクタ 239"/>
        <xdr:cNvCxnSpPr/>
      </xdr:nvCxnSpPr>
      <xdr:spPr>
        <a:xfrm flipV="1">
          <a:off x="7861300" y="104950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41"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92219</xdr:rowOff>
    </xdr:from>
    <xdr:ext cx="469744" cy="259045"/>
    <xdr:sp macro="" textlink="">
      <xdr:nvSpPr>
        <xdr:cNvPr id="242" name="n_2aveValue【体育館・プール】&#10;一人当たり面積"/>
        <xdr:cNvSpPr txBox="1"/>
      </xdr:nvSpPr>
      <xdr:spPr>
        <a:xfrm>
          <a:off x="8515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43" name="n_3aveValue【体育館・プール】&#10;一人当たり面積"/>
        <xdr:cNvSpPr txBox="1"/>
      </xdr:nvSpPr>
      <xdr:spPr>
        <a:xfrm>
          <a:off x="7626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92473</xdr:rowOff>
    </xdr:from>
    <xdr:ext cx="469744" cy="259045"/>
    <xdr:sp macro="" textlink="">
      <xdr:nvSpPr>
        <xdr:cNvPr id="245" name="n_1mainValue【体育館・プール】&#10;一人当たり面積"/>
        <xdr:cNvSpPr txBox="1"/>
      </xdr:nvSpPr>
      <xdr:spPr>
        <a:xfrm>
          <a:off x="93917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103903</xdr:rowOff>
    </xdr:from>
    <xdr:ext cx="469744" cy="259045"/>
    <xdr:sp macro="" textlink="">
      <xdr:nvSpPr>
        <xdr:cNvPr id="246" name="n_2mainValue【体育館・プール】&#10;一人当たり面積"/>
        <xdr:cNvSpPr txBox="1"/>
      </xdr:nvSpPr>
      <xdr:spPr>
        <a:xfrm>
          <a:off x="8515427" y="102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106189</xdr:rowOff>
    </xdr:from>
    <xdr:ext cx="469744" cy="259045"/>
    <xdr:sp macro="" textlink="">
      <xdr:nvSpPr>
        <xdr:cNvPr id="247" name="n_3mainValue【体育館・プール】&#10;一人当たり面積"/>
        <xdr:cNvSpPr txBox="1"/>
      </xdr:nvSpPr>
      <xdr:spPr>
        <a:xfrm>
          <a:off x="762642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75"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151892</xdr:rowOff>
    </xdr:from>
    <xdr:to>
      <xdr:col>24</xdr:col>
      <xdr:colOff>114300</xdr:colOff>
      <xdr:row>79</xdr:row>
      <xdr:rowOff>82042</xdr:rowOff>
    </xdr:to>
    <xdr:sp macro="" textlink="">
      <xdr:nvSpPr>
        <xdr:cNvPr id="286" name="楕円 285"/>
        <xdr:cNvSpPr/>
      </xdr:nvSpPr>
      <xdr:spPr>
        <a:xfrm>
          <a:off x="45847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3319</xdr:rowOff>
    </xdr:from>
    <xdr:ext cx="405111" cy="259045"/>
    <xdr:sp macro="" textlink="">
      <xdr:nvSpPr>
        <xdr:cNvPr id="287" name="【福祉施設】&#10;有形固定資産減価償却率該当値テキスト"/>
        <xdr:cNvSpPr txBox="1"/>
      </xdr:nvSpPr>
      <xdr:spPr>
        <a:xfrm>
          <a:off x="4673600" y="1337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151892</xdr:rowOff>
    </xdr:from>
    <xdr:to>
      <xdr:col>20</xdr:col>
      <xdr:colOff>38100</xdr:colOff>
      <xdr:row>79</xdr:row>
      <xdr:rowOff>82042</xdr:rowOff>
    </xdr:to>
    <xdr:sp macro="" textlink="">
      <xdr:nvSpPr>
        <xdr:cNvPr id="288" name="楕円 287"/>
        <xdr:cNvSpPr/>
      </xdr:nvSpPr>
      <xdr:spPr>
        <a:xfrm>
          <a:off x="37465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31242</xdr:rowOff>
    </xdr:from>
    <xdr:to>
      <xdr:col>24</xdr:col>
      <xdr:colOff>63500</xdr:colOff>
      <xdr:row>79</xdr:row>
      <xdr:rowOff>31242</xdr:rowOff>
    </xdr:to>
    <xdr:cxnSp macro="">
      <xdr:nvCxnSpPr>
        <xdr:cNvPr id="289" name="直線コネクタ 288"/>
        <xdr:cNvCxnSpPr/>
      </xdr:nvCxnSpPr>
      <xdr:spPr>
        <a:xfrm>
          <a:off x="3797300" y="13575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103887</xdr:rowOff>
    </xdr:from>
    <xdr:to>
      <xdr:col>15</xdr:col>
      <xdr:colOff>101600</xdr:colOff>
      <xdr:row>79</xdr:row>
      <xdr:rowOff>34037</xdr:rowOff>
    </xdr:to>
    <xdr:sp macro="" textlink="">
      <xdr:nvSpPr>
        <xdr:cNvPr id="290" name="楕円 289"/>
        <xdr:cNvSpPr/>
      </xdr:nvSpPr>
      <xdr:spPr>
        <a:xfrm>
          <a:off x="2857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154687</xdr:rowOff>
    </xdr:from>
    <xdr:to>
      <xdr:col>19</xdr:col>
      <xdr:colOff>177800</xdr:colOff>
      <xdr:row>79</xdr:row>
      <xdr:rowOff>31242</xdr:rowOff>
    </xdr:to>
    <xdr:cxnSp macro="">
      <xdr:nvCxnSpPr>
        <xdr:cNvPr id="291" name="直線コネクタ 290"/>
        <xdr:cNvCxnSpPr/>
      </xdr:nvCxnSpPr>
      <xdr:spPr>
        <a:xfrm>
          <a:off x="2908300" y="135277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53594</xdr:rowOff>
    </xdr:from>
    <xdr:to>
      <xdr:col>10</xdr:col>
      <xdr:colOff>165100</xdr:colOff>
      <xdr:row>78</xdr:row>
      <xdr:rowOff>155194</xdr:rowOff>
    </xdr:to>
    <xdr:sp macro="" textlink="">
      <xdr:nvSpPr>
        <xdr:cNvPr id="292" name="楕円 291"/>
        <xdr:cNvSpPr/>
      </xdr:nvSpPr>
      <xdr:spPr>
        <a:xfrm>
          <a:off x="1968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104394</xdr:rowOff>
    </xdr:from>
    <xdr:to>
      <xdr:col>15</xdr:col>
      <xdr:colOff>50800</xdr:colOff>
      <xdr:row>78</xdr:row>
      <xdr:rowOff>154687</xdr:rowOff>
    </xdr:to>
    <xdr:cxnSp macro="">
      <xdr:nvCxnSpPr>
        <xdr:cNvPr id="293" name="直線コネクタ 292"/>
        <xdr:cNvCxnSpPr/>
      </xdr:nvCxnSpPr>
      <xdr:spPr>
        <a:xfrm>
          <a:off x="2019300" y="1347749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294"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295" name="n_2aveValue【福祉施設】&#10;有形固定資産減価償却率"/>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296" name="n_3aveValue【福祉施設】&#10;有形固定資産減価償却率"/>
        <xdr:cNvSpPr txBox="1"/>
      </xdr:nvSpPr>
      <xdr:spPr>
        <a:xfrm>
          <a:off x="1816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98569</xdr:rowOff>
    </xdr:from>
    <xdr:ext cx="405111" cy="259045"/>
    <xdr:sp macro="" textlink="">
      <xdr:nvSpPr>
        <xdr:cNvPr id="298" name="n_1mainValue【福祉施設】&#10;有形固定資産減価償却率"/>
        <xdr:cNvSpPr txBox="1"/>
      </xdr:nvSpPr>
      <xdr:spPr>
        <a:xfrm>
          <a:off x="3582044" y="1330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50564</xdr:rowOff>
    </xdr:from>
    <xdr:ext cx="405111" cy="259045"/>
    <xdr:sp macro="" textlink="">
      <xdr:nvSpPr>
        <xdr:cNvPr id="299" name="n_2mainValue【福祉施設】&#10;有形固定資産減価償却率"/>
        <xdr:cNvSpPr txBox="1"/>
      </xdr:nvSpPr>
      <xdr:spPr>
        <a:xfrm>
          <a:off x="27057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271</xdr:rowOff>
    </xdr:from>
    <xdr:ext cx="405111" cy="259045"/>
    <xdr:sp macro="" textlink="">
      <xdr:nvSpPr>
        <xdr:cNvPr id="300" name="n_3mainValue【福祉施設】&#10;有形固定資産減価償却率"/>
        <xdr:cNvSpPr txBox="1"/>
      </xdr:nvSpPr>
      <xdr:spPr>
        <a:xfrm>
          <a:off x="1816744"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31"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142421</xdr:rowOff>
    </xdr:from>
    <xdr:to>
      <xdr:col>55</xdr:col>
      <xdr:colOff>50800</xdr:colOff>
      <xdr:row>80</xdr:row>
      <xdr:rowOff>72571</xdr:rowOff>
    </xdr:to>
    <xdr:sp macro="" textlink="">
      <xdr:nvSpPr>
        <xdr:cNvPr id="342" name="楕円 341"/>
        <xdr:cNvSpPr/>
      </xdr:nvSpPr>
      <xdr:spPr>
        <a:xfrm>
          <a:off x="10426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165298</xdr:rowOff>
    </xdr:from>
    <xdr:ext cx="469744" cy="259045"/>
    <xdr:sp macro="" textlink="">
      <xdr:nvSpPr>
        <xdr:cNvPr id="343" name="【福祉施設】&#10;一人当たり面積該当値テキスト"/>
        <xdr:cNvSpPr txBox="1"/>
      </xdr:nvSpPr>
      <xdr:spPr>
        <a:xfrm>
          <a:off x="10515600"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142421</xdr:rowOff>
    </xdr:from>
    <xdr:to>
      <xdr:col>50</xdr:col>
      <xdr:colOff>165100</xdr:colOff>
      <xdr:row>80</xdr:row>
      <xdr:rowOff>72571</xdr:rowOff>
    </xdr:to>
    <xdr:sp macro="" textlink="">
      <xdr:nvSpPr>
        <xdr:cNvPr id="344" name="楕円 343"/>
        <xdr:cNvSpPr/>
      </xdr:nvSpPr>
      <xdr:spPr>
        <a:xfrm>
          <a:off x="9588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21771</xdr:rowOff>
    </xdr:from>
    <xdr:to>
      <xdr:col>55</xdr:col>
      <xdr:colOff>0</xdr:colOff>
      <xdr:row>80</xdr:row>
      <xdr:rowOff>21771</xdr:rowOff>
    </xdr:to>
    <xdr:cxnSp macro="">
      <xdr:nvCxnSpPr>
        <xdr:cNvPr id="345" name="直線コネクタ 344"/>
        <xdr:cNvCxnSpPr/>
      </xdr:nvCxnSpPr>
      <xdr:spPr>
        <a:xfrm>
          <a:off x="9639300" y="13737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142421</xdr:rowOff>
    </xdr:from>
    <xdr:to>
      <xdr:col>46</xdr:col>
      <xdr:colOff>38100</xdr:colOff>
      <xdr:row>80</xdr:row>
      <xdr:rowOff>72571</xdr:rowOff>
    </xdr:to>
    <xdr:sp macro="" textlink="">
      <xdr:nvSpPr>
        <xdr:cNvPr id="346" name="楕円 345"/>
        <xdr:cNvSpPr/>
      </xdr:nvSpPr>
      <xdr:spPr>
        <a:xfrm>
          <a:off x="8699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21771</xdr:rowOff>
    </xdr:from>
    <xdr:to>
      <xdr:col>50</xdr:col>
      <xdr:colOff>114300</xdr:colOff>
      <xdr:row>80</xdr:row>
      <xdr:rowOff>21771</xdr:rowOff>
    </xdr:to>
    <xdr:cxnSp macro="">
      <xdr:nvCxnSpPr>
        <xdr:cNvPr id="347" name="直線コネクタ 346"/>
        <xdr:cNvCxnSpPr/>
      </xdr:nvCxnSpPr>
      <xdr:spPr>
        <a:xfrm>
          <a:off x="8750300" y="1373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131536</xdr:rowOff>
    </xdr:from>
    <xdr:to>
      <xdr:col>41</xdr:col>
      <xdr:colOff>101600</xdr:colOff>
      <xdr:row>80</xdr:row>
      <xdr:rowOff>61686</xdr:rowOff>
    </xdr:to>
    <xdr:sp macro="" textlink="">
      <xdr:nvSpPr>
        <xdr:cNvPr id="348" name="楕円 347"/>
        <xdr:cNvSpPr/>
      </xdr:nvSpPr>
      <xdr:spPr>
        <a:xfrm>
          <a:off x="7810500" y="13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10886</xdr:rowOff>
    </xdr:from>
    <xdr:to>
      <xdr:col>45</xdr:col>
      <xdr:colOff>177800</xdr:colOff>
      <xdr:row>80</xdr:row>
      <xdr:rowOff>21771</xdr:rowOff>
    </xdr:to>
    <xdr:cxnSp macro="">
      <xdr:nvCxnSpPr>
        <xdr:cNvPr id="349" name="直線コネクタ 348"/>
        <xdr:cNvCxnSpPr/>
      </xdr:nvCxnSpPr>
      <xdr:spPr>
        <a:xfrm>
          <a:off x="7861300" y="137268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50"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51"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52" name="n_3aveValue【福祉施設】&#10;一人当たり面積"/>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89098</xdr:rowOff>
    </xdr:from>
    <xdr:ext cx="469744" cy="259045"/>
    <xdr:sp macro="" textlink="">
      <xdr:nvSpPr>
        <xdr:cNvPr id="354" name="n_1mainValue【福祉施設】&#10;一人当たり面積"/>
        <xdr:cNvSpPr txBox="1"/>
      </xdr:nvSpPr>
      <xdr:spPr>
        <a:xfrm>
          <a:off x="93917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89098</xdr:rowOff>
    </xdr:from>
    <xdr:ext cx="469744" cy="259045"/>
    <xdr:sp macro="" textlink="">
      <xdr:nvSpPr>
        <xdr:cNvPr id="355" name="n_2mainValue【福祉施設】&#10;一人当たり面積"/>
        <xdr:cNvSpPr txBox="1"/>
      </xdr:nvSpPr>
      <xdr:spPr>
        <a:xfrm>
          <a:off x="8515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78213</xdr:rowOff>
    </xdr:from>
    <xdr:ext cx="469744" cy="259045"/>
    <xdr:sp macro="" textlink="">
      <xdr:nvSpPr>
        <xdr:cNvPr id="356" name="n_3mainValue【福祉施設】&#10;一人当たり面積"/>
        <xdr:cNvSpPr txBox="1"/>
      </xdr:nvSpPr>
      <xdr:spPr>
        <a:xfrm>
          <a:off x="7626427" y="134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387"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95613</xdr:rowOff>
    </xdr:from>
    <xdr:to>
      <xdr:col>24</xdr:col>
      <xdr:colOff>114300</xdr:colOff>
      <xdr:row>107</xdr:row>
      <xdr:rowOff>25763</xdr:rowOff>
    </xdr:to>
    <xdr:sp macro="" textlink="">
      <xdr:nvSpPr>
        <xdr:cNvPr id="398" name="楕円 397"/>
        <xdr:cNvSpPr/>
      </xdr:nvSpPr>
      <xdr:spPr>
        <a:xfrm>
          <a:off x="45847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74040</xdr:rowOff>
    </xdr:from>
    <xdr:ext cx="405111" cy="259045"/>
    <xdr:sp macro="" textlink="">
      <xdr:nvSpPr>
        <xdr:cNvPr id="399" name="【市民会館】&#10;有形固定資産減価償却率該当値テキスト"/>
        <xdr:cNvSpPr txBox="1"/>
      </xdr:nvSpPr>
      <xdr:spPr>
        <a:xfrm>
          <a:off x="4673600"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95613</xdr:rowOff>
    </xdr:from>
    <xdr:to>
      <xdr:col>20</xdr:col>
      <xdr:colOff>38100</xdr:colOff>
      <xdr:row>107</xdr:row>
      <xdr:rowOff>25763</xdr:rowOff>
    </xdr:to>
    <xdr:sp macro="" textlink="">
      <xdr:nvSpPr>
        <xdr:cNvPr id="400" name="楕円 399"/>
        <xdr:cNvSpPr/>
      </xdr:nvSpPr>
      <xdr:spPr>
        <a:xfrm>
          <a:off x="3746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146413</xdr:rowOff>
    </xdr:from>
    <xdr:to>
      <xdr:col>24</xdr:col>
      <xdr:colOff>63500</xdr:colOff>
      <xdr:row>106</xdr:row>
      <xdr:rowOff>146413</xdr:rowOff>
    </xdr:to>
    <xdr:cxnSp macro="">
      <xdr:nvCxnSpPr>
        <xdr:cNvPr id="401" name="直線コネクタ 400"/>
        <xdr:cNvCxnSpPr/>
      </xdr:nvCxnSpPr>
      <xdr:spPr>
        <a:xfrm>
          <a:off x="3797300" y="183201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71120</xdr:rowOff>
    </xdr:from>
    <xdr:to>
      <xdr:col>15</xdr:col>
      <xdr:colOff>101600</xdr:colOff>
      <xdr:row>107</xdr:row>
      <xdr:rowOff>1270</xdr:rowOff>
    </xdr:to>
    <xdr:sp macro="" textlink="">
      <xdr:nvSpPr>
        <xdr:cNvPr id="402" name="楕円 401"/>
        <xdr:cNvSpPr/>
      </xdr:nvSpPr>
      <xdr:spPr>
        <a:xfrm>
          <a:off x="2857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121920</xdr:rowOff>
    </xdr:from>
    <xdr:to>
      <xdr:col>19</xdr:col>
      <xdr:colOff>177800</xdr:colOff>
      <xdr:row>106</xdr:row>
      <xdr:rowOff>146413</xdr:rowOff>
    </xdr:to>
    <xdr:cxnSp macro="">
      <xdr:nvCxnSpPr>
        <xdr:cNvPr id="403" name="直線コネクタ 402"/>
        <xdr:cNvCxnSpPr/>
      </xdr:nvCxnSpPr>
      <xdr:spPr>
        <a:xfrm>
          <a:off x="2908300" y="182956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48261</xdr:rowOff>
    </xdr:from>
    <xdr:to>
      <xdr:col>10</xdr:col>
      <xdr:colOff>165100</xdr:colOff>
      <xdr:row>106</xdr:row>
      <xdr:rowOff>149861</xdr:rowOff>
    </xdr:to>
    <xdr:sp macro="" textlink="">
      <xdr:nvSpPr>
        <xdr:cNvPr id="404" name="楕円 403"/>
        <xdr:cNvSpPr/>
      </xdr:nvSpPr>
      <xdr:spPr>
        <a:xfrm>
          <a:off x="196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99061</xdr:rowOff>
    </xdr:from>
    <xdr:to>
      <xdr:col>15</xdr:col>
      <xdr:colOff>50800</xdr:colOff>
      <xdr:row>106</xdr:row>
      <xdr:rowOff>121920</xdr:rowOff>
    </xdr:to>
    <xdr:cxnSp macro="">
      <xdr:nvCxnSpPr>
        <xdr:cNvPr id="405" name="直線コネクタ 404"/>
        <xdr:cNvCxnSpPr/>
      </xdr:nvCxnSpPr>
      <xdr:spPr>
        <a:xfrm>
          <a:off x="2019300" y="18272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0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0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16890</xdr:rowOff>
    </xdr:from>
    <xdr:ext cx="405111" cy="259045"/>
    <xdr:sp macro="" textlink="">
      <xdr:nvSpPr>
        <xdr:cNvPr id="410" name="n_1mainValue【市民会館】&#10;有形固定資産減価償却率"/>
        <xdr:cNvSpPr txBox="1"/>
      </xdr:nvSpPr>
      <xdr:spPr>
        <a:xfrm>
          <a:off x="35820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163847</xdr:rowOff>
    </xdr:from>
    <xdr:ext cx="405111" cy="259045"/>
    <xdr:sp macro="" textlink="">
      <xdr:nvSpPr>
        <xdr:cNvPr id="411" name="n_2mainValue【市民会館】&#10;有形固定資産減価償却率"/>
        <xdr:cNvSpPr txBox="1"/>
      </xdr:nvSpPr>
      <xdr:spPr>
        <a:xfrm>
          <a:off x="2705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140988</xdr:rowOff>
    </xdr:from>
    <xdr:ext cx="405111" cy="259045"/>
    <xdr:sp macro="" textlink="">
      <xdr:nvSpPr>
        <xdr:cNvPr id="412" name="n_3mainValue【市民会館】&#10;有形固定資産減価償却率"/>
        <xdr:cNvSpPr txBox="1"/>
      </xdr:nvSpPr>
      <xdr:spPr>
        <a:xfrm>
          <a:off x="1816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7"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156845</xdr:rowOff>
    </xdr:from>
    <xdr:to>
      <xdr:col>55</xdr:col>
      <xdr:colOff>50800</xdr:colOff>
      <xdr:row>107</xdr:row>
      <xdr:rowOff>86995</xdr:rowOff>
    </xdr:to>
    <xdr:sp macro="" textlink="">
      <xdr:nvSpPr>
        <xdr:cNvPr id="448" name="楕円 447"/>
        <xdr:cNvSpPr/>
      </xdr:nvSpPr>
      <xdr:spPr>
        <a:xfrm>
          <a:off x="10426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71772</xdr:rowOff>
    </xdr:from>
    <xdr:ext cx="469744" cy="259045"/>
    <xdr:sp macro="" textlink="">
      <xdr:nvSpPr>
        <xdr:cNvPr id="449" name="【市民会館】&#10;一人当たり面積該当値テキスト"/>
        <xdr:cNvSpPr txBox="1"/>
      </xdr:nvSpPr>
      <xdr:spPr>
        <a:xfrm>
          <a:off x="10515600" y="1824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156845</xdr:rowOff>
    </xdr:from>
    <xdr:to>
      <xdr:col>50</xdr:col>
      <xdr:colOff>165100</xdr:colOff>
      <xdr:row>107</xdr:row>
      <xdr:rowOff>86995</xdr:rowOff>
    </xdr:to>
    <xdr:sp macro="" textlink="">
      <xdr:nvSpPr>
        <xdr:cNvPr id="450" name="楕円 449"/>
        <xdr:cNvSpPr/>
      </xdr:nvSpPr>
      <xdr:spPr>
        <a:xfrm>
          <a:off x="9588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36195</xdr:rowOff>
    </xdr:from>
    <xdr:to>
      <xdr:col>55</xdr:col>
      <xdr:colOff>0</xdr:colOff>
      <xdr:row>107</xdr:row>
      <xdr:rowOff>36195</xdr:rowOff>
    </xdr:to>
    <xdr:cxnSp macro="">
      <xdr:nvCxnSpPr>
        <xdr:cNvPr id="451" name="直線コネクタ 450"/>
        <xdr:cNvCxnSpPr/>
      </xdr:nvCxnSpPr>
      <xdr:spPr>
        <a:xfrm>
          <a:off x="9639300" y="18381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105411</xdr:rowOff>
    </xdr:from>
    <xdr:to>
      <xdr:col>46</xdr:col>
      <xdr:colOff>38100</xdr:colOff>
      <xdr:row>107</xdr:row>
      <xdr:rowOff>35561</xdr:rowOff>
    </xdr:to>
    <xdr:sp macro="" textlink="">
      <xdr:nvSpPr>
        <xdr:cNvPr id="452" name="楕円 451"/>
        <xdr:cNvSpPr/>
      </xdr:nvSpPr>
      <xdr:spPr>
        <a:xfrm>
          <a:off x="8699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107</xdr:row>
      <xdr:rowOff>36195</xdr:rowOff>
    </xdr:to>
    <xdr:cxnSp macro="">
      <xdr:nvCxnSpPr>
        <xdr:cNvPr id="453" name="直線コネクタ 452"/>
        <xdr:cNvCxnSpPr/>
      </xdr:nvCxnSpPr>
      <xdr:spPr>
        <a:xfrm>
          <a:off x="8750300" y="183299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xdr:rowOff>
    </xdr:from>
    <xdr:to>
      <xdr:col>41</xdr:col>
      <xdr:colOff>101600</xdr:colOff>
      <xdr:row>106</xdr:row>
      <xdr:rowOff>115570</xdr:rowOff>
    </xdr:to>
    <xdr:sp macro="" textlink="">
      <xdr:nvSpPr>
        <xdr:cNvPr id="454" name="楕円 453"/>
        <xdr:cNvSpPr/>
      </xdr:nvSpPr>
      <xdr:spPr>
        <a:xfrm>
          <a:off x="781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64770</xdr:rowOff>
    </xdr:from>
    <xdr:to>
      <xdr:col>45</xdr:col>
      <xdr:colOff>177800</xdr:colOff>
      <xdr:row>106</xdr:row>
      <xdr:rowOff>156211</xdr:rowOff>
    </xdr:to>
    <xdr:cxnSp macro="">
      <xdr:nvCxnSpPr>
        <xdr:cNvPr id="455" name="直線コネクタ 454"/>
        <xdr:cNvCxnSpPr/>
      </xdr:nvCxnSpPr>
      <xdr:spPr>
        <a:xfrm>
          <a:off x="7861300" y="182384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56"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57"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58"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78122</xdr:rowOff>
    </xdr:from>
    <xdr:ext cx="469744" cy="259045"/>
    <xdr:sp macro="" textlink="">
      <xdr:nvSpPr>
        <xdr:cNvPr id="460" name="n_1mainValue【市民会館】&#10;一人当たり面積"/>
        <xdr:cNvSpPr txBox="1"/>
      </xdr:nvSpPr>
      <xdr:spPr>
        <a:xfrm>
          <a:off x="93917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26688</xdr:rowOff>
    </xdr:from>
    <xdr:ext cx="469744" cy="259045"/>
    <xdr:sp macro="" textlink="">
      <xdr:nvSpPr>
        <xdr:cNvPr id="461" name="n_2mainValue【市民会館】&#10;一人当たり面積"/>
        <xdr:cNvSpPr txBox="1"/>
      </xdr:nvSpPr>
      <xdr:spPr>
        <a:xfrm>
          <a:off x="8515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106697</xdr:rowOff>
    </xdr:from>
    <xdr:ext cx="469744" cy="259045"/>
    <xdr:sp macro="" textlink="">
      <xdr:nvSpPr>
        <xdr:cNvPr id="462" name="n_3mainValue【市民会館】&#10;一人当たり面積"/>
        <xdr:cNvSpPr txBox="1"/>
      </xdr:nvSpPr>
      <xdr:spPr>
        <a:xfrm>
          <a:off x="7626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93"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71120</xdr:rowOff>
    </xdr:from>
    <xdr:to>
      <xdr:col>85</xdr:col>
      <xdr:colOff>177800</xdr:colOff>
      <xdr:row>40</xdr:row>
      <xdr:rowOff>1270</xdr:rowOff>
    </xdr:to>
    <xdr:sp macro="" textlink="">
      <xdr:nvSpPr>
        <xdr:cNvPr id="504" name="楕円 503"/>
        <xdr:cNvSpPr/>
      </xdr:nvSpPr>
      <xdr:spPr>
        <a:xfrm>
          <a:off x="16268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49547</xdr:rowOff>
    </xdr:from>
    <xdr:ext cx="405111" cy="259045"/>
    <xdr:sp macro="" textlink="">
      <xdr:nvSpPr>
        <xdr:cNvPr id="505" name="【一般廃棄物処理施設】&#10;有形固定資産減価償却率該当値テキスト"/>
        <xdr:cNvSpPr txBox="1"/>
      </xdr:nvSpPr>
      <xdr:spPr>
        <a:xfrm>
          <a:off x="16357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506" name="楕円 505"/>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121920</xdr:rowOff>
    </xdr:from>
    <xdr:to>
      <xdr:col>85</xdr:col>
      <xdr:colOff>127000</xdr:colOff>
      <xdr:row>39</xdr:row>
      <xdr:rowOff>121920</xdr:rowOff>
    </xdr:to>
    <xdr:cxnSp macro="">
      <xdr:nvCxnSpPr>
        <xdr:cNvPr id="507" name="直線コネクタ 506"/>
        <xdr:cNvCxnSpPr/>
      </xdr:nvCxnSpPr>
      <xdr:spPr>
        <a:xfrm>
          <a:off x="15481300" y="6808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27033</xdr:rowOff>
    </xdr:from>
    <xdr:to>
      <xdr:col>76</xdr:col>
      <xdr:colOff>165100</xdr:colOff>
      <xdr:row>39</xdr:row>
      <xdr:rowOff>128633</xdr:rowOff>
    </xdr:to>
    <xdr:sp macro="" textlink="">
      <xdr:nvSpPr>
        <xdr:cNvPr id="508" name="楕円 507"/>
        <xdr:cNvSpPr/>
      </xdr:nvSpPr>
      <xdr:spPr>
        <a:xfrm>
          <a:off x="14541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77833</xdr:rowOff>
    </xdr:from>
    <xdr:to>
      <xdr:col>81</xdr:col>
      <xdr:colOff>50800</xdr:colOff>
      <xdr:row>39</xdr:row>
      <xdr:rowOff>121920</xdr:rowOff>
    </xdr:to>
    <xdr:cxnSp macro="">
      <xdr:nvCxnSpPr>
        <xdr:cNvPr id="509" name="直線コネクタ 508"/>
        <xdr:cNvCxnSpPr/>
      </xdr:nvCxnSpPr>
      <xdr:spPr>
        <a:xfrm>
          <a:off x="14592300" y="676438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154396</xdr:rowOff>
    </xdr:from>
    <xdr:to>
      <xdr:col>72</xdr:col>
      <xdr:colOff>38100</xdr:colOff>
      <xdr:row>39</xdr:row>
      <xdr:rowOff>84546</xdr:rowOff>
    </xdr:to>
    <xdr:sp macro="" textlink="">
      <xdr:nvSpPr>
        <xdr:cNvPr id="510" name="楕円 509"/>
        <xdr:cNvSpPr/>
      </xdr:nvSpPr>
      <xdr:spPr>
        <a:xfrm>
          <a:off x="13652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33746</xdr:rowOff>
    </xdr:from>
    <xdr:to>
      <xdr:col>76</xdr:col>
      <xdr:colOff>114300</xdr:colOff>
      <xdr:row>39</xdr:row>
      <xdr:rowOff>77833</xdr:rowOff>
    </xdr:to>
    <xdr:cxnSp macro="">
      <xdr:nvCxnSpPr>
        <xdr:cNvPr id="511" name="直線コネクタ 510"/>
        <xdr:cNvCxnSpPr/>
      </xdr:nvCxnSpPr>
      <xdr:spPr>
        <a:xfrm>
          <a:off x="13703300" y="67202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12"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13"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14"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163847</xdr:rowOff>
    </xdr:from>
    <xdr:ext cx="405111" cy="259045"/>
    <xdr:sp macro="" textlink="">
      <xdr:nvSpPr>
        <xdr:cNvPr id="516" name="n_1mainValue【一般廃棄物処理施設】&#10;有形固定資産減価償却率"/>
        <xdr:cNvSpPr txBox="1"/>
      </xdr:nvSpPr>
      <xdr:spPr>
        <a:xfrm>
          <a:off x="15266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119760</xdr:rowOff>
    </xdr:from>
    <xdr:ext cx="405111" cy="259045"/>
    <xdr:sp macro="" textlink="">
      <xdr:nvSpPr>
        <xdr:cNvPr id="517" name="n_2mainValue【一般廃棄物処理施設】&#10;有形固定資産減価償却率"/>
        <xdr:cNvSpPr txBox="1"/>
      </xdr:nvSpPr>
      <xdr:spPr>
        <a:xfrm>
          <a:off x="14389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75673</xdr:rowOff>
    </xdr:from>
    <xdr:ext cx="405111" cy="259045"/>
    <xdr:sp macro="" textlink="">
      <xdr:nvSpPr>
        <xdr:cNvPr id="518" name="n_3mainValue【一般廃棄物処理施設】&#10;有形固定資産減価償却率"/>
        <xdr:cNvSpPr txBox="1"/>
      </xdr:nvSpPr>
      <xdr:spPr>
        <a:xfrm>
          <a:off x="13500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47"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138405</xdr:rowOff>
    </xdr:from>
    <xdr:to>
      <xdr:col>116</xdr:col>
      <xdr:colOff>114300</xdr:colOff>
      <xdr:row>42</xdr:row>
      <xdr:rowOff>68555</xdr:rowOff>
    </xdr:to>
    <xdr:sp macro="" textlink="">
      <xdr:nvSpPr>
        <xdr:cNvPr id="558" name="楕円 557"/>
        <xdr:cNvSpPr/>
      </xdr:nvSpPr>
      <xdr:spPr>
        <a:xfrm>
          <a:off x="22110700" y="71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53332</xdr:rowOff>
    </xdr:from>
    <xdr:ext cx="469744" cy="259045"/>
    <xdr:sp macro="" textlink="">
      <xdr:nvSpPr>
        <xdr:cNvPr id="559" name="【一般廃棄物処理施設】&#10;一人当たり有形固定資産（償却資産）額該当値テキスト"/>
        <xdr:cNvSpPr txBox="1"/>
      </xdr:nvSpPr>
      <xdr:spPr>
        <a:xfrm>
          <a:off x="22199600" y="708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138496</xdr:rowOff>
    </xdr:from>
    <xdr:to>
      <xdr:col>112</xdr:col>
      <xdr:colOff>38100</xdr:colOff>
      <xdr:row>42</xdr:row>
      <xdr:rowOff>68646</xdr:rowOff>
    </xdr:to>
    <xdr:sp macro="" textlink="">
      <xdr:nvSpPr>
        <xdr:cNvPr id="560" name="楕円 559"/>
        <xdr:cNvSpPr/>
      </xdr:nvSpPr>
      <xdr:spPr>
        <a:xfrm>
          <a:off x="21272500" y="71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17755</xdr:rowOff>
    </xdr:from>
    <xdr:to>
      <xdr:col>116</xdr:col>
      <xdr:colOff>63500</xdr:colOff>
      <xdr:row>42</xdr:row>
      <xdr:rowOff>17846</xdr:rowOff>
    </xdr:to>
    <xdr:cxnSp macro="">
      <xdr:nvCxnSpPr>
        <xdr:cNvPr id="561" name="直線コネクタ 560"/>
        <xdr:cNvCxnSpPr/>
      </xdr:nvCxnSpPr>
      <xdr:spPr>
        <a:xfrm flipV="1">
          <a:off x="21323300" y="7218655"/>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138511</xdr:rowOff>
    </xdr:from>
    <xdr:to>
      <xdr:col>107</xdr:col>
      <xdr:colOff>101600</xdr:colOff>
      <xdr:row>42</xdr:row>
      <xdr:rowOff>68661</xdr:rowOff>
    </xdr:to>
    <xdr:sp macro="" textlink="">
      <xdr:nvSpPr>
        <xdr:cNvPr id="562" name="楕円 561"/>
        <xdr:cNvSpPr/>
      </xdr:nvSpPr>
      <xdr:spPr>
        <a:xfrm>
          <a:off x="20383500" y="71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17846</xdr:rowOff>
    </xdr:from>
    <xdr:to>
      <xdr:col>111</xdr:col>
      <xdr:colOff>177800</xdr:colOff>
      <xdr:row>42</xdr:row>
      <xdr:rowOff>17861</xdr:rowOff>
    </xdr:to>
    <xdr:cxnSp macro="">
      <xdr:nvCxnSpPr>
        <xdr:cNvPr id="563" name="直線コネクタ 562"/>
        <xdr:cNvCxnSpPr/>
      </xdr:nvCxnSpPr>
      <xdr:spPr>
        <a:xfrm flipV="1">
          <a:off x="20434300" y="7218746"/>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138550</xdr:rowOff>
    </xdr:from>
    <xdr:to>
      <xdr:col>102</xdr:col>
      <xdr:colOff>165100</xdr:colOff>
      <xdr:row>42</xdr:row>
      <xdr:rowOff>68700</xdr:rowOff>
    </xdr:to>
    <xdr:sp macro="" textlink="">
      <xdr:nvSpPr>
        <xdr:cNvPr id="564" name="楕円 563"/>
        <xdr:cNvSpPr/>
      </xdr:nvSpPr>
      <xdr:spPr>
        <a:xfrm>
          <a:off x="19494500" y="71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17861</xdr:rowOff>
    </xdr:from>
    <xdr:to>
      <xdr:col>107</xdr:col>
      <xdr:colOff>50800</xdr:colOff>
      <xdr:row>42</xdr:row>
      <xdr:rowOff>17900</xdr:rowOff>
    </xdr:to>
    <xdr:cxnSp macro="">
      <xdr:nvCxnSpPr>
        <xdr:cNvPr id="565" name="直線コネクタ 564"/>
        <xdr:cNvCxnSpPr/>
      </xdr:nvCxnSpPr>
      <xdr:spPr>
        <a:xfrm flipV="1">
          <a:off x="19545300" y="72187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66"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67"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68"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59773</xdr:rowOff>
    </xdr:from>
    <xdr:ext cx="469744" cy="259045"/>
    <xdr:sp macro="" textlink="">
      <xdr:nvSpPr>
        <xdr:cNvPr id="570" name="n_1mainValue【一般廃棄物処理施設】&#10;一人当たり有形固定資産（償却資産）額"/>
        <xdr:cNvSpPr txBox="1"/>
      </xdr:nvSpPr>
      <xdr:spPr>
        <a:xfrm>
          <a:off x="21075728" y="726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59788</xdr:rowOff>
    </xdr:from>
    <xdr:ext cx="469744" cy="259045"/>
    <xdr:sp macro="" textlink="">
      <xdr:nvSpPr>
        <xdr:cNvPr id="571" name="n_2mainValue【一般廃棄物処理施設】&#10;一人当たり有形固定資産（償却資産）額"/>
        <xdr:cNvSpPr txBox="1"/>
      </xdr:nvSpPr>
      <xdr:spPr>
        <a:xfrm>
          <a:off x="20199428" y="726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59827</xdr:rowOff>
    </xdr:from>
    <xdr:ext cx="469744" cy="259045"/>
    <xdr:sp macro="" textlink="">
      <xdr:nvSpPr>
        <xdr:cNvPr id="572" name="n_3mainValue【一般廃棄物処理施設】&#10;一人当たり有形固定資産（償却資産）額"/>
        <xdr:cNvSpPr txBox="1"/>
      </xdr:nvSpPr>
      <xdr:spPr>
        <a:xfrm>
          <a:off x="19310428" y="72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0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611" name="楕円 610"/>
        <xdr:cNvSpPr/>
      </xdr:nvSpPr>
      <xdr:spPr>
        <a:xfrm>
          <a:off x="16268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109237</xdr:rowOff>
    </xdr:from>
    <xdr:ext cx="405111" cy="259045"/>
    <xdr:sp macro="" textlink="">
      <xdr:nvSpPr>
        <xdr:cNvPr id="612" name="【保健センター・保健所】&#10;有形固定資産減価償却率該当値テキスト"/>
        <xdr:cNvSpPr txBox="1"/>
      </xdr:nvSpPr>
      <xdr:spPr>
        <a:xfrm>
          <a:off x="16357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613" name="楕円 612"/>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137160</xdr:rowOff>
    </xdr:from>
    <xdr:to>
      <xdr:col>85</xdr:col>
      <xdr:colOff>127000</xdr:colOff>
      <xdr:row>57</xdr:row>
      <xdr:rowOff>137160</xdr:rowOff>
    </xdr:to>
    <xdr:cxnSp macro="">
      <xdr:nvCxnSpPr>
        <xdr:cNvPr id="614" name="直線コネクタ 613"/>
        <xdr:cNvCxnSpPr/>
      </xdr:nvCxnSpPr>
      <xdr:spPr>
        <a:xfrm>
          <a:off x="15481300" y="99098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40640</xdr:rowOff>
    </xdr:from>
    <xdr:to>
      <xdr:col>76</xdr:col>
      <xdr:colOff>165100</xdr:colOff>
      <xdr:row>57</xdr:row>
      <xdr:rowOff>142240</xdr:rowOff>
    </xdr:to>
    <xdr:sp macro="" textlink="">
      <xdr:nvSpPr>
        <xdr:cNvPr id="615" name="楕円 614"/>
        <xdr:cNvSpPr/>
      </xdr:nvSpPr>
      <xdr:spPr>
        <a:xfrm>
          <a:off x="14541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57</xdr:row>
      <xdr:rowOff>137160</xdr:rowOff>
    </xdr:to>
    <xdr:cxnSp macro="">
      <xdr:nvCxnSpPr>
        <xdr:cNvPr id="616" name="直線コネクタ 615"/>
        <xdr:cNvCxnSpPr/>
      </xdr:nvCxnSpPr>
      <xdr:spPr>
        <a:xfrm>
          <a:off x="14592300" y="9864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166370</xdr:rowOff>
    </xdr:from>
    <xdr:to>
      <xdr:col>72</xdr:col>
      <xdr:colOff>38100</xdr:colOff>
      <xdr:row>57</xdr:row>
      <xdr:rowOff>96520</xdr:rowOff>
    </xdr:to>
    <xdr:sp macro="" textlink="">
      <xdr:nvSpPr>
        <xdr:cNvPr id="617" name="楕円 616"/>
        <xdr:cNvSpPr/>
      </xdr:nvSpPr>
      <xdr:spPr>
        <a:xfrm>
          <a:off x="13652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45720</xdr:rowOff>
    </xdr:from>
    <xdr:to>
      <xdr:col>76</xdr:col>
      <xdr:colOff>114300</xdr:colOff>
      <xdr:row>57</xdr:row>
      <xdr:rowOff>91440</xdr:rowOff>
    </xdr:to>
    <xdr:cxnSp macro="">
      <xdr:nvCxnSpPr>
        <xdr:cNvPr id="618" name="直線コネクタ 617"/>
        <xdr:cNvCxnSpPr/>
      </xdr:nvCxnSpPr>
      <xdr:spPr>
        <a:xfrm>
          <a:off x="13703300" y="98183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19"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20"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21" name="n_3aveValue【保健センター・保健所】&#10;有形固定資産減価償却率"/>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33037</xdr:rowOff>
    </xdr:from>
    <xdr:ext cx="405111" cy="259045"/>
    <xdr:sp macro="" textlink="">
      <xdr:nvSpPr>
        <xdr:cNvPr id="623" name="n_1mainValue【保健センター・保健所】&#10;有形固定資産減価償却率"/>
        <xdr:cNvSpPr txBox="1"/>
      </xdr:nvSpPr>
      <xdr:spPr>
        <a:xfrm>
          <a:off x="15266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158767</xdr:rowOff>
    </xdr:from>
    <xdr:ext cx="405111" cy="259045"/>
    <xdr:sp macro="" textlink="">
      <xdr:nvSpPr>
        <xdr:cNvPr id="624" name="n_2mainValue【保健センター・保健所】&#10;有形固定資産減価償却率"/>
        <xdr:cNvSpPr txBox="1"/>
      </xdr:nvSpPr>
      <xdr:spPr>
        <a:xfrm>
          <a:off x="14389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113047</xdr:rowOff>
    </xdr:from>
    <xdr:ext cx="405111" cy="259045"/>
    <xdr:sp macro="" textlink="">
      <xdr:nvSpPr>
        <xdr:cNvPr id="625" name="n_3mainValue【保健センター・保健所】&#10;有形固定資産減価償却率"/>
        <xdr:cNvSpPr txBox="1"/>
      </xdr:nvSpPr>
      <xdr:spPr>
        <a:xfrm>
          <a:off x="13500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665" name="楕円 664"/>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666" name="【保健センター・保健所】&#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667" name="楕円 666"/>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668" name="直線コネクタ 667"/>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69" name="楕円 668"/>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670" name="直線コネクタ 669"/>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71" name="楕円 670"/>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672" name="直線コネクタ 671"/>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5"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677"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78"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79"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09"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40639</xdr:rowOff>
    </xdr:from>
    <xdr:to>
      <xdr:col>85</xdr:col>
      <xdr:colOff>177800</xdr:colOff>
      <xdr:row>80</xdr:row>
      <xdr:rowOff>142239</xdr:rowOff>
    </xdr:to>
    <xdr:sp macro="" textlink="">
      <xdr:nvSpPr>
        <xdr:cNvPr id="720" name="楕円 719"/>
        <xdr:cNvSpPr/>
      </xdr:nvSpPr>
      <xdr:spPr>
        <a:xfrm>
          <a:off x="16268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63516</xdr:rowOff>
    </xdr:from>
    <xdr:ext cx="405111" cy="259045"/>
    <xdr:sp macro="" textlink="">
      <xdr:nvSpPr>
        <xdr:cNvPr id="721" name="【消防施設】&#10;有形固定資産減価償却率該当値テキスト"/>
        <xdr:cNvSpPr txBox="1"/>
      </xdr:nvSpPr>
      <xdr:spPr>
        <a:xfrm>
          <a:off x="16357600"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46355</xdr:rowOff>
    </xdr:from>
    <xdr:to>
      <xdr:col>81</xdr:col>
      <xdr:colOff>101600</xdr:colOff>
      <xdr:row>80</xdr:row>
      <xdr:rowOff>147955</xdr:rowOff>
    </xdr:to>
    <xdr:sp macro="" textlink="">
      <xdr:nvSpPr>
        <xdr:cNvPr id="722" name="楕円 721"/>
        <xdr:cNvSpPr/>
      </xdr:nvSpPr>
      <xdr:spPr>
        <a:xfrm>
          <a:off x="15430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91439</xdr:rowOff>
    </xdr:from>
    <xdr:to>
      <xdr:col>85</xdr:col>
      <xdr:colOff>127000</xdr:colOff>
      <xdr:row>80</xdr:row>
      <xdr:rowOff>97155</xdr:rowOff>
    </xdr:to>
    <xdr:cxnSp macro="">
      <xdr:nvCxnSpPr>
        <xdr:cNvPr id="723" name="直線コネクタ 722"/>
        <xdr:cNvCxnSpPr/>
      </xdr:nvCxnSpPr>
      <xdr:spPr>
        <a:xfrm flipV="1">
          <a:off x="15481300" y="138074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90170</xdr:rowOff>
    </xdr:from>
    <xdr:to>
      <xdr:col>76</xdr:col>
      <xdr:colOff>165100</xdr:colOff>
      <xdr:row>81</xdr:row>
      <xdr:rowOff>20320</xdr:rowOff>
    </xdr:to>
    <xdr:sp macro="" textlink="">
      <xdr:nvSpPr>
        <xdr:cNvPr id="724" name="楕円 723"/>
        <xdr:cNvSpPr/>
      </xdr:nvSpPr>
      <xdr:spPr>
        <a:xfrm>
          <a:off x="14541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97155</xdr:rowOff>
    </xdr:from>
    <xdr:to>
      <xdr:col>81</xdr:col>
      <xdr:colOff>50800</xdr:colOff>
      <xdr:row>80</xdr:row>
      <xdr:rowOff>140970</xdr:rowOff>
    </xdr:to>
    <xdr:cxnSp macro="">
      <xdr:nvCxnSpPr>
        <xdr:cNvPr id="725" name="直線コネクタ 724"/>
        <xdr:cNvCxnSpPr/>
      </xdr:nvCxnSpPr>
      <xdr:spPr>
        <a:xfrm flipV="1">
          <a:off x="14592300" y="13813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164464</xdr:rowOff>
    </xdr:from>
    <xdr:to>
      <xdr:col>72</xdr:col>
      <xdr:colOff>38100</xdr:colOff>
      <xdr:row>81</xdr:row>
      <xdr:rowOff>94614</xdr:rowOff>
    </xdr:to>
    <xdr:sp macro="" textlink="">
      <xdr:nvSpPr>
        <xdr:cNvPr id="726" name="楕円 725"/>
        <xdr:cNvSpPr/>
      </xdr:nvSpPr>
      <xdr:spPr>
        <a:xfrm>
          <a:off x="13652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140970</xdr:rowOff>
    </xdr:from>
    <xdr:to>
      <xdr:col>76</xdr:col>
      <xdr:colOff>114300</xdr:colOff>
      <xdr:row>81</xdr:row>
      <xdr:rowOff>43814</xdr:rowOff>
    </xdr:to>
    <xdr:cxnSp macro="">
      <xdr:nvCxnSpPr>
        <xdr:cNvPr id="727" name="直線コネクタ 726"/>
        <xdr:cNvCxnSpPr/>
      </xdr:nvCxnSpPr>
      <xdr:spPr>
        <a:xfrm flipV="1">
          <a:off x="13703300" y="1385697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28"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29"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164482</xdr:rowOff>
    </xdr:from>
    <xdr:ext cx="405111" cy="259045"/>
    <xdr:sp macro="" textlink="">
      <xdr:nvSpPr>
        <xdr:cNvPr id="732" name="n_1mainValue【消防施設】&#10;有形固定資産減価償却率"/>
        <xdr:cNvSpPr txBox="1"/>
      </xdr:nvSpPr>
      <xdr:spPr>
        <a:xfrm>
          <a:off x="15266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33" name="n_2main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111141</xdr:rowOff>
    </xdr:from>
    <xdr:ext cx="405111" cy="259045"/>
    <xdr:sp macro="" textlink="">
      <xdr:nvSpPr>
        <xdr:cNvPr id="734" name="n_3mainValue【消防施設】&#10;有形固定資産減価償却率"/>
        <xdr:cNvSpPr txBox="1"/>
      </xdr:nvSpPr>
      <xdr:spPr>
        <a:xfrm>
          <a:off x="13500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63"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774" name="楕円 773"/>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775" name="【消防施設】&#10;一人当たり面積該当値テキスト"/>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19050</xdr:rowOff>
    </xdr:from>
    <xdr:to>
      <xdr:col>112</xdr:col>
      <xdr:colOff>38100</xdr:colOff>
      <xdr:row>81</xdr:row>
      <xdr:rowOff>120650</xdr:rowOff>
    </xdr:to>
    <xdr:sp macro="" textlink="">
      <xdr:nvSpPr>
        <xdr:cNvPr id="776" name="楕円 775"/>
        <xdr:cNvSpPr/>
      </xdr:nvSpPr>
      <xdr:spPr>
        <a:xfrm>
          <a:off x="21272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69850</xdr:rowOff>
    </xdr:to>
    <xdr:cxnSp macro="">
      <xdr:nvCxnSpPr>
        <xdr:cNvPr id="777" name="直線コネクタ 776"/>
        <xdr:cNvCxnSpPr/>
      </xdr:nvCxnSpPr>
      <xdr:spPr>
        <a:xfrm flipV="1">
          <a:off x="21323300" y="1394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165100</xdr:rowOff>
    </xdr:from>
    <xdr:to>
      <xdr:col>107</xdr:col>
      <xdr:colOff>101600</xdr:colOff>
      <xdr:row>81</xdr:row>
      <xdr:rowOff>95250</xdr:rowOff>
    </xdr:to>
    <xdr:sp macro="" textlink="">
      <xdr:nvSpPr>
        <xdr:cNvPr id="778" name="楕円 777"/>
        <xdr:cNvSpPr/>
      </xdr:nvSpPr>
      <xdr:spPr>
        <a:xfrm>
          <a:off x="20383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44450</xdr:rowOff>
    </xdr:from>
    <xdr:to>
      <xdr:col>111</xdr:col>
      <xdr:colOff>177800</xdr:colOff>
      <xdr:row>81</xdr:row>
      <xdr:rowOff>69850</xdr:rowOff>
    </xdr:to>
    <xdr:cxnSp macro="">
      <xdr:nvCxnSpPr>
        <xdr:cNvPr id="779" name="直線コネクタ 778"/>
        <xdr:cNvCxnSpPr/>
      </xdr:nvCxnSpPr>
      <xdr:spPr>
        <a:xfrm>
          <a:off x="20434300" y="1393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31750</xdr:rowOff>
    </xdr:from>
    <xdr:to>
      <xdr:col>102</xdr:col>
      <xdr:colOff>165100</xdr:colOff>
      <xdr:row>81</xdr:row>
      <xdr:rowOff>133350</xdr:rowOff>
    </xdr:to>
    <xdr:sp macro="" textlink="">
      <xdr:nvSpPr>
        <xdr:cNvPr id="780" name="楕円 779"/>
        <xdr:cNvSpPr/>
      </xdr:nvSpPr>
      <xdr:spPr>
        <a:xfrm>
          <a:off x="19494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44450</xdr:rowOff>
    </xdr:from>
    <xdr:to>
      <xdr:col>107</xdr:col>
      <xdr:colOff>50800</xdr:colOff>
      <xdr:row>81</xdr:row>
      <xdr:rowOff>82550</xdr:rowOff>
    </xdr:to>
    <xdr:cxnSp macro="">
      <xdr:nvCxnSpPr>
        <xdr:cNvPr id="781" name="直線コネクタ 780"/>
        <xdr:cNvCxnSpPr/>
      </xdr:nvCxnSpPr>
      <xdr:spPr>
        <a:xfrm flipV="1">
          <a:off x="19545300" y="1393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82"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83" name="n_2aveValue【消防施設】&#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4" name="n_3ave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137177</xdr:rowOff>
    </xdr:from>
    <xdr:ext cx="469744" cy="259045"/>
    <xdr:sp macro="" textlink="">
      <xdr:nvSpPr>
        <xdr:cNvPr id="786" name="n_1mainValue【消防施設】&#10;一人当たり面積"/>
        <xdr:cNvSpPr txBox="1"/>
      </xdr:nvSpPr>
      <xdr:spPr>
        <a:xfrm>
          <a:off x="21075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111777</xdr:rowOff>
    </xdr:from>
    <xdr:ext cx="469744" cy="259045"/>
    <xdr:sp macro="" textlink="">
      <xdr:nvSpPr>
        <xdr:cNvPr id="787" name="n_2mainValue【消防施設】&#10;一人当たり面積"/>
        <xdr:cNvSpPr txBox="1"/>
      </xdr:nvSpPr>
      <xdr:spPr>
        <a:xfrm>
          <a:off x="20199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149877</xdr:rowOff>
    </xdr:from>
    <xdr:ext cx="469744" cy="259045"/>
    <xdr:sp macro="" textlink="">
      <xdr:nvSpPr>
        <xdr:cNvPr id="788" name="n_3mainValue【消防施設】&#10;一人当たり面積"/>
        <xdr:cNvSpPr txBox="1"/>
      </xdr:nvSpPr>
      <xdr:spPr>
        <a:xfrm>
          <a:off x="193104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19"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830" name="楕円 829"/>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831" name="【庁舎】&#10;有形固定資産減価償却率該当値テキスト"/>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4173</xdr:rowOff>
    </xdr:from>
    <xdr:to>
      <xdr:col>81</xdr:col>
      <xdr:colOff>101600</xdr:colOff>
      <xdr:row>105</xdr:row>
      <xdr:rowOff>105773</xdr:rowOff>
    </xdr:to>
    <xdr:sp macro="" textlink="">
      <xdr:nvSpPr>
        <xdr:cNvPr id="832" name="楕円 831"/>
        <xdr:cNvSpPr/>
      </xdr:nvSpPr>
      <xdr:spPr>
        <a:xfrm>
          <a:off x="15430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54973</xdr:rowOff>
    </xdr:to>
    <xdr:cxnSp macro="">
      <xdr:nvCxnSpPr>
        <xdr:cNvPr id="833" name="直線コネクタ 832"/>
        <xdr:cNvCxnSpPr/>
      </xdr:nvCxnSpPr>
      <xdr:spPr>
        <a:xfrm flipV="1">
          <a:off x="15481300" y="1805558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141332</xdr:rowOff>
    </xdr:from>
    <xdr:to>
      <xdr:col>76</xdr:col>
      <xdr:colOff>165100</xdr:colOff>
      <xdr:row>105</xdr:row>
      <xdr:rowOff>71482</xdr:rowOff>
    </xdr:to>
    <xdr:sp macro="" textlink="">
      <xdr:nvSpPr>
        <xdr:cNvPr id="834" name="楕円 833"/>
        <xdr:cNvSpPr/>
      </xdr:nvSpPr>
      <xdr:spPr>
        <a:xfrm>
          <a:off x="14541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20682</xdr:rowOff>
    </xdr:from>
    <xdr:to>
      <xdr:col>81</xdr:col>
      <xdr:colOff>50800</xdr:colOff>
      <xdr:row>105</xdr:row>
      <xdr:rowOff>54973</xdr:rowOff>
    </xdr:to>
    <xdr:cxnSp macro="">
      <xdr:nvCxnSpPr>
        <xdr:cNvPr id="835" name="直線コネクタ 834"/>
        <xdr:cNvCxnSpPr/>
      </xdr:nvCxnSpPr>
      <xdr:spPr>
        <a:xfrm>
          <a:off x="14592300" y="180229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36" name="楕円 835"/>
        <xdr:cNvSpPr/>
      </xdr:nvSpPr>
      <xdr:spPr>
        <a:xfrm>
          <a:off x="1365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151312</xdr:rowOff>
    </xdr:from>
    <xdr:to>
      <xdr:col>76</xdr:col>
      <xdr:colOff>114300</xdr:colOff>
      <xdr:row>105</xdr:row>
      <xdr:rowOff>20682</xdr:rowOff>
    </xdr:to>
    <xdr:cxnSp macro="">
      <xdr:nvCxnSpPr>
        <xdr:cNvPr id="837" name="直線コネクタ 836"/>
        <xdr:cNvCxnSpPr/>
      </xdr:nvCxnSpPr>
      <xdr:spPr>
        <a:xfrm>
          <a:off x="13703300" y="1798211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38"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39"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40"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96900</xdr:rowOff>
    </xdr:from>
    <xdr:ext cx="405111" cy="259045"/>
    <xdr:sp macro="" textlink="">
      <xdr:nvSpPr>
        <xdr:cNvPr id="842" name="n_1mainValue【庁舎】&#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62609</xdr:rowOff>
    </xdr:from>
    <xdr:ext cx="405111" cy="259045"/>
    <xdr:sp macro="" textlink="">
      <xdr:nvSpPr>
        <xdr:cNvPr id="843" name="n_2mainValue【庁舎】&#10;有形固定資産減価償却率"/>
        <xdr:cNvSpPr txBox="1"/>
      </xdr:nvSpPr>
      <xdr:spPr>
        <a:xfrm>
          <a:off x="14389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844" name="n_3mainValue【庁舎】&#10;有形固定資産減価償却率"/>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71"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169418</xdr:rowOff>
    </xdr:from>
    <xdr:to>
      <xdr:col>116</xdr:col>
      <xdr:colOff>114300</xdr:colOff>
      <xdr:row>104</xdr:row>
      <xdr:rowOff>99568</xdr:rowOff>
    </xdr:to>
    <xdr:sp macro="" textlink="">
      <xdr:nvSpPr>
        <xdr:cNvPr id="882" name="楕円 881"/>
        <xdr:cNvSpPr/>
      </xdr:nvSpPr>
      <xdr:spPr>
        <a:xfrm>
          <a:off x="221107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20845</xdr:rowOff>
    </xdr:from>
    <xdr:ext cx="469744" cy="259045"/>
    <xdr:sp macro="" textlink="">
      <xdr:nvSpPr>
        <xdr:cNvPr id="883" name="【庁舎】&#10;一人当たり面積該当値テキスト"/>
        <xdr:cNvSpPr txBox="1"/>
      </xdr:nvSpPr>
      <xdr:spPr>
        <a:xfrm>
          <a:off x="22199600" y="176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884" name="楕円 883"/>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48768</xdr:rowOff>
    </xdr:from>
    <xdr:to>
      <xdr:col>116</xdr:col>
      <xdr:colOff>63500</xdr:colOff>
      <xdr:row>104</xdr:row>
      <xdr:rowOff>53339</xdr:rowOff>
    </xdr:to>
    <xdr:cxnSp macro="">
      <xdr:nvCxnSpPr>
        <xdr:cNvPr id="885" name="直線コネクタ 884"/>
        <xdr:cNvCxnSpPr/>
      </xdr:nvCxnSpPr>
      <xdr:spPr>
        <a:xfrm flipV="1">
          <a:off x="21323300" y="178795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xdr:rowOff>
    </xdr:from>
    <xdr:to>
      <xdr:col>107</xdr:col>
      <xdr:colOff>101600</xdr:colOff>
      <xdr:row>104</xdr:row>
      <xdr:rowOff>117856</xdr:rowOff>
    </xdr:to>
    <xdr:sp macro="" textlink="">
      <xdr:nvSpPr>
        <xdr:cNvPr id="886" name="楕円 885"/>
        <xdr:cNvSpPr/>
      </xdr:nvSpPr>
      <xdr:spPr>
        <a:xfrm>
          <a:off x="20383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67056</xdr:rowOff>
    </xdr:to>
    <xdr:cxnSp macro="">
      <xdr:nvCxnSpPr>
        <xdr:cNvPr id="887" name="直線コネクタ 886"/>
        <xdr:cNvCxnSpPr/>
      </xdr:nvCxnSpPr>
      <xdr:spPr>
        <a:xfrm flipV="1">
          <a:off x="20434300" y="178841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xdr:rowOff>
    </xdr:from>
    <xdr:to>
      <xdr:col>102</xdr:col>
      <xdr:colOff>165100</xdr:colOff>
      <xdr:row>104</xdr:row>
      <xdr:rowOff>117856</xdr:rowOff>
    </xdr:to>
    <xdr:sp macro="" textlink="">
      <xdr:nvSpPr>
        <xdr:cNvPr id="888" name="楕円 887"/>
        <xdr:cNvSpPr/>
      </xdr:nvSpPr>
      <xdr:spPr>
        <a:xfrm>
          <a:off x="19494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67056</xdr:rowOff>
    </xdr:from>
    <xdr:to>
      <xdr:col>107</xdr:col>
      <xdr:colOff>50800</xdr:colOff>
      <xdr:row>104</xdr:row>
      <xdr:rowOff>67056</xdr:rowOff>
    </xdr:to>
    <xdr:cxnSp macro="">
      <xdr:nvCxnSpPr>
        <xdr:cNvPr id="889" name="直線コネクタ 888"/>
        <xdr:cNvCxnSpPr/>
      </xdr:nvCxnSpPr>
      <xdr:spPr>
        <a:xfrm>
          <a:off x="19545300" y="17897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890"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91"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92"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894" name="n_1mainValue【庁舎】&#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134383</xdr:rowOff>
    </xdr:from>
    <xdr:ext cx="469744" cy="259045"/>
    <xdr:sp macro="" textlink="">
      <xdr:nvSpPr>
        <xdr:cNvPr id="895" name="n_2mainValue【庁舎】&#10;一人当たり面積"/>
        <xdr:cNvSpPr txBox="1"/>
      </xdr:nvSpPr>
      <xdr:spPr>
        <a:xfrm>
          <a:off x="201994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134383</xdr:rowOff>
    </xdr:from>
    <xdr:ext cx="469744" cy="259045"/>
    <xdr:sp macro="" textlink="">
      <xdr:nvSpPr>
        <xdr:cNvPr id="896" name="n_3mainValue【庁舎】&#10;一人当たり面積"/>
        <xdr:cNvSpPr txBox="1"/>
      </xdr:nvSpPr>
      <xdr:spPr>
        <a:xfrm>
          <a:off x="193104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１９７０年代における人口の急増に伴い、学校、公営住宅、市民向けの施設などの「公共建築物」や道路、橋りょう、上下水道などの「社会インフラ」を各自治体が競い合うように整備してきた。そうした中、本市は、平成１７年４月の１市４町２村による市町村合併により、旧市町村ごとに整備された庁舎やホール、図書館や体育館といった市域全体を対象とする公共建築物を受け継ぐこととなったため、地域間で類似施設が重複することとなった。このため、全市域を対象とし、機能が重複する施設については、整理統合を含めた施設のあり方や役割を再構築する必要に迫られている。</a:t>
          </a:r>
          <a:endParaRPr lang="ja-JP" altLang="ja-JP" sz="1400">
            <a:effectLst/>
          </a:endParaRPr>
        </a:p>
        <a:p>
          <a:r>
            <a:rPr kumimoji="1" lang="ja-JP" altLang="ja-JP" sz="1100" b="1">
              <a:solidFill>
                <a:schemeClr val="dk1"/>
              </a:solidFill>
              <a:effectLst/>
              <a:latin typeface="+mn-lt"/>
              <a:ea typeface="+mn-ea"/>
              <a:cs typeface="+mn-cs"/>
            </a:rPr>
            <a:t>　今後、有形固定資産原価償却率が類似団体内平均値を大きく上回る「市民会館」については、引き続き、規模や地域における役割、周辺の類似施設との連携や稼働率等を総合的に勘案し、将来のあり方について、廃止や民間への譲渡も視野に入れて検討を行う必要がある</a:t>
          </a:r>
          <a:r>
            <a:rPr kumimoji="1" lang="ja-JP" altLang="en-US" sz="1100" b="1">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415,765
408,006
1,241.77
170,912,414
166,658,376
2,769,128
101,552,669
234,584,827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ここ数年は０．８０前後で推移しており、ほぼ類似団体の平均値である。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今後の対応策としては、市税の課税客体を確実に把握するとともに、収納率の向上を図るなど、歳入の確保に努める。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49389</xdr:rowOff>
    </xdr:to>
    <xdr:cxnSp macro="">
      <xdr:nvCxnSpPr>
        <xdr:cNvPr id="69" name="直線コネクタ 68"/>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62795</xdr:rowOff>
    </xdr:to>
    <xdr:cxnSp macro="">
      <xdr:nvCxnSpPr>
        <xdr:cNvPr id="72" name="直線コネクタ 71"/>
        <xdr:cNvCxnSpPr/>
      </xdr:nvCxnSpPr>
      <xdr:spPr>
        <a:xfrm flipV="1">
          <a:off x="3225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89605</xdr:rowOff>
    </xdr:to>
    <xdr:cxnSp macro="">
      <xdr:nvCxnSpPr>
        <xdr:cNvPr id="75" name="直線コネクタ 74"/>
        <xdr:cNvCxnSpPr/>
      </xdr:nvCxnSpPr>
      <xdr:spPr>
        <a:xfrm flipV="1">
          <a:off x="2336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xdr:cNvCxnSpPr/>
      </xdr:nvCxnSpPr>
      <xdr:spPr>
        <a:xfrm flipV="1">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地方消費税交付金や臨時財政対策債が減少したことなどにより、前年度から比率はやや悪化したものの、類似団体平均を下回っている。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111760</xdr:rowOff>
    </xdr:to>
    <xdr:cxnSp macro="">
      <xdr:nvCxnSpPr>
        <xdr:cNvPr id="130" name="直線コネクタ 129"/>
        <xdr:cNvCxnSpPr/>
      </xdr:nvCxnSpPr>
      <xdr:spPr>
        <a:xfrm>
          <a:off x="4114800" y="110121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169672</xdr:rowOff>
    </xdr:to>
    <xdr:cxnSp macro="">
      <xdr:nvCxnSpPr>
        <xdr:cNvPr id="133" name="直線コネクタ 132"/>
        <xdr:cNvCxnSpPr/>
      </xdr:nvCxnSpPr>
      <xdr:spPr>
        <a:xfrm flipV="1">
          <a:off x="3225800" y="1101217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17526</xdr:rowOff>
    </xdr:to>
    <xdr:cxnSp macro="">
      <xdr:nvCxnSpPr>
        <xdr:cNvPr id="136" name="直線コネクタ 135"/>
        <xdr:cNvCxnSpPr/>
      </xdr:nvCxnSpPr>
      <xdr:spPr>
        <a:xfrm flipV="1">
          <a:off x="2336800" y="111424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17526</xdr:rowOff>
    </xdr:to>
    <xdr:cxnSp macro="">
      <xdr:nvCxnSpPr>
        <xdr:cNvPr id="139" name="直線コネクタ 138"/>
        <xdr:cNvCxnSpPr/>
      </xdr:nvCxnSpPr>
      <xdr:spPr>
        <a:xfrm>
          <a:off x="1447800" y="1101217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77487</xdr:rowOff>
    </xdr:from>
    <xdr:ext cx="762000" cy="259045"/>
    <xdr:sp macro="" textlink="">
      <xdr:nvSpPr>
        <xdr:cNvPr id="150" name="財政構造の弾力性該当値テキスト"/>
        <xdr:cNvSpPr txBox="1"/>
      </xdr:nvSpPr>
      <xdr:spPr>
        <a:xfrm>
          <a:off x="50419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1" name="楕円 150"/>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2" name="テキスト ボックス 151"/>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3" name="楕円 152"/>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54" name="テキスト ボックス 153"/>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138176</xdr:rowOff>
    </xdr:from>
    <xdr:to>
      <xdr:col>11</xdr:col>
      <xdr:colOff>82550</xdr:colOff>
      <xdr:row>65</xdr:row>
      <xdr:rowOff>68326</xdr:rowOff>
    </xdr:to>
    <xdr:sp macro="" textlink="">
      <xdr:nvSpPr>
        <xdr:cNvPr id="155" name="楕円 154"/>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53103</xdr:rowOff>
    </xdr:from>
    <xdr:ext cx="762000" cy="259045"/>
    <xdr:sp macro="" textlink="">
      <xdr:nvSpPr>
        <xdr:cNvPr id="156" name="テキスト ボックス 155"/>
        <xdr:cNvSpPr txBox="1"/>
      </xdr:nvSpPr>
      <xdr:spPr>
        <a:xfrm>
          <a:off x="1955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7" name="楕円 156"/>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8" name="テキスト ボックス 157"/>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前年度と比較し、指標は上昇した。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主な要因としては、退職手当が増加したことが挙げられる。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今後の対応策としては、公共施設の再編整備や施設管理の適正化を行うなど、財政の健全化に努めていく。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137458</xdr:rowOff>
    </xdr:from>
    <xdr:to>
      <xdr:col>23</xdr:col>
      <xdr:colOff>133350</xdr:colOff>
      <xdr:row>83</xdr:row>
      <xdr:rowOff>1515</xdr:rowOff>
    </xdr:to>
    <xdr:cxnSp macro="">
      <xdr:nvCxnSpPr>
        <xdr:cNvPr id="195" name="直線コネクタ 194"/>
        <xdr:cNvCxnSpPr/>
      </xdr:nvCxnSpPr>
      <xdr:spPr>
        <a:xfrm>
          <a:off x="4114800" y="14196358"/>
          <a:ext cx="838200" cy="3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137458</xdr:rowOff>
    </xdr:from>
    <xdr:to>
      <xdr:col>19</xdr:col>
      <xdr:colOff>133350</xdr:colOff>
      <xdr:row>82</xdr:row>
      <xdr:rowOff>168224</xdr:rowOff>
    </xdr:to>
    <xdr:cxnSp macro="">
      <xdr:nvCxnSpPr>
        <xdr:cNvPr id="198" name="直線コネクタ 197"/>
        <xdr:cNvCxnSpPr/>
      </xdr:nvCxnSpPr>
      <xdr:spPr>
        <a:xfrm flipV="1">
          <a:off x="3225800" y="14196358"/>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92111</xdr:rowOff>
    </xdr:from>
    <xdr:to>
      <xdr:col>15</xdr:col>
      <xdr:colOff>82550</xdr:colOff>
      <xdr:row>82</xdr:row>
      <xdr:rowOff>168224</xdr:rowOff>
    </xdr:to>
    <xdr:cxnSp macro="">
      <xdr:nvCxnSpPr>
        <xdr:cNvPr id="201" name="直線コネクタ 200"/>
        <xdr:cNvCxnSpPr/>
      </xdr:nvCxnSpPr>
      <xdr:spPr>
        <a:xfrm>
          <a:off x="2336800" y="14151011"/>
          <a:ext cx="889000" cy="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92111</xdr:rowOff>
    </xdr:from>
    <xdr:to>
      <xdr:col>11</xdr:col>
      <xdr:colOff>31750</xdr:colOff>
      <xdr:row>82</xdr:row>
      <xdr:rowOff>98868</xdr:rowOff>
    </xdr:to>
    <xdr:cxnSp macro="">
      <xdr:nvCxnSpPr>
        <xdr:cNvPr id="204" name="直線コネクタ 203"/>
        <xdr:cNvCxnSpPr/>
      </xdr:nvCxnSpPr>
      <xdr:spPr>
        <a:xfrm flipV="1">
          <a:off x="1447800" y="14151011"/>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122165</xdr:rowOff>
    </xdr:from>
    <xdr:to>
      <xdr:col>23</xdr:col>
      <xdr:colOff>184150</xdr:colOff>
      <xdr:row>83</xdr:row>
      <xdr:rowOff>52315</xdr:rowOff>
    </xdr:to>
    <xdr:sp macro="" textlink="">
      <xdr:nvSpPr>
        <xdr:cNvPr id="214" name="楕円 213"/>
        <xdr:cNvSpPr/>
      </xdr:nvSpPr>
      <xdr:spPr>
        <a:xfrm>
          <a:off x="4902200" y="141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138692</xdr:rowOff>
    </xdr:from>
    <xdr:ext cx="762000" cy="259045"/>
    <xdr:sp macro="" textlink="">
      <xdr:nvSpPr>
        <xdr:cNvPr id="215" name="人件費・物件費等の状況該当値テキスト"/>
        <xdr:cNvSpPr txBox="1"/>
      </xdr:nvSpPr>
      <xdr:spPr>
        <a:xfrm>
          <a:off x="5041900" y="1402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86658</xdr:rowOff>
    </xdr:from>
    <xdr:to>
      <xdr:col>19</xdr:col>
      <xdr:colOff>184150</xdr:colOff>
      <xdr:row>83</xdr:row>
      <xdr:rowOff>16808</xdr:rowOff>
    </xdr:to>
    <xdr:sp macro="" textlink="">
      <xdr:nvSpPr>
        <xdr:cNvPr id="216" name="楕円 215"/>
        <xdr:cNvSpPr/>
      </xdr:nvSpPr>
      <xdr:spPr>
        <a:xfrm>
          <a:off x="4064000" y="1414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26985</xdr:rowOff>
    </xdr:from>
    <xdr:ext cx="736600" cy="259045"/>
    <xdr:sp macro="" textlink="">
      <xdr:nvSpPr>
        <xdr:cNvPr id="217" name="テキスト ボックス 216"/>
        <xdr:cNvSpPr txBox="1"/>
      </xdr:nvSpPr>
      <xdr:spPr>
        <a:xfrm>
          <a:off x="3733800" y="13914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117424</xdr:rowOff>
    </xdr:from>
    <xdr:to>
      <xdr:col>15</xdr:col>
      <xdr:colOff>133350</xdr:colOff>
      <xdr:row>83</xdr:row>
      <xdr:rowOff>47574</xdr:rowOff>
    </xdr:to>
    <xdr:sp macro="" textlink="">
      <xdr:nvSpPr>
        <xdr:cNvPr id="218" name="楕円 217"/>
        <xdr:cNvSpPr/>
      </xdr:nvSpPr>
      <xdr:spPr>
        <a:xfrm>
          <a:off x="3175000" y="1417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32351</xdr:rowOff>
    </xdr:from>
    <xdr:ext cx="762000" cy="259045"/>
    <xdr:sp macro="" textlink="">
      <xdr:nvSpPr>
        <xdr:cNvPr id="219" name="テキスト ボックス 218"/>
        <xdr:cNvSpPr txBox="1"/>
      </xdr:nvSpPr>
      <xdr:spPr>
        <a:xfrm>
          <a:off x="2844800" y="1426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41311</xdr:rowOff>
    </xdr:from>
    <xdr:to>
      <xdr:col>11</xdr:col>
      <xdr:colOff>82550</xdr:colOff>
      <xdr:row>82</xdr:row>
      <xdr:rowOff>142911</xdr:rowOff>
    </xdr:to>
    <xdr:sp macro="" textlink="">
      <xdr:nvSpPr>
        <xdr:cNvPr id="220" name="楕円 219"/>
        <xdr:cNvSpPr/>
      </xdr:nvSpPr>
      <xdr:spPr>
        <a:xfrm>
          <a:off x="2286000" y="141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153088</xdr:rowOff>
    </xdr:from>
    <xdr:ext cx="762000" cy="259045"/>
    <xdr:sp macro="" textlink="">
      <xdr:nvSpPr>
        <xdr:cNvPr id="221" name="テキスト ボックス 220"/>
        <xdr:cNvSpPr txBox="1"/>
      </xdr:nvSpPr>
      <xdr:spPr>
        <a:xfrm>
          <a:off x="1955800" y="1386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48068</xdr:rowOff>
    </xdr:from>
    <xdr:to>
      <xdr:col>7</xdr:col>
      <xdr:colOff>31750</xdr:colOff>
      <xdr:row>82</xdr:row>
      <xdr:rowOff>149668</xdr:rowOff>
    </xdr:to>
    <xdr:sp macro="" textlink="">
      <xdr:nvSpPr>
        <xdr:cNvPr id="222" name="楕円 221"/>
        <xdr:cNvSpPr/>
      </xdr:nvSpPr>
      <xdr:spPr>
        <a:xfrm>
          <a:off x="1397000" y="141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159845</xdr:rowOff>
    </xdr:from>
    <xdr:ext cx="762000" cy="259045"/>
    <xdr:sp macro="" textlink="">
      <xdr:nvSpPr>
        <xdr:cNvPr id="223" name="テキスト ボックス 222"/>
        <xdr:cNvSpPr txBox="1"/>
      </xdr:nvSpPr>
      <xdr:spPr>
        <a:xfrm>
          <a:off x="1066800" y="1387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前年度と比較し、指標は上昇したものの、給与の適正化に努めたことや職員の平均年齢が低下したことにより、概ね類似団体平均の水準にある。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21166</xdr:rowOff>
    </xdr:to>
    <xdr:cxnSp macro="">
      <xdr:nvCxnSpPr>
        <xdr:cNvPr id="257" name="直線コネクタ 256"/>
        <xdr:cNvCxnSpPr/>
      </xdr:nvCxnSpPr>
      <xdr:spPr>
        <a:xfrm>
          <a:off x="16179800" y="146854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21166</xdr:rowOff>
    </xdr:to>
    <xdr:cxnSp macro="">
      <xdr:nvCxnSpPr>
        <xdr:cNvPr id="260" name="直線コネクタ 259"/>
        <xdr:cNvCxnSpPr/>
      </xdr:nvCxnSpPr>
      <xdr:spPr>
        <a:xfrm flipV="1">
          <a:off x="15290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41275</xdr:rowOff>
    </xdr:to>
    <xdr:cxnSp macro="">
      <xdr:nvCxnSpPr>
        <xdr:cNvPr id="263" name="直線コネクタ 262"/>
        <xdr:cNvCxnSpPr/>
      </xdr:nvCxnSpPr>
      <xdr:spPr>
        <a:xfrm flipV="1">
          <a:off x="14401800" y="147658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81491</xdr:rowOff>
    </xdr:to>
    <xdr:cxnSp macro="">
      <xdr:nvCxnSpPr>
        <xdr:cNvPr id="266" name="直線コネクタ 265"/>
        <xdr:cNvCxnSpPr/>
      </xdr:nvCxnSpPr>
      <xdr:spPr>
        <a:xfrm flipV="1">
          <a:off x="13512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6" name="楕円 275"/>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7"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8" name="楕円 277"/>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9" name="テキスト ボックス 278"/>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0" name="楕円 279"/>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1" name="テキスト ボックス 280"/>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2" name="楕円 281"/>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3" name="テキスト ボックス 282"/>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5" name="テキスト ボックス 284"/>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小学校区単位を基本として地区センター（住民サービス関連施設）を設置しているほか、公立保育所の比率が他の自治体と比較して多いことなどから、類似団体平均を上回っている。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本市では、合併後１０年（平成２７年度まで）で職員総数の１２％以上（約５４４人）の削減を図ることを目標とし、達成後も概ねその水準を維持し続けている。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165100</xdr:rowOff>
    </xdr:from>
    <xdr:to>
      <xdr:col>81</xdr:col>
      <xdr:colOff>44450</xdr:colOff>
      <xdr:row>63</xdr:row>
      <xdr:rowOff>49954</xdr:rowOff>
    </xdr:to>
    <xdr:cxnSp macro="">
      <xdr:nvCxnSpPr>
        <xdr:cNvPr id="320" name="直線コネクタ 319"/>
        <xdr:cNvCxnSpPr/>
      </xdr:nvCxnSpPr>
      <xdr:spPr>
        <a:xfrm>
          <a:off x="16179800" y="107950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144992</xdr:rowOff>
    </xdr:from>
    <xdr:to>
      <xdr:col>77</xdr:col>
      <xdr:colOff>44450</xdr:colOff>
      <xdr:row>62</xdr:row>
      <xdr:rowOff>165100</xdr:rowOff>
    </xdr:to>
    <xdr:cxnSp macro="">
      <xdr:nvCxnSpPr>
        <xdr:cNvPr id="323" name="直線コネクタ 322"/>
        <xdr:cNvCxnSpPr/>
      </xdr:nvCxnSpPr>
      <xdr:spPr>
        <a:xfrm>
          <a:off x="15290800" y="1077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132927</xdr:rowOff>
    </xdr:from>
    <xdr:to>
      <xdr:col>72</xdr:col>
      <xdr:colOff>203200</xdr:colOff>
      <xdr:row>62</xdr:row>
      <xdr:rowOff>144992</xdr:rowOff>
    </xdr:to>
    <xdr:cxnSp macro="">
      <xdr:nvCxnSpPr>
        <xdr:cNvPr id="326" name="直線コネクタ 325"/>
        <xdr:cNvCxnSpPr/>
      </xdr:nvCxnSpPr>
      <xdr:spPr>
        <a:xfrm>
          <a:off x="14401800" y="107628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128905</xdr:rowOff>
    </xdr:from>
    <xdr:to>
      <xdr:col>68</xdr:col>
      <xdr:colOff>152400</xdr:colOff>
      <xdr:row>62</xdr:row>
      <xdr:rowOff>132927</xdr:rowOff>
    </xdr:to>
    <xdr:cxnSp macro="">
      <xdr:nvCxnSpPr>
        <xdr:cNvPr id="329" name="直線コネクタ 328"/>
        <xdr:cNvCxnSpPr/>
      </xdr:nvCxnSpPr>
      <xdr:spPr>
        <a:xfrm>
          <a:off x="13512800" y="1075880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170604</xdr:rowOff>
    </xdr:from>
    <xdr:to>
      <xdr:col>81</xdr:col>
      <xdr:colOff>95250</xdr:colOff>
      <xdr:row>63</xdr:row>
      <xdr:rowOff>100754</xdr:rowOff>
    </xdr:to>
    <xdr:sp macro="" textlink="">
      <xdr:nvSpPr>
        <xdr:cNvPr id="339" name="楕円 338"/>
        <xdr:cNvSpPr/>
      </xdr:nvSpPr>
      <xdr:spPr>
        <a:xfrm>
          <a:off x="16967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142681</xdr:rowOff>
    </xdr:from>
    <xdr:ext cx="762000" cy="259045"/>
    <xdr:sp macro="" textlink="">
      <xdr:nvSpPr>
        <xdr:cNvPr id="340" name="定員管理の状況該当値テキスト"/>
        <xdr:cNvSpPr txBox="1"/>
      </xdr:nvSpPr>
      <xdr:spPr>
        <a:xfrm>
          <a:off x="17106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114300</xdr:rowOff>
    </xdr:from>
    <xdr:to>
      <xdr:col>77</xdr:col>
      <xdr:colOff>95250</xdr:colOff>
      <xdr:row>63</xdr:row>
      <xdr:rowOff>44450</xdr:rowOff>
    </xdr:to>
    <xdr:sp macro="" textlink="">
      <xdr:nvSpPr>
        <xdr:cNvPr id="341" name="楕円 340"/>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42" name="テキスト ボックス 341"/>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94192</xdr:rowOff>
    </xdr:from>
    <xdr:to>
      <xdr:col>73</xdr:col>
      <xdr:colOff>44450</xdr:colOff>
      <xdr:row>63</xdr:row>
      <xdr:rowOff>24342</xdr:rowOff>
    </xdr:to>
    <xdr:sp macro="" textlink="">
      <xdr:nvSpPr>
        <xdr:cNvPr id="343" name="楕円 342"/>
        <xdr:cNvSpPr/>
      </xdr:nvSpPr>
      <xdr:spPr>
        <a:xfrm>
          <a:off x="15240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9119</xdr:rowOff>
    </xdr:from>
    <xdr:ext cx="762000" cy="259045"/>
    <xdr:sp macro="" textlink="">
      <xdr:nvSpPr>
        <xdr:cNvPr id="344" name="テキスト ボックス 343"/>
        <xdr:cNvSpPr txBox="1"/>
      </xdr:nvSpPr>
      <xdr:spPr>
        <a:xfrm>
          <a:off x="14909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82127</xdr:rowOff>
    </xdr:from>
    <xdr:to>
      <xdr:col>68</xdr:col>
      <xdr:colOff>203200</xdr:colOff>
      <xdr:row>63</xdr:row>
      <xdr:rowOff>12277</xdr:rowOff>
    </xdr:to>
    <xdr:sp macro="" textlink="">
      <xdr:nvSpPr>
        <xdr:cNvPr id="345" name="楕円 344"/>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168504</xdr:rowOff>
    </xdr:from>
    <xdr:ext cx="762000" cy="259045"/>
    <xdr:sp macro="" textlink="">
      <xdr:nvSpPr>
        <xdr:cNvPr id="346" name="テキスト ボックス 345"/>
        <xdr:cNvSpPr txBox="1"/>
      </xdr:nvSpPr>
      <xdr:spPr>
        <a:xfrm>
          <a:off x="14020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47" name="楕円 346"/>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164482</xdr:rowOff>
    </xdr:from>
    <xdr:ext cx="762000" cy="259045"/>
    <xdr:sp macro="" textlink="">
      <xdr:nvSpPr>
        <xdr:cNvPr id="348" name="テキスト ボックス 347"/>
        <xdr:cNvSpPr txBox="1"/>
      </xdr:nvSpPr>
      <xdr:spPr>
        <a:xfrm>
          <a:off x="13131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類似団体平均を上回っているが、前年度と比較し指標は改善した。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主な要因としては、地域総合整備事業や地方道路整備事業債など大型事業の償還が完了したことにより、元利償還金が減少したことなどによるものである。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や、学校の整備などに充当してきた起債の償還が依然として高水準にあるものの、市債の発行をできる限り抑制するとともに、発行にあたっては、交付税措置のある有利な市債を活用し、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158242</xdr:rowOff>
    </xdr:to>
    <xdr:cxnSp macro="">
      <xdr:nvCxnSpPr>
        <xdr:cNvPr id="380" name="直線コネクタ 379"/>
        <xdr:cNvCxnSpPr/>
      </xdr:nvCxnSpPr>
      <xdr:spPr>
        <a:xfrm flipV="1">
          <a:off x="16179800" y="708152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43</xdr:row>
      <xdr:rowOff>8382</xdr:rowOff>
    </xdr:to>
    <xdr:cxnSp macro="">
      <xdr:nvCxnSpPr>
        <xdr:cNvPr id="383" name="直線コネクタ 382"/>
        <xdr:cNvCxnSpPr/>
      </xdr:nvCxnSpPr>
      <xdr:spPr>
        <a:xfrm flipV="1">
          <a:off x="15290800" y="718769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8382</xdr:rowOff>
    </xdr:from>
    <xdr:to>
      <xdr:col>72</xdr:col>
      <xdr:colOff>203200</xdr:colOff>
      <xdr:row>43</xdr:row>
      <xdr:rowOff>133858</xdr:rowOff>
    </xdr:to>
    <xdr:cxnSp macro="">
      <xdr:nvCxnSpPr>
        <xdr:cNvPr id="386" name="直線コネクタ 385"/>
        <xdr:cNvCxnSpPr/>
      </xdr:nvCxnSpPr>
      <xdr:spPr>
        <a:xfrm flipV="1">
          <a:off x="14401800" y="738073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133858</xdr:rowOff>
    </xdr:from>
    <xdr:to>
      <xdr:col>68</xdr:col>
      <xdr:colOff>152400</xdr:colOff>
      <xdr:row>44</xdr:row>
      <xdr:rowOff>49276</xdr:rowOff>
    </xdr:to>
    <xdr:cxnSp macro="">
      <xdr:nvCxnSpPr>
        <xdr:cNvPr id="389" name="直線コネクタ 388"/>
        <xdr:cNvCxnSpPr/>
      </xdr:nvCxnSpPr>
      <xdr:spPr>
        <a:xfrm flipV="1">
          <a:off x="13512800" y="7506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9" name="楕円 398"/>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0"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1" name="楕円 400"/>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2" name="テキスト ボックス 401"/>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129032</xdr:rowOff>
    </xdr:from>
    <xdr:to>
      <xdr:col>73</xdr:col>
      <xdr:colOff>44450</xdr:colOff>
      <xdr:row>43</xdr:row>
      <xdr:rowOff>59182</xdr:rowOff>
    </xdr:to>
    <xdr:sp macro="" textlink="">
      <xdr:nvSpPr>
        <xdr:cNvPr id="403" name="楕円 402"/>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43959</xdr:rowOff>
    </xdr:from>
    <xdr:ext cx="762000" cy="259045"/>
    <xdr:sp macro="" textlink="">
      <xdr:nvSpPr>
        <xdr:cNvPr id="404" name="テキスト ボックス 403"/>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83058</xdr:rowOff>
    </xdr:from>
    <xdr:to>
      <xdr:col>68</xdr:col>
      <xdr:colOff>203200</xdr:colOff>
      <xdr:row>44</xdr:row>
      <xdr:rowOff>13208</xdr:rowOff>
    </xdr:to>
    <xdr:sp macro="" textlink="">
      <xdr:nvSpPr>
        <xdr:cNvPr id="405" name="楕円 404"/>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169435</xdr:rowOff>
    </xdr:from>
    <xdr:ext cx="762000" cy="259045"/>
    <xdr:sp macro="" textlink="">
      <xdr:nvSpPr>
        <xdr:cNvPr id="406" name="テキスト ボックス 405"/>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169926</xdr:rowOff>
    </xdr:from>
    <xdr:to>
      <xdr:col>64</xdr:col>
      <xdr:colOff>152400</xdr:colOff>
      <xdr:row>44</xdr:row>
      <xdr:rowOff>100076</xdr:rowOff>
    </xdr:to>
    <xdr:sp macro="" textlink="">
      <xdr:nvSpPr>
        <xdr:cNvPr id="407" name="楕円 406"/>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84853</xdr:rowOff>
    </xdr:from>
    <xdr:ext cx="762000" cy="259045"/>
    <xdr:sp macro="" textlink="">
      <xdr:nvSpPr>
        <xdr:cNvPr id="408" name="テキスト ボックス 407"/>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ここ数年は指標が改善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傾向であったが、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年度決算から上昇に転じ、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年度決算においても上昇する結果となった。主な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年度に中規模ホール整備官民連携事業等など大型の債務負担行為を設定したことにより、債務負担行為に基づく支出予定額が増加したこと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などが挙げられる。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公共下水道事業等における公営企業債等繰入見込額の減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など将来負担を減らす要因はあるものの、大型の施設整備事業が予定されていることから、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今後も引き続き、地方債の現在高の削減に努める等、財政の健全化を図る。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69469</xdr:rowOff>
    </xdr:from>
    <xdr:to>
      <xdr:col>81</xdr:col>
      <xdr:colOff>44450</xdr:colOff>
      <xdr:row>19</xdr:row>
      <xdr:rowOff>122555</xdr:rowOff>
    </xdr:to>
    <xdr:cxnSp macro="">
      <xdr:nvCxnSpPr>
        <xdr:cNvPr id="442" name="直線コネクタ 441"/>
        <xdr:cNvCxnSpPr/>
      </xdr:nvCxnSpPr>
      <xdr:spPr>
        <a:xfrm>
          <a:off x="16179800" y="3327019"/>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40513</xdr:rowOff>
    </xdr:from>
    <xdr:to>
      <xdr:col>77</xdr:col>
      <xdr:colOff>44450</xdr:colOff>
      <xdr:row>19</xdr:row>
      <xdr:rowOff>69469</xdr:rowOff>
    </xdr:to>
    <xdr:cxnSp macro="">
      <xdr:nvCxnSpPr>
        <xdr:cNvPr id="445" name="直線コネクタ 444"/>
        <xdr:cNvCxnSpPr/>
      </xdr:nvCxnSpPr>
      <xdr:spPr>
        <a:xfrm>
          <a:off x="15290800" y="329806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40513</xdr:rowOff>
    </xdr:from>
    <xdr:to>
      <xdr:col>72</xdr:col>
      <xdr:colOff>203200</xdr:colOff>
      <xdr:row>19</xdr:row>
      <xdr:rowOff>104055</xdr:rowOff>
    </xdr:to>
    <xdr:cxnSp macro="">
      <xdr:nvCxnSpPr>
        <xdr:cNvPr id="448" name="直線コネクタ 447"/>
        <xdr:cNvCxnSpPr/>
      </xdr:nvCxnSpPr>
      <xdr:spPr>
        <a:xfrm flipV="1">
          <a:off x="14401800" y="3298063"/>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104055</xdr:rowOff>
    </xdr:from>
    <xdr:to>
      <xdr:col>68</xdr:col>
      <xdr:colOff>152400</xdr:colOff>
      <xdr:row>19</xdr:row>
      <xdr:rowOff>134620</xdr:rowOff>
    </xdr:to>
    <xdr:cxnSp macro="">
      <xdr:nvCxnSpPr>
        <xdr:cNvPr id="451" name="直線コネクタ 450"/>
        <xdr:cNvCxnSpPr/>
      </xdr:nvCxnSpPr>
      <xdr:spPr>
        <a:xfrm flipV="1">
          <a:off x="13512800" y="3361605"/>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71755</xdr:rowOff>
    </xdr:from>
    <xdr:to>
      <xdr:col>81</xdr:col>
      <xdr:colOff>95250</xdr:colOff>
      <xdr:row>20</xdr:row>
      <xdr:rowOff>1905</xdr:rowOff>
    </xdr:to>
    <xdr:sp macro="" textlink="">
      <xdr:nvSpPr>
        <xdr:cNvPr id="461" name="楕円 460"/>
        <xdr:cNvSpPr/>
      </xdr:nvSpPr>
      <xdr:spPr>
        <a:xfrm>
          <a:off x="169672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43832</xdr:rowOff>
    </xdr:from>
    <xdr:ext cx="762000" cy="259045"/>
    <xdr:sp macro="" textlink="">
      <xdr:nvSpPr>
        <xdr:cNvPr id="462" name="将来負担の状況該当値テキスト"/>
        <xdr:cNvSpPr txBox="1"/>
      </xdr:nvSpPr>
      <xdr:spPr>
        <a:xfrm>
          <a:off x="17106900" y="330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18669</xdr:rowOff>
    </xdr:from>
    <xdr:to>
      <xdr:col>77</xdr:col>
      <xdr:colOff>95250</xdr:colOff>
      <xdr:row>19</xdr:row>
      <xdr:rowOff>120269</xdr:rowOff>
    </xdr:to>
    <xdr:sp macro="" textlink="">
      <xdr:nvSpPr>
        <xdr:cNvPr id="463" name="楕円 462"/>
        <xdr:cNvSpPr/>
      </xdr:nvSpPr>
      <xdr:spPr>
        <a:xfrm>
          <a:off x="16129000" y="32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105046</xdr:rowOff>
    </xdr:from>
    <xdr:ext cx="736600" cy="259045"/>
    <xdr:sp macro="" textlink="">
      <xdr:nvSpPr>
        <xdr:cNvPr id="464" name="テキスト ボックス 463"/>
        <xdr:cNvSpPr txBox="1"/>
      </xdr:nvSpPr>
      <xdr:spPr>
        <a:xfrm>
          <a:off x="15798800" y="3362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161163</xdr:rowOff>
    </xdr:from>
    <xdr:to>
      <xdr:col>73</xdr:col>
      <xdr:colOff>44450</xdr:colOff>
      <xdr:row>19</xdr:row>
      <xdr:rowOff>91313</xdr:rowOff>
    </xdr:to>
    <xdr:sp macro="" textlink="">
      <xdr:nvSpPr>
        <xdr:cNvPr id="465" name="楕円 464"/>
        <xdr:cNvSpPr/>
      </xdr:nvSpPr>
      <xdr:spPr>
        <a:xfrm>
          <a:off x="15240000" y="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76090</xdr:rowOff>
    </xdr:from>
    <xdr:ext cx="762000" cy="259045"/>
    <xdr:sp macro="" textlink="">
      <xdr:nvSpPr>
        <xdr:cNvPr id="466" name="テキスト ボックス 465"/>
        <xdr:cNvSpPr txBox="1"/>
      </xdr:nvSpPr>
      <xdr:spPr>
        <a:xfrm>
          <a:off x="14909800" y="333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53255</xdr:rowOff>
    </xdr:from>
    <xdr:to>
      <xdr:col>68</xdr:col>
      <xdr:colOff>203200</xdr:colOff>
      <xdr:row>19</xdr:row>
      <xdr:rowOff>154855</xdr:rowOff>
    </xdr:to>
    <xdr:sp macro="" textlink="">
      <xdr:nvSpPr>
        <xdr:cNvPr id="467" name="楕円 466"/>
        <xdr:cNvSpPr/>
      </xdr:nvSpPr>
      <xdr:spPr>
        <a:xfrm>
          <a:off x="143510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139632</xdr:rowOff>
    </xdr:from>
    <xdr:ext cx="762000" cy="259045"/>
    <xdr:sp macro="" textlink="">
      <xdr:nvSpPr>
        <xdr:cNvPr id="468" name="テキスト ボックス 467"/>
        <xdr:cNvSpPr txBox="1"/>
      </xdr:nvSpPr>
      <xdr:spPr>
        <a:xfrm>
          <a:off x="14020800" y="339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83820</xdr:rowOff>
    </xdr:from>
    <xdr:to>
      <xdr:col>64</xdr:col>
      <xdr:colOff>152400</xdr:colOff>
      <xdr:row>20</xdr:row>
      <xdr:rowOff>13970</xdr:rowOff>
    </xdr:to>
    <xdr:sp macro="" textlink="">
      <xdr:nvSpPr>
        <xdr:cNvPr id="469" name="楕円 468"/>
        <xdr:cNvSpPr/>
      </xdr:nvSpPr>
      <xdr:spPr>
        <a:xfrm>
          <a:off x="13462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170197</xdr:rowOff>
    </xdr:from>
    <xdr:ext cx="762000" cy="259045"/>
    <xdr:sp macro="" textlink="">
      <xdr:nvSpPr>
        <xdr:cNvPr id="470" name="テキスト ボックス 469"/>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415,765
408,006
1,241.77
170,912,414
166,658,376
2,769,128
101,552,669
234,584,827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引き続き定員適正化計画等に基づき、人件費の抑制に努める。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69850</xdr:rowOff>
    </xdr:to>
    <xdr:cxnSp macro="">
      <xdr:nvCxnSpPr>
        <xdr:cNvPr id="66" name="直線コネクタ 65"/>
        <xdr:cNvCxnSpPr/>
      </xdr:nvCxnSpPr>
      <xdr:spPr>
        <a:xfrm>
          <a:off x="3987800" y="603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92710</xdr:rowOff>
    </xdr:to>
    <xdr:cxnSp macro="">
      <xdr:nvCxnSpPr>
        <xdr:cNvPr id="69" name="直線コネクタ 68"/>
        <xdr:cNvCxnSpPr/>
      </xdr:nvCxnSpPr>
      <xdr:spPr>
        <a:xfrm flipV="1">
          <a:off x="3098800" y="603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138430</xdr:rowOff>
    </xdr:to>
    <xdr:cxnSp macro="">
      <xdr:nvCxnSpPr>
        <xdr:cNvPr id="72" name="直線コネクタ 71"/>
        <xdr:cNvCxnSpPr/>
      </xdr:nvCxnSpPr>
      <xdr:spPr>
        <a:xfrm flipV="1">
          <a:off x="2209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138430</xdr:rowOff>
    </xdr:to>
    <xdr:cxnSp macro="">
      <xdr:nvCxnSpPr>
        <xdr:cNvPr id="75" name="直線コネクタ 74"/>
        <xdr:cNvCxnSpPr/>
      </xdr:nvCxnSpPr>
      <xdr:spPr>
        <a:xfrm>
          <a:off x="1320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類似団体平均と比較して０．４ポイント下回っている。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施設の維持管理費が占める割合が多いことから、公共施設の統廃合を含めた再編や効率的な活用方法等を検討することなどを通して、物件費の抑制に努める。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78014</xdr:rowOff>
    </xdr:to>
    <xdr:cxnSp macro="">
      <xdr:nvCxnSpPr>
        <xdr:cNvPr id="129" name="直線コネクタ 128"/>
        <xdr:cNvCxnSpPr/>
      </xdr:nvCxnSpPr>
      <xdr:spPr>
        <a:xfrm>
          <a:off x="15671800" y="27667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23586</xdr:rowOff>
    </xdr:to>
    <xdr:cxnSp macro="">
      <xdr:nvCxnSpPr>
        <xdr:cNvPr id="132" name="直線コネクタ 131"/>
        <xdr:cNvCxnSpPr/>
      </xdr:nvCxnSpPr>
      <xdr:spPr>
        <a:xfrm>
          <a:off x="14782800" y="27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23586</xdr:rowOff>
    </xdr:to>
    <xdr:cxnSp macro="">
      <xdr:nvCxnSpPr>
        <xdr:cNvPr id="135" name="直線コネクタ 134"/>
        <xdr:cNvCxnSpPr/>
      </xdr:nvCxnSpPr>
      <xdr:spPr>
        <a:xfrm>
          <a:off x="13893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16</xdr:row>
      <xdr:rowOff>1814</xdr:rowOff>
    </xdr:to>
    <xdr:cxnSp macro="">
      <xdr:nvCxnSpPr>
        <xdr:cNvPr id="138" name="直線コネクタ 137"/>
        <xdr:cNvCxnSpPr/>
      </xdr:nvCxnSpPr>
      <xdr:spPr>
        <a:xfrm>
          <a:off x="13004800" y="25926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8" name="楕円 147"/>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9"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144236</xdr:rowOff>
    </xdr:from>
    <xdr:to>
      <xdr:col>78</xdr:col>
      <xdr:colOff>120650</xdr:colOff>
      <xdr:row>16</xdr:row>
      <xdr:rowOff>74386</xdr:rowOff>
    </xdr:to>
    <xdr:sp macro="" textlink="">
      <xdr:nvSpPr>
        <xdr:cNvPr id="150" name="楕円 149"/>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51" name="テキスト ボックス 150"/>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3" name="テキスト ボックス 152"/>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4" name="楕円 153"/>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5" name="テキスト ボックス 154"/>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類似団体平均と比較して４．４ポイント下回っているところではあるが、扶助費自体は年々増加している。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主な要因としては、私立認定こども園への施設型給付費の増加などが挙げられる。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54</xdr:row>
      <xdr:rowOff>29028</xdr:rowOff>
    </xdr:to>
    <xdr:cxnSp macro="">
      <xdr:nvCxnSpPr>
        <xdr:cNvPr id="192" name="直線コネクタ 191"/>
        <xdr:cNvCxnSpPr/>
      </xdr:nvCxnSpPr>
      <xdr:spPr>
        <a:xfrm>
          <a:off x="3987800" y="92655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7257</xdr:rowOff>
    </xdr:to>
    <xdr:cxnSp macro="">
      <xdr:nvCxnSpPr>
        <xdr:cNvPr id="195" name="直線コネクタ 194"/>
        <xdr:cNvCxnSpPr/>
      </xdr:nvCxnSpPr>
      <xdr:spPr>
        <a:xfrm>
          <a:off x="3098800" y="923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80735</xdr:rowOff>
    </xdr:from>
    <xdr:to>
      <xdr:col>15</xdr:col>
      <xdr:colOff>98425</xdr:colOff>
      <xdr:row>53</xdr:row>
      <xdr:rowOff>146050</xdr:rowOff>
    </xdr:to>
    <xdr:cxnSp macro="">
      <xdr:nvCxnSpPr>
        <xdr:cNvPr id="198" name="直線コネクタ 197"/>
        <xdr:cNvCxnSpPr/>
      </xdr:nvCxnSpPr>
      <xdr:spPr>
        <a:xfrm>
          <a:off x="2209800" y="9167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80735</xdr:rowOff>
    </xdr:to>
    <xdr:cxnSp macro="">
      <xdr:nvCxnSpPr>
        <xdr:cNvPr id="201" name="直線コネクタ 200"/>
        <xdr:cNvCxnSpPr/>
      </xdr:nvCxnSpPr>
      <xdr:spPr>
        <a:xfrm>
          <a:off x="1320800" y="9091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11" name="楕円 210"/>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2"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127907</xdr:rowOff>
    </xdr:from>
    <xdr:to>
      <xdr:col>20</xdr:col>
      <xdr:colOff>38100</xdr:colOff>
      <xdr:row>54</xdr:row>
      <xdr:rowOff>58057</xdr:rowOff>
    </xdr:to>
    <xdr:sp macro="" textlink="">
      <xdr:nvSpPr>
        <xdr:cNvPr id="213" name="楕円 212"/>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68234</xdr:rowOff>
    </xdr:from>
    <xdr:ext cx="736600" cy="259045"/>
    <xdr:sp macro="" textlink="">
      <xdr:nvSpPr>
        <xdr:cNvPr id="214" name="テキスト ボックス 213"/>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5" name="楕円 214"/>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6" name="テキスト ボックス 215"/>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29935</xdr:rowOff>
    </xdr:from>
    <xdr:to>
      <xdr:col>11</xdr:col>
      <xdr:colOff>60325</xdr:colOff>
      <xdr:row>53</xdr:row>
      <xdr:rowOff>131535</xdr:rowOff>
    </xdr:to>
    <xdr:sp macro="" textlink="">
      <xdr:nvSpPr>
        <xdr:cNvPr id="217" name="楕円 216"/>
        <xdr:cNvSpPr/>
      </xdr:nvSpPr>
      <xdr:spPr>
        <a:xfrm>
          <a:off x="2159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141712</xdr:rowOff>
    </xdr:from>
    <xdr:ext cx="762000" cy="259045"/>
    <xdr:sp macro="" textlink="">
      <xdr:nvSpPr>
        <xdr:cNvPr id="218" name="テキスト ボックス 217"/>
        <xdr:cNvSpPr txBox="1"/>
      </xdr:nvSpPr>
      <xdr:spPr>
        <a:xfrm>
          <a:off x="1828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19" name="楕円 218"/>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20" name="テキスト ボックス 219"/>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前年度から０．２ポイント上昇し、依然として類似団体平均を上回っている。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主な要因としては、少子高齢化の影響による、後期高齢者医療事業特別会計、介護保険事業特別会計への繰出金の増加などが挙げられる。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58</xdr:row>
      <xdr:rowOff>165100</xdr:rowOff>
    </xdr:to>
    <xdr:cxnSp macro="">
      <xdr:nvCxnSpPr>
        <xdr:cNvPr id="253" name="直線コネクタ 252"/>
        <xdr:cNvCxnSpPr/>
      </xdr:nvCxnSpPr>
      <xdr:spPr>
        <a:xfrm>
          <a:off x="15671800" y="1008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107950</xdr:rowOff>
    </xdr:to>
    <xdr:cxnSp macro="">
      <xdr:nvCxnSpPr>
        <xdr:cNvPr id="256" name="直線コネクタ 255"/>
        <xdr:cNvCxnSpPr/>
      </xdr:nvCxnSpPr>
      <xdr:spPr>
        <a:xfrm flipV="1">
          <a:off x="14782800" y="10083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19050</xdr:rowOff>
    </xdr:from>
    <xdr:to>
      <xdr:col>73</xdr:col>
      <xdr:colOff>180975</xdr:colOff>
      <xdr:row>59</xdr:row>
      <xdr:rowOff>107950</xdr:rowOff>
    </xdr:to>
    <xdr:cxnSp macro="">
      <xdr:nvCxnSpPr>
        <xdr:cNvPr id="259" name="直線コネクタ 258"/>
        <xdr:cNvCxnSpPr/>
      </xdr:nvCxnSpPr>
      <xdr:spPr>
        <a:xfrm>
          <a:off x="13893800" y="1013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59</xdr:row>
      <xdr:rowOff>19050</xdr:rowOff>
    </xdr:to>
    <xdr:cxnSp macro="">
      <xdr:nvCxnSpPr>
        <xdr:cNvPr id="262" name="直線コネクタ 261"/>
        <xdr:cNvCxnSpPr/>
      </xdr:nvCxnSpPr>
      <xdr:spPr>
        <a:xfrm>
          <a:off x="13004800" y="9944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72" name="楕円 271"/>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73"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74" name="楕円 273"/>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75" name="テキスト ボックス 274"/>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6" name="楕円 275"/>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7" name="テキスト ボックス 276"/>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139700</xdr:rowOff>
    </xdr:from>
    <xdr:to>
      <xdr:col>69</xdr:col>
      <xdr:colOff>142875</xdr:colOff>
      <xdr:row>59</xdr:row>
      <xdr:rowOff>69850</xdr:rowOff>
    </xdr:to>
    <xdr:sp macro="" textlink="">
      <xdr:nvSpPr>
        <xdr:cNvPr id="278" name="楕円 277"/>
        <xdr:cNvSpPr/>
      </xdr:nvSpPr>
      <xdr:spPr>
        <a:xfrm>
          <a:off x="13843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54627</xdr:rowOff>
    </xdr:from>
    <xdr:ext cx="762000" cy="259045"/>
    <xdr:sp macro="" textlink="">
      <xdr:nvSpPr>
        <xdr:cNvPr id="279" name="テキスト ボックス 278"/>
        <xdr:cNvSpPr txBox="1"/>
      </xdr:nvSpPr>
      <xdr:spPr>
        <a:xfrm>
          <a:off x="13512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80" name="楕円 279"/>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81" name="テキスト ボックス 280"/>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ポイント上昇し、依然として類似団体平均を上回っている。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今後とも、事業再点検や事務事業評価を通して、各種補助金を見直すことなどにより、補助費の抑制に努める。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31750</xdr:rowOff>
    </xdr:to>
    <xdr:cxnSp macro="">
      <xdr:nvCxnSpPr>
        <xdr:cNvPr id="314" name="直線コネクタ 313"/>
        <xdr:cNvCxnSpPr/>
      </xdr:nvCxnSpPr>
      <xdr:spPr>
        <a:xfrm>
          <a:off x="15671800" y="602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46990</xdr:rowOff>
    </xdr:to>
    <xdr:cxnSp macro="">
      <xdr:nvCxnSpPr>
        <xdr:cNvPr id="317" name="直線コネクタ 316"/>
        <xdr:cNvCxnSpPr/>
      </xdr:nvCxnSpPr>
      <xdr:spPr>
        <a:xfrm flipV="1">
          <a:off x="14782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77470</xdr:rowOff>
    </xdr:to>
    <xdr:cxnSp macro="">
      <xdr:nvCxnSpPr>
        <xdr:cNvPr id="320" name="直線コネクタ 319"/>
        <xdr:cNvCxnSpPr/>
      </xdr:nvCxnSpPr>
      <xdr:spPr>
        <a:xfrm flipV="1">
          <a:off x="13893800" y="604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35</xdr:row>
      <xdr:rowOff>77470</xdr:rowOff>
    </xdr:to>
    <xdr:cxnSp macro="">
      <xdr:nvCxnSpPr>
        <xdr:cNvPr id="323" name="直線コネクタ 322"/>
        <xdr:cNvCxnSpPr/>
      </xdr:nvCxnSpPr>
      <xdr:spPr>
        <a:xfrm>
          <a:off x="13004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3" name="楕円 332"/>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124477</xdr:rowOff>
    </xdr:from>
    <xdr:ext cx="762000" cy="259045"/>
    <xdr:sp macro="" textlink="">
      <xdr:nvSpPr>
        <xdr:cNvPr id="334" name="補助費等該当値テキスト"/>
        <xdr:cNvSpPr txBox="1"/>
      </xdr:nvSpPr>
      <xdr:spPr>
        <a:xfrm>
          <a:off x="16598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5" name="楕円 334"/>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36" name="テキスト ボックス 335"/>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7" name="楕円 336"/>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82567</xdr:rowOff>
    </xdr:from>
    <xdr:ext cx="762000" cy="259045"/>
    <xdr:sp macro="" textlink="">
      <xdr:nvSpPr>
        <xdr:cNvPr id="338" name="テキスト ボックス 337"/>
        <xdr:cNvSpPr txBox="1"/>
      </xdr:nvSpPr>
      <xdr:spPr>
        <a:xfrm>
          <a:off x="14401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26670</xdr:rowOff>
    </xdr:from>
    <xdr:to>
      <xdr:col>69</xdr:col>
      <xdr:colOff>142875</xdr:colOff>
      <xdr:row>35</xdr:row>
      <xdr:rowOff>128270</xdr:rowOff>
    </xdr:to>
    <xdr:sp macro="" textlink="">
      <xdr:nvSpPr>
        <xdr:cNvPr id="339" name="楕円 338"/>
        <xdr:cNvSpPr/>
      </xdr:nvSpPr>
      <xdr:spPr>
        <a:xfrm>
          <a:off x="13843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113047</xdr:rowOff>
    </xdr:from>
    <xdr:ext cx="762000" cy="259045"/>
    <xdr:sp macro="" textlink="">
      <xdr:nvSpPr>
        <xdr:cNvPr id="340" name="テキスト ボックス 339"/>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41" name="楕円 340"/>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42" name="テキスト ボックス 341"/>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経常収支比率に占める割合は前年度と同じ割合となったが、依然、類似団体平均を４．０ポイント上回っている。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今後も引き続き、市債の発行をできる限り抑制するとともに、発行にあたっては、交付税措置のある有利な市債を活用していく。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79</xdr:row>
      <xdr:rowOff>107950</xdr:rowOff>
    </xdr:to>
    <xdr:cxnSp macro="">
      <xdr:nvCxnSpPr>
        <xdr:cNvPr id="375" name="直線コネクタ 374"/>
        <xdr:cNvCxnSpPr/>
      </xdr:nvCxnSpPr>
      <xdr:spPr>
        <a:xfrm>
          <a:off x="3987800" y="1365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79</xdr:row>
      <xdr:rowOff>168911</xdr:rowOff>
    </xdr:to>
    <xdr:cxnSp macro="">
      <xdr:nvCxnSpPr>
        <xdr:cNvPr id="378" name="直線コネクタ 377"/>
        <xdr:cNvCxnSpPr/>
      </xdr:nvCxnSpPr>
      <xdr:spPr>
        <a:xfrm flipV="1">
          <a:off x="3098800" y="136525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168911</xdr:rowOff>
    </xdr:from>
    <xdr:to>
      <xdr:col>15</xdr:col>
      <xdr:colOff>98425</xdr:colOff>
      <xdr:row>80</xdr:row>
      <xdr:rowOff>66039</xdr:rowOff>
    </xdr:to>
    <xdr:cxnSp macro="">
      <xdr:nvCxnSpPr>
        <xdr:cNvPr id="381" name="直線コネクタ 380"/>
        <xdr:cNvCxnSpPr/>
      </xdr:nvCxnSpPr>
      <xdr:spPr>
        <a:xfrm flipV="1">
          <a:off x="2209800" y="13713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66039</xdr:rowOff>
    </xdr:from>
    <xdr:to>
      <xdr:col>11</xdr:col>
      <xdr:colOff>9525</xdr:colOff>
      <xdr:row>81</xdr:row>
      <xdr:rowOff>16511</xdr:rowOff>
    </xdr:to>
    <xdr:cxnSp macro="">
      <xdr:nvCxnSpPr>
        <xdr:cNvPr id="384" name="直線コネクタ 383"/>
        <xdr:cNvCxnSpPr/>
      </xdr:nvCxnSpPr>
      <xdr:spPr>
        <a:xfrm flipV="1">
          <a:off x="1320800" y="137820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57150</xdr:rowOff>
    </xdr:from>
    <xdr:to>
      <xdr:col>24</xdr:col>
      <xdr:colOff>76200</xdr:colOff>
      <xdr:row>79</xdr:row>
      <xdr:rowOff>158750</xdr:rowOff>
    </xdr:to>
    <xdr:sp macro="" textlink="">
      <xdr:nvSpPr>
        <xdr:cNvPr id="394" name="楕円 393"/>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29227</xdr:rowOff>
    </xdr:from>
    <xdr:ext cx="762000" cy="259045"/>
    <xdr:sp macro="" textlink="">
      <xdr:nvSpPr>
        <xdr:cNvPr id="395" name="公債費該当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6" name="楕円 395"/>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7" name="テキスト ボックス 396"/>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118111</xdr:rowOff>
    </xdr:from>
    <xdr:to>
      <xdr:col>15</xdr:col>
      <xdr:colOff>149225</xdr:colOff>
      <xdr:row>80</xdr:row>
      <xdr:rowOff>48261</xdr:rowOff>
    </xdr:to>
    <xdr:sp macro="" textlink="">
      <xdr:nvSpPr>
        <xdr:cNvPr id="398" name="楕円 397"/>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33038</xdr:rowOff>
    </xdr:from>
    <xdr:ext cx="762000" cy="259045"/>
    <xdr:sp macro="" textlink="">
      <xdr:nvSpPr>
        <xdr:cNvPr id="399" name="テキスト ボックス 398"/>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15239</xdr:rowOff>
    </xdr:from>
    <xdr:to>
      <xdr:col>11</xdr:col>
      <xdr:colOff>60325</xdr:colOff>
      <xdr:row>80</xdr:row>
      <xdr:rowOff>116839</xdr:rowOff>
    </xdr:to>
    <xdr:sp macro="" textlink="">
      <xdr:nvSpPr>
        <xdr:cNvPr id="400" name="楕円 399"/>
        <xdr:cNvSpPr/>
      </xdr:nvSpPr>
      <xdr:spPr>
        <a:xfrm>
          <a:off x="2159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101616</xdr:rowOff>
    </xdr:from>
    <xdr:ext cx="762000" cy="259045"/>
    <xdr:sp macro="" textlink="">
      <xdr:nvSpPr>
        <xdr:cNvPr id="401" name="テキスト ボックス 400"/>
        <xdr:cNvSpPr txBox="1"/>
      </xdr:nvSpPr>
      <xdr:spPr>
        <a:xfrm>
          <a:off x="1828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137161</xdr:rowOff>
    </xdr:from>
    <xdr:to>
      <xdr:col>6</xdr:col>
      <xdr:colOff>171450</xdr:colOff>
      <xdr:row>81</xdr:row>
      <xdr:rowOff>67311</xdr:rowOff>
    </xdr:to>
    <xdr:sp macro="" textlink="">
      <xdr:nvSpPr>
        <xdr:cNvPr id="402" name="楕円 401"/>
        <xdr:cNvSpPr/>
      </xdr:nvSpPr>
      <xdr:spPr>
        <a:xfrm>
          <a:off x="1270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52088</xdr:rowOff>
    </xdr:from>
    <xdr:ext cx="762000" cy="259045"/>
    <xdr:sp macro="" textlink="">
      <xdr:nvSpPr>
        <xdr:cNvPr id="403" name="テキスト ボックス 402"/>
        <xdr:cNvSpPr txBox="1"/>
      </xdr:nvSpPr>
      <xdr:spPr>
        <a:xfrm>
          <a:off x="939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公債費以外の経常経費が経常収支に占める割合は類似団体平均を５．８ポイント下回っており、また前年度と比較しても減少している。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今後の方針として、行政改革大綱に基づき事務事業の見直しを行い、限られた財源の重点的・効率的な配分に努め、行政の一層のスリム化を行うこと等を通して、健全な財政運営を図る。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58420</xdr:rowOff>
    </xdr:to>
    <xdr:cxnSp macro="">
      <xdr:nvCxnSpPr>
        <xdr:cNvPr id="434" name="直線コネクタ 433"/>
        <xdr:cNvCxnSpPr/>
      </xdr:nvCxnSpPr>
      <xdr:spPr>
        <a:xfrm>
          <a:off x="15671800" y="130200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76708</xdr:rowOff>
    </xdr:to>
    <xdr:cxnSp macro="">
      <xdr:nvCxnSpPr>
        <xdr:cNvPr id="437" name="直線コネクタ 436"/>
        <xdr:cNvCxnSpPr/>
      </xdr:nvCxnSpPr>
      <xdr:spPr>
        <a:xfrm flipV="1">
          <a:off x="14782800" y="130200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76</xdr:row>
      <xdr:rowOff>76708</xdr:rowOff>
    </xdr:to>
    <xdr:cxnSp macro="">
      <xdr:nvCxnSpPr>
        <xdr:cNvPr id="440" name="直線コネクタ 439"/>
        <xdr:cNvCxnSpPr/>
      </xdr:nvCxnSpPr>
      <xdr:spPr>
        <a:xfrm>
          <a:off x="13893800" y="13084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xdr:rowOff>
    </xdr:from>
    <xdr:to>
      <xdr:col>69</xdr:col>
      <xdr:colOff>92075</xdr:colOff>
      <xdr:row>76</xdr:row>
      <xdr:rowOff>53848</xdr:rowOff>
    </xdr:to>
    <xdr:cxnSp macro="">
      <xdr:nvCxnSpPr>
        <xdr:cNvPr id="443" name="直線コネクタ 442"/>
        <xdr:cNvCxnSpPr/>
      </xdr:nvCxnSpPr>
      <xdr:spPr>
        <a:xfrm>
          <a:off x="13004800" y="1286916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7" name="テキスト ボックス 446"/>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53" name="楕円 452"/>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4"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55" name="楕円 454"/>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56" name="テキスト ボックス 455"/>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7" name="楕円 456"/>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8" name="テキスト ボックス 457"/>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9" name="楕円 458"/>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60" name="テキスト ボックス 459"/>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131064</xdr:rowOff>
    </xdr:from>
    <xdr:to>
      <xdr:col>65</xdr:col>
      <xdr:colOff>53975</xdr:colOff>
      <xdr:row>75</xdr:row>
      <xdr:rowOff>61214</xdr:rowOff>
    </xdr:to>
    <xdr:sp macro="" textlink="">
      <xdr:nvSpPr>
        <xdr:cNvPr id="461" name="楕円 460"/>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71391</xdr:rowOff>
    </xdr:from>
    <xdr:ext cx="762000" cy="259045"/>
    <xdr:sp macro="" textlink="">
      <xdr:nvSpPr>
        <xdr:cNvPr id="462" name="テキスト ボックス 461"/>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117795</xdr:rowOff>
    </xdr:from>
    <xdr:to>
      <xdr:col>29</xdr:col>
      <xdr:colOff>127000</xdr:colOff>
      <xdr:row>17</xdr:row>
      <xdr:rowOff>171333</xdr:rowOff>
    </xdr:to>
    <xdr:cxnSp macro="">
      <xdr:nvCxnSpPr>
        <xdr:cNvPr id="48" name="直線コネクタ 47"/>
        <xdr:cNvCxnSpPr/>
      </xdr:nvCxnSpPr>
      <xdr:spPr bwMode="auto">
        <a:xfrm flipV="1">
          <a:off x="5003800" y="3080070"/>
          <a:ext cx="647700" cy="53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171333</xdr:rowOff>
    </xdr:from>
    <xdr:to>
      <xdr:col>26</xdr:col>
      <xdr:colOff>50800</xdr:colOff>
      <xdr:row>18</xdr:row>
      <xdr:rowOff>7153</xdr:rowOff>
    </xdr:to>
    <xdr:cxnSp macro="">
      <xdr:nvCxnSpPr>
        <xdr:cNvPr id="51" name="直線コネクタ 50"/>
        <xdr:cNvCxnSpPr/>
      </xdr:nvCxnSpPr>
      <xdr:spPr bwMode="auto">
        <a:xfrm flipV="1">
          <a:off x="4305300" y="3133608"/>
          <a:ext cx="698500" cy="7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7153</xdr:rowOff>
    </xdr:from>
    <xdr:to>
      <xdr:col>22</xdr:col>
      <xdr:colOff>114300</xdr:colOff>
      <xdr:row>18</xdr:row>
      <xdr:rowOff>36688</xdr:rowOff>
    </xdr:to>
    <xdr:cxnSp macro="">
      <xdr:nvCxnSpPr>
        <xdr:cNvPr id="54" name="直線コネクタ 53"/>
        <xdr:cNvCxnSpPr/>
      </xdr:nvCxnSpPr>
      <xdr:spPr bwMode="auto">
        <a:xfrm flipV="1">
          <a:off x="3606800" y="3140878"/>
          <a:ext cx="698500" cy="2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139603</xdr:rowOff>
    </xdr:from>
    <xdr:to>
      <xdr:col>18</xdr:col>
      <xdr:colOff>177800</xdr:colOff>
      <xdr:row>18</xdr:row>
      <xdr:rowOff>36688</xdr:rowOff>
    </xdr:to>
    <xdr:cxnSp macro="">
      <xdr:nvCxnSpPr>
        <xdr:cNvPr id="57" name="直線コネクタ 56"/>
        <xdr:cNvCxnSpPr/>
      </xdr:nvCxnSpPr>
      <xdr:spPr bwMode="auto">
        <a:xfrm>
          <a:off x="2908300" y="3101878"/>
          <a:ext cx="698500" cy="6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66995</xdr:rowOff>
    </xdr:from>
    <xdr:to>
      <xdr:col>29</xdr:col>
      <xdr:colOff>177800</xdr:colOff>
      <xdr:row>17</xdr:row>
      <xdr:rowOff>168595</xdr:rowOff>
    </xdr:to>
    <xdr:sp macro="" textlink="">
      <xdr:nvSpPr>
        <xdr:cNvPr id="67" name="楕円 66"/>
        <xdr:cNvSpPr/>
      </xdr:nvSpPr>
      <xdr:spPr bwMode="auto">
        <a:xfrm>
          <a:off x="5600700" y="3029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39072</xdr:rowOff>
    </xdr:from>
    <xdr:ext cx="762000" cy="259045"/>
    <xdr:sp macro="" textlink="">
      <xdr:nvSpPr>
        <xdr:cNvPr id="68" name="人口1人当たり決算額の推移該当値テキスト130"/>
        <xdr:cNvSpPr txBox="1"/>
      </xdr:nvSpPr>
      <xdr:spPr>
        <a:xfrm>
          <a:off x="5740400" y="300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120533</xdr:rowOff>
    </xdr:from>
    <xdr:to>
      <xdr:col>26</xdr:col>
      <xdr:colOff>101600</xdr:colOff>
      <xdr:row>18</xdr:row>
      <xdr:rowOff>50683</xdr:rowOff>
    </xdr:to>
    <xdr:sp macro="" textlink="">
      <xdr:nvSpPr>
        <xdr:cNvPr id="69" name="楕円 68"/>
        <xdr:cNvSpPr/>
      </xdr:nvSpPr>
      <xdr:spPr bwMode="auto">
        <a:xfrm>
          <a:off x="4953000" y="308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35460</xdr:rowOff>
    </xdr:from>
    <xdr:ext cx="736600" cy="259045"/>
    <xdr:sp macro="" textlink="">
      <xdr:nvSpPr>
        <xdr:cNvPr id="70" name="テキスト ボックス 69"/>
        <xdr:cNvSpPr txBox="1"/>
      </xdr:nvSpPr>
      <xdr:spPr>
        <a:xfrm>
          <a:off x="4622800" y="31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127803</xdr:rowOff>
    </xdr:from>
    <xdr:to>
      <xdr:col>22</xdr:col>
      <xdr:colOff>165100</xdr:colOff>
      <xdr:row>18</xdr:row>
      <xdr:rowOff>57953</xdr:rowOff>
    </xdr:to>
    <xdr:sp macro="" textlink="">
      <xdr:nvSpPr>
        <xdr:cNvPr id="71" name="楕円 70"/>
        <xdr:cNvSpPr/>
      </xdr:nvSpPr>
      <xdr:spPr bwMode="auto">
        <a:xfrm>
          <a:off x="4254500" y="3090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42730</xdr:rowOff>
    </xdr:from>
    <xdr:ext cx="762000" cy="259045"/>
    <xdr:sp macro="" textlink="">
      <xdr:nvSpPr>
        <xdr:cNvPr id="72" name="テキスト ボックス 71"/>
        <xdr:cNvSpPr txBox="1"/>
      </xdr:nvSpPr>
      <xdr:spPr>
        <a:xfrm>
          <a:off x="3924300" y="317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157338</xdr:rowOff>
    </xdr:from>
    <xdr:to>
      <xdr:col>19</xdr:col>
      <xdr:colOff>38100</xdr:colOff>
      <xdr:row>18</xdr:row>
      <xdr:rowOff>87488</xdr:rowOff>
    </xdr:to>
    <xdr:sp macro="" textlink="">
      <xdr:nvSpPr>
        <xdr:cNvPr id="73" name="楕円 72"/>
        <xdr:cNvSpPr/>
      </xdr:nvSpPr>
      <xdr:spPr bwMode="auto">
        <a:xfrm>
          <a:off x="3556000" y="311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72265</xdr:rowOff>
    </xdr:from>
    <xdr:ext cx="762000" cy="259045"/>
    <xdr:sp macro="" textlink="">
      <xdr:nvSpPr>
        <xdr:cNvPr id="74" name="テキスト ボックス 73"/>
        <xdr:cNvSpPr txBox="1"/>
      </xdr:nvSpPr>
      <xdr:spPr>
        <a:xfrm>
          <a:off x="3225800" y="320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88803</xdr:rowOff>
    </xdr:from>
    <xdr:to>
      <xdr:col>15</xdr:col>
      <xdr:colOff>101600</xdr:colOff>
      <xdr:row>18</xdr:row>
      <xdr:rowOff>18953</xdr:rowOff>
    </xdr:to>
    <xdr:sp macro="" textlink="">
      <xdr:nvSpPr>
        <xdr:cNvPr id="75" name="楕円 74"/>
        <xdr:cNvSpPr/>
      </xdr:nvSpPr>
      <xdr:spPr bwMode="auto">
        <a:xfrm>
          <a:off x="2857500" y="305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xdr:rowOff>
    </xdr:from>
    <xdr:ext cx="762000" cy="259045"/>
    <xdr:sp macro="" textlink="">
      <xdr:nvSpPr>
        <xdr:cNvPr id="76" name="テキスト ボックス 75"/>
        <xdr:cNvSpPr txBox="1"/>
      </xdr:nvSpPr>
      <xdr:spPr>
        <a:xfrm>
          <a:off x="2527300" y="313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92618</xdr:rowOff>
    </xdr:from>
    <xdr:to>
      <xdr:col>29</xdr:col>
      <xdr:colOff>127000</xdr:colOff>
      <xdr:row>35</xdr:row>
      <xdr:rowOff>160741</xdr:rowOff>
    </xdr:to>
    <xdr:cxnSp macro="">
      <xdr:nvCxnSpPr>
        <xdr:cNvPr id="108" name="直線コネクタ 107"/>
        <xdr:cNvCxnSpPr/>
      </xdr:nvCxnSpPr>
      <xdr:spPr bwMode="auto">
        <a:xfrm>
          <a:off x="5003800" y="6702968"/>
          <a:ext cx="647700" cy="6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26233</xdr:rowOff>
    </xdr:from>
    <xdr:to>
      <xdr:col>26</xdr:col>
      <xdr:colOff>50800</xdr:colOff>
      <xdr:row>35</xdr:row>
      <xdr:rowOff>92618</xdr:rowOff>
    </xdr:to>
    <xdr:cxnSp macro="">
      <xdr:nvCxnSpPr>
        <xdr:cNvPr id="111" name="直線コネクタ 110"/>
        <xdr:cNvCxnSpPr/>
      </xdr:nvCxnSpPr>
      <xdr:spPr bwMode="auto">
        <a:xfrm>
          <a:off x="4305300" y="6636583"/>
          <a:ext cx="698500" cy="6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247883</xdr:rowOff>
    </xdr:from>
    <xdr:to>
      <xdr:col>22</xdr:col>
      <xdr:colOff>114300</xdr:colOff>
      <xdr:row>35</xdr:row>
      <xdr:rowOff>26233</xdr:rowOff>
    </xdr:to>
    <xdr:cxnSp macro="">
      <xdr:nvCxnSpPr>
        <xdr:cNvPr id="114" name="直線コネクタ 113"/>
        <xdr:cNvCxnSpPr/>
      </xdr:nvCxnSpPr>
      <xdr:spPr bwMode="auto">
        <a:xfrm>
          <a:off x="3606800" y="6515333"/>
          <a:ext cx="698500" cy="12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265120</xdr:rowOff>
    </xdr:from>
    <xdr:to>
      <xdr:col>18</xdr:col>
      <xdr:colOff>177800</xdr:colOff>
      <xdr:row>34</xdr:row>
      <xdr:rowOff>247883</xdr:rowOff>
    </xdr:to>
    <xdr:cxnSp macro="">
      <xdr:nvCxnSpPr>
        <xdr:cNvPr id="117" name="直線コネクタ 116"/>
        <xdr:cNvCxnSpPr/>
      </xdr:nvCxnSpPr>
      <xdr:spPr bwMode="auto">
        <a:xfrm>
          <a:off x="2908300" y="6189670"/>
          <a:ext cx="698500" cy="325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109941</xdr:rowOff>
    </xdr:from>
    <xdr:to>
      <xdr:col>29</xdr:col>
      <xdr:colOff>177800</xdr:colOff>
      <xdr:row>35</xdr:row>
      <xdr:rowOff>211541</xdr:rowOff>
    </xdr:to>
    <xdr:sp macro="" textlink="">
      <xdr:nvSpPr>
        <xdr:cNvPr id="127" name="楕円 126"/>
        <xdr:cNvSpPr/>
      </xdr:nvSpPr>
      <xdr:spPr bwMode="auto">
        <a:xfrm>
          <a:off x="5600700" y="6720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297918</xdr:rowOff>
    </xdr:from>
    <xdr:ext cx="762000" cy="259045"/>
    <xdr:sp macro="" textlink="">
      <xdr:nvSpPr>
        <xdr:cNvPr id="128" name="人口1人当たり決算額の推移該当値テキスト445"/>
        <xdr:cNvSpPr txBox="1"/>
      </xdr:nvSpPr>
      <xdr:spPr>
        <a:xfrm>
          <a:off x="5740400" y="656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41818</xdr:rowOff>
    </xdr:from>
    <xdr:to>
      <xdr:col>26</xdr:col>
      <xdr:colOff>101600</xdr:colOff>
      <xdr:row>35</xdr:row>
      <xdr:rowOff>143418</xdr:rowOff>
    </xdr:to>
    <xdr:sp macro="" textlink="">
      <xdr:nvSpPr>
        <xdr:cNvPr id="129" name="楕円 128"/>
        <xdr:cNvSpPr/>
      </xdr:nvSpPr>
      <xdr:spPr bwMode="auto">
        <a:xfrm>
          <a:off x="4953000" y="665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153595</xdr:rowOff>
    </xdr:from>
    <xdr:ext cx="736600" cy="259045"/>
    <xdr:sp macro="" textlink="">
      <xdr:nvSpPr>
        <xdr:cNvPr id="130" name="テキスト ボックス 129"/>
        <xdr:cNvSpPr txBox="1"/>
      </xdr:nvSpPr>
      <xdr:spPr>
        <a:xfrm>
          <a:off x="4622800" y="6421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318333</xdr:rowOff>
    </xdr:from>
    <xdr:to>
      <xdr:col>22</xdr:col>
      <xdr:colOff>165100</xdr:colOff>
      <xdr:row>35</xdr:row>
      <xdr:rowOff>77033</xdr:rowOff>
    </xdr:to>
    <xdr:sp macro="" textlink="">
      <xdr:nvSpPr>
        <xdr:cNvPr id="131" name="楕円 130"/>
        <xdr:cNvSpPr/>
      </xdr:nvSpPr>
      <xdr:spPr bwMode="auto">
        <a:xfrm>
          <a:off x="4254500" y="6585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87210</xdr:rowOff>
    </xdr:from>
    <xdr:ext cx="762000" cy="259045"/>
    <xdr:sp macro="" textlink="">
      <xdr:nvSpPr>
        <xdr:cNvPr id="132" name="テキスト ボックス 131"/>
        <xdr:cNvSpPr txBox="1"/>
      </xdr:nvSpPr>
      <xdr:spPr>
        <a:xfrm>
          <a:off x="3924300" y="635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197084</xdr:rowOff>
    </xdr:from>
    <xdr:to>
      <xdr:col>19</xdr:col>
      <xdr:colOff>38100</xdr:colOff>
      <xdr:row>34</xdr:row>
      <xdr:rowOff>298684</xdr:rowOff>
    </xdr:to>
    <xdr:sp macro="" textlink="">
      <xdr:nvSpPr>
        <xdr:cNvPr id="133" name="楕円 132"/>
        <xdr:cNvSpPr/>
      </xdr:nvSpPr>
      <xdr:spPr bwMode="auto">
        <a:xfrm>
          <a:off x="3556000" y="6464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308861</xdr:rowOff>
    </xdr:from>
    <xdr:ext cx="762000" cy="259045"/>
    <xdr:sp macro="" textlink="">
      <xdr:nvSpPr>
        <xdr:cNvPr id="134" name="テキスト ボックス 133"/>
        <xdr:cNvSpPr txBox="1"/>
      </xdr:nvSpPr>
      <xdr:spPr>
        <a:xfrm>
          <a:off x="3225800" y="623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214320</xdr:rowOff>
    </xdr:from>
    <xdr:to>
      <xdr:col>15</xdr:col>
      <xdr:colOff>101600</xdr:colOff>
      <xdr:row>33</xdr:row>
      <xdr:rowOff>315920</xdr:rowOff>
    </xdr:to>
    <xdr:sp macro="" textlink="">
      <xdr:nvSpPr>
        <xdr:cNvPr id="135" name="楕円 134"/>
        <xdr:cNvSpPr/>
      </xdr:nvSpPr>
      <xdr:spPr bwMode="auto">
        <a:xfrm>
          <a:off x="2857500" y="613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154647</xdr:rowOff>
    </xdr:from>
    <xdr:ext cx="762000" cy="259045"/>
    <xdr:sp macro="" textlink="">
      <xdr:nvSpPr>
        <xdr:cNvPr id="136" name="テキスト ボックス 135"/>
        <xdr:cNvSpPr txBox="1"/>
      </xdr:nvSpPr>
      <xdr:spPr>
        <a:xfrm>
          <a:off x="2527300" y="590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415,765
408,006
1,241.77
170,912,414
166,658,376
2,769,128
101,552,669
234,584,827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82626</xdr:rowOff>
    </xdr:from>
    <xdr:to>
      <xdr:col>24</xdr:col>
      <xdr:colOff>63500</xdr:colOff>
      <xdr:row>35</xdr:row>
      <xdr:rowOff>139167</xdr:rowOff>
    </xdr:to>
    <xdr:cxnSp macro="">
      <xdr:nvCxnSpPr>
        <xdr:cNvPr id="61" name="直線コネクタ 60"/>
        <xdr:cNvCxnSpPr/>
      </xdr:nvCxnSpPr>
      <xdr:spPr>
        <a:xfrm flipV="1">
          <a:off x="3797300" y="6083376"/>
          <a:ext cx="8382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96875</xdr:rowOff>
    </xdr:from>
    <xdr:to>
      <xdr:col>19</xdr:col>
      <xdr:colOff>177800</xdr:colOff>
      <xdr:row>35</xdr:row>
      <xdr:rowOff>139167</xdr:rowOff>
    </xdr:to>
    <xdr:cxnSp macro="">
      <xdr:nvCxnSpPr>
        <xdr:cNvPr id="64" name="直線コネクタ 63"/>
        <xdr:cNvCxnSpPr/>
      </xdr:nvCxnSpPr>
      <xdr:spPr>
        <a:xfrm>
          <a:off x="2908300" y="609762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94323</xdr:rowOff>
    </xdr:from>
    <xdr:to>
      <xdr:col>15</xdr:col>
      <xdr:colOff>50800</xdr:colOff>
      <xdr:row>35</xdr:row>
      <xdr:rowOff>96875</xdr:rowOff>
    </xdr:to>
    <xdr:cxnSp macro="">
      <xdr:nvCxnSpPr>
        <xdr:cNvPr id="67" name="直線コネクタ 66"/>
        <xdr:cNvCxnSpPr/>
      </xdr:nvCxnSpPr>
      <xdr:spPr>
        <a:xfrm>
          <a:off x="2019300" y="6095073"/>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6922</xdr:rowOff>
    </xdr:from>
    <xdr:to>
      <xdr:col>10</xdr:col>
      <xdr:colOff>114300</xdr:colOff>
      <xdr:row>35</xdr:row>
      <xdr:rowOff>94323</xdr:rowOff>
    </xdr:to>
    <xdr:cxnSp macro="">
      <xdr:nvCxnSpPr>
        <xdr:cNvPr id="70" name="直線コネクタ 69"/>
        <xdr:cNvCxnSpPr/>
      </xdr:nvCxnSpPr>
      <xdr:spPr>
        <a:xfrm>
          <a:off x="1130300" y="6007672"/>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31826</xdr:rowOff>
    </xdr:from>
    <xdr:to>
      <xdr:col>24</xdr:col>
      <xdr:colOff>114300</xdr:colOff>
      <xdr:row>35</xdr:row>
      <xdr:rowOff>133426</xdr:rowOff>
    </xdr:to>
    <xdr:sp macro="" textlink="">
      <xdr:nvSpPr>
        <xdr:cNvPr id="80" name="楕円 79"/>
        <xdr:cNvSpPr/>
      </xdr:nvSpPr>
      <xdr:spPr>
        <a:xfrm>
          <a:off x="4584700" y="60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10253</xdr:rowOff>
    </xdr:from>
    <xdr:ext cx="534377" cy="259045"/>
    <xdr:sp macro="" textlink="">
      <xdr:nvSpPr>
        <xdr:cNvPr id="81" name="人件費該当値テキスト"/>
        <xdr:cNvSpPr txBox="1"/>
      </xdr:nvSpPr>
      <xdr:spPr>
        <a:xfrm>
          <a:off x="4686300" y="601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88367</xdr:rowOff>
    </xdr:from>
    <xdr:to>
      <xdr:col>20</xdr:col>
      <xdr:colOff>38100</xdr:colOff>
      <xdr:row>36</xdr:row>
      <xdr:rowOff>18517</xdr:rowOff>
    </xdr:to>
    <xdr:sp macro="" textlink="">
      <xdr:nvSpPr>
        <xdr:cNvPr id="82" name="楕円 81"/>
        <xdr:cNvSpPr/>
      </xdr:nvSpPr>
      <xdr:spPr>
        <a:xfrm>
          <a:off x="3746500" y="608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9644</xdr:rowOff>
    </xdr:from>
    <xdr:ext cx="534377" cy="259045"/>
    <xdr:sp macro="" textlink="">
      <xdr:nvSpPr>
        <xdr:cNvPr id="83" name="テキスト ボックス 82"/>
        <xdr:cNvSpPr txBox="1"/>
      </xdr:nvSpPr>
      <xdr:spPr>
        <a:xfrm>
          <a:off x="3530111" y="618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46075</xdr:rowOff>
    </xdr:from>
    <xdr:to>
      <xdr:col>15</xdr:col>
      <xdr:colOff>101600</xdr:colOff>
      <xdr:row>35</xdr:row>
      <xdr:rowOff>147675</xdr:rowOff>
    </xdr:to>
    <xdr:sp macro="" textlink="">
      <xdr:nvSpPr>
        <xdr:cNvPr id="84" name="楕円 83"/>
        <xdr:cNvSpPr/>
      </xdr:nvSpPr>
      <xdr:spPr>
        <a:xfrm>
          <a:off x="2857500" y="60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138802</xdr:rowOff>
    </xdr:from>
    <xdr:ext cx="534377" cy="259045"/>
    <xdr:sp macro="" textlink="">
      <xdr:nvSpPr>
        <xdr:cNvPr id="85" name="テキスト ボックス 84"/>
        <xdr:cNvSpPr txBox="1"/>
      </xdr:nvSpPr>
      <xdr:spPr>
        <a:xfrm>
          <a:off x="2641111" y="6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43523</xdr:rowOff>
    </xdr:from>
    <xdr:to>
      <xdr:col>10</xdr:col>
      <xdr:colOff>165100</xdr:colOff>
      <xdr:row>35</xdr:row>
      <xdr:rowOff>145123</xdr:rowOff>
    </xdr:to>
    <xdr:sp macro="" textlink="">
      <xdr:nvSpPr>
        <xdr:cNvPr id="86" name="楕円 85"/>
        <xdr:cNvSpPr/>
      </xdr:nvSpPr>
      <xdr:spPr>
        <a:xfrm>
          <a:off x="1968500" y="60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136250</xdr:rowOff>
    </xdr:from>
    <xdr:ext cx="534377" cy="259045"/>
    <xdr:sp macro="" textlink="">
      <xdr:nvSpPr>
        <xdr:cNvPr id="87" name="テキスト ボックス 86"/>
        <xdr:cNvSpPr txBox="1"/>
      </xdr:nvSpPr>
      <xdr:spPr>
        <a:xfrm>
          <a:off x="1752111" y="613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127572</xdr:rowOff>
    </xdr:from>
    <xdr:to>
      <xdr:col>6</xdr:col>
      <xdr:colOff>38100</xdr:colOff>
      <xdr:row>35</xdr:row>
      <xdr:rowOff>57722</xdr:rowOff>
    </xdr:to>
    <xdr:sp macro="" textlink="">
      <xdr:nvSpPr>
        <xdr:cNvPr id="88" name="楕円 87"/>
        <xdr:cNvSpPr/>
      </xdr:nvSpPr>
      <xdr:spPr>
        <a:xfrm>
          <a:off x="1079500" y="59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74249</xdr:rowOff>
    </xdr:from>
    <xdr:ext cx="534377" cy="259045"/>
    <xdr:sp macro="" textlink="">
      <xdr:nvSpPr>
        <xdr:cNvPr id="89" name="テキスト ボックス 88"/>
        <xdr:cNvSpPr txBox="1"/>
      </xdr:nvSpPr>
      <xdr:spPr>
        <a:xfrm>
          <a:off x="863111" y="57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155549</xdr:rowOff>
    </xdr:from>
    <xdr:to>
      <xdr:col>24</xdr:col>
      <xdr:colOff>63500</xdr:colOff>
      <xdr:row>56</xdr:row>
      <xdr:rowOff>15342</xdr:rowOff>
    </xdr:to>
    <xdr:cxnSp macro="">
      <xdr:nvCxnSpPr>
        <xdr:cNvPr id="119" name="直線コネクタ 118"/>
        <xdr:cNvCxnSpPr/>
      </xdr:nvCxnSpPr>
      <xdr:spPr>
        <a:xfrm flipV="1">
          <a:off x="3797300" y="9585299"/>
          <a:ext cx="8382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15342</xdr:rowOff>
    </xdr:from>
    <xdr:to>
      <xdr:col>19</xdr:col>
      <xdr:colOff>177800</xdr:colOff>
      <xdr:row>56</xdr:row>
      <xdr:rowOff>32715</xdr:rowOff>
    </xdr:to>
    <xdr:cxnSp macro="">
      <xdr:nvCxnSpPr>
        <xdr:cNvPr id="122" name="直線コネクタ 121"/>
        <xdr:cNvCxnSpPr/>
      </xdr:nvCxnSpPr>
      <xdr:spPr>
        <a:xfrm flipV="1">
          <a:off x="2908300" y="9616542"/>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32715</xdr:rowOff>
    </xdr:from>
    <xdr:to>
      <xdr:col>15</xdr:col>
      <xdr:colOff>50800</xdr:colOff>
      <xdr:row>56</xdr:row>
      <xdr:rowOff>63709</xdr:rowOff>
    </xdr:to>
    <xdr:cxnSp macro="">
      <xdr:nvCxnSpPr>
        <xdr:cNvPr id="125" name="直線コネクタ 124"/>
        <xdr:cNvCxnSpPr/>
      </xdr:nvCxnSpPr>
      <xdr:spPr>
        <a:xfrm flipV="1">
          <a:off x="2019300" y="9633915"/>
          <a:ext cx="889000" cy="3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63709</xdr:rowOff>
    </xdr:from>
    <xdr:to>
      <xdr:col>10</xdr:col>
      <xdr:colOff>114300</xdr:colOff>
      <xdr:row>56</xdr:row>
      <xdr:rowOff>65653</xdr:rowOff>
    </xdr:to>
    <xdr:cxnSp macro="">
      <xdr:nvCxnSpPr>
        <xdr:cNvPr id="128" name="直線コネクタ 127"/>
        <xdr:cNvCxnSpPr/>
      </xdr:nvCxnSpPr>
      <xdr:spPr>
        <a:xfrm flipV="1">
          <a:off x="1130300" y="9664909"/>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104749</xdr:rowOff>
    </xdr:from>
    <xdr:to>
      <xdr:col>24</xdr:col>
      <xdr:colOff>114300</xdr:colOff>
      <xdr:row>56</xdr:row>
      <xdr:rowOff>34899</xdr:rowOff>
    </xdr:to>
    <xdr:sp macro="" textlink="">
      <xdr:nvSpPr>
        <xdr:cNvPr id="138" name="楕円 137"/>
        <xdr:cNvSpPr/>
      </xdr:nvSpPr>
      <xdr:spPr>
        <a:xfrm>
          <a:off x="4584700" y="95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83176</xdr:rowOff>
    </xdr:from>
    <xdr:ext cx="534377" cy="259045"/>
    <xdr:sp macro="" textlink="">
      <xdr:nvSpPr>
        <xdr:cNvPr id="139" name="物件費該当値テキスト"/>
        <xdr:cNvSpPr txBox="1"/>
      </xdr:nvSpPr>
      <xdr:spPr>
        <a:xfrm>
          <a:off x="4686300" y="95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135992</xdr:rowOff>
    </xdr:from>
    <xdr:to>
      <xdr:col>20</xdr:col>
      <xdr:colOff>38100</xdr:colOff>
      <xdr:row>56</xdr:row>
      <xdr:rowOff>66142</xdr:rowOff>
    </xdr:to>
    <xdr:sp macro="" textlink="">
      <xdr:nvSpPr>
        <xdr:cNvPr id="140" name="楕円 139"/>
        <xdr:cNvSpPr/>
      </xdr:nvSpPr>
      <xdr:spPr>
        <a:xfrm>
          <a:off x="3746500" y="95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41" name="テキスト ボックス 140"/>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153365</xdr:rowOff>
    </xdr:from>
    <xdr:to>
      <xdr:col>15</xdr:col>
      <xdr:colOff>101600</xdr:colOff>
      <xdr:row>56</xdr:row>
      <xdr:rowOff>83515</xdr:rowOff>
    </xdr:to>
    <xdr:sp macro="" textlink="">
      <xdr:nvSpPr>
        <xdr:cNvPr id="142" name="楕円 141"/>
        <xdr:cNvSpPr/>
      </xdr:nvSpPr>
      <xdr:spPr>
        <a:xfrm>
          <a:off x="2857500" y="95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100042</xdr:rowOff>
    </xdr:from>
    <xdr:ext cx="534377" cy="259045"/>
    <xdr:sp macro="" textlink="">
      <xdr:nvSpPr>
        <xdr:cNvPr id="143" name="テキスト ボックス 142"/>
        <xdr:cNvSpPr txBox="1"/>
      </xdr:nvSpPr>
      <xdr:spPr>
        <a:xfrm>
          <a:off x="2641111" y="93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12909</xdr:rowOff>
    </xdr:from>
    <xdr:to>
      <xdr:col>10</xdr:col>
      <xdr:colOff>165100</xdr:colOff>
      <xdr:row>56</xdr:row>
      <xdr:rowOff>114509</xdr:rowOff>
    </xdr:to>
    <xdr:sp macro="" textlink="">
      <xdr:nvSpPr>
        <xdr:cNvPr id="144" name="楕円 143"/>
        <xdr:cNvSpPr/>
      </xdr:nvSpPr>
      <xdr:spPr>
        <a:xfrm>
          <a:off x="1968500" y="96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105636</xdr:rowOff>
    </xdr:from>
    <xdr:ext cx="534377" cy="259045"/>
    <xdr:sp macro="" textlink="">
      <xdr:nvSpPr>
        <xdr:cNvPr id="145" name="テキスト ボックス 144"/>
        <xdr:cNvSpPr txBox="1"/>
      </xdr:nvSpPr>
      <xdr:spPr>
        <a:xfrm>
          <a:off x="1752111" y="97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14853</xdr:rowOff>
    </xdr:from>
    <xdr:to>
      <xdr:col>6</xdr:col>
      <xdr:colOff>38100</xdr:colOff>
      <xdr:row>56</xdr:row>
      <xdr:rowOff>116453</xdr:rowOff>
    </xdr:to>
    <xdr:sp macro="" textlink="">
      <xdr:nvSpPr>
        <xdr:cNvPr id="146" name="楕円 145"/>
        <xdr:cNvSpPr/>
      </xdr:nvSpPr>
      <xdr:spPr>
        <a:xfrm>
          <a:off x="1079500" y="96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107580</xdr:rowOff>
    </xdr:from>
    <xdr:ext cx="534377" cy="259045"/>
    <xdr:sp macro="" textlink="">
      <xdr:nvSpPr>
        <xdr:cNvPr id="147" name="テキスト ボックス 146"/>
        <xdr:cNvSpPr txBox="1"/>
      </xdr:nvSpPr>
      <xdr:spPr>
        <a:xfrm>
          <a:off x="863111" y="970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8890</xdr:rowOff>
    </xdr:from>
    <xdr:to>
      <xdr:col>24</xdr:col>
      <xdr:colOff>63500</xdr:colOff>
      <xdr:row>75</xdr:row>
      <xdr:rowOff>85090</xdr:rowOff>
    </xdr:to>
    <xdr:cxnSp macro="">
      <xdr:nvCxnSpPr>
        <xdr:cNvPr id="176" name="直線コネクタ 175"/>
        <xdr:cNvCxnSpPr/>
      </xdr:nvCxnSpPr>
      <xdr:spPr>
        <a:xfrm>
          <a:off x="3797300" y="12867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152781</xdr:rowOff>
    </xdr:from>
    <xdr:to>
      <xdr:col>19</xdr:col>
      <xdr:colOff>177800</xdr:colOff>
      <xdr:row>75</xdr:row>
      <xdr:rowOff>8890</xdr:rowOff>
    </xdr:to>
    <xdr:cxnSp macro="">
      <xdr:nvCxnSpPr>
        <xdr:cNvPr id="179" name="直線コネクタ 178"/>
        <xdr:cNvCxnSpPr/>
      </xdr:nvCxnSpPr>
      <xdr:spPr>
        <a:xfrm>
          <a:off x="2908300" y="12497181"/>
          <a:ext cx="889000" cy="3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152781</xdr:rowOff>
    </xdr:from>
    <xdr:to>
      <xdr:col>15</xdr:col>
      <xdr:colOff>50800</xdr:colOff>
      <xdr:row>74</xdr:row>
      <xdr:rowOff>85090</xdr:rowOff>
    </xdr:to>
    <xdr:cxnSp macro="">
      <xdr:nvCxnSpPr>
        <xdr:cNvPr id="182" name="直線コネクタ 181"/>
        <xdr:cNvCxnSpPr/>
      </xdr:nvCxnSpPr>
      <xdr:spPr>
        <a:xfrm flipV="1">
          <a:off x="2019300" y="12497181"/>
          <a:ext cx="889000" cy="2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85090</xdr:rowOff>
    </xdr:from>
    <xdr:to>
      <xdr:col>10</xdr:col>
      <xdr:colOff>114300</xdr:colOff>
      <xdr:row>75</xdr:row>
      <xdr:rowOff>22225</xdr:rowOff>
    </xdr:to>
    <xdr:cxnSp macro="">
      <xdr:nvCxnSpPr>
        <xdr:cNvPr id="185" name="直線コネクタ 184"/>
        <xdr:cNvCxnSpPr/>
      </xdr:nvCxnSpPr>
      <xdr:spPr>
        <a:xfrm flipV="1">
          <a:off x="1130300" y="127723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86504</xdr:rowOff>
    </xdr:from>
    <xdr:ext cx="469744" cy="259045"/>
    <xdr:sp macro="" textlink="">
      <xdr:nvSpPr>
        <xdr:cNvPr id="189" name="テキスト ボックス 188"/>
        <xdr:cNvSpPr txBox="1"/>
      </xdr:nvSpPr>
      <xdr:spPr>
        <a:xfrm>
          <a:off x="895428"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34290</xdr:rowOff>
    </xdr:from>
    <xdr:to>
      <xdr:col>24</xdr:col>
      <xdr:colOff>114300</xdr:colOff>
      <xdr:row>75</xdr:row>
      <xdr:rowOff>135890</xdr:rowOff>
    </xdr:to>
    <xdr:sp macro="" textlink="">
      <xdr:nvSpPr>
        <xdr:cNvPr id="195" name="楕円 194"/>
        <xdr:cNvSpPr/>
      </xdr:nvSpPr>
      <xdr:spPr>
        <a:xfrm>
          <a:off x="45847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57167</xdr:rowOff>
    </xdr:from>
    <xdr:ext cx="469744" cy="259045"/>
    <xdr:sp macro="" textlink="">
      <xdr:nvSpPr>
        <xdr:cNvPr id="196" name="維持補修費該当値テキスト"/>
        <xdr:cNvSpPr txBox="1"/>
      </xdr:nvSpPr>
      <xdr:spPr>
        <a:xfrm>
          <a:off x="4686300" y="127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129540</xdr:rowOff>
    </xdr:from>
    <xdr:to>
      <xdr:col>20</xdr:col>
      <xdr:colOff>38100</xdr:colOff>
      <xdr:row>75</xdr:row>
      <xdr:rowOff>59690</xdr:rowOff>
    </xdr:to>
    <xdr:sp macro="" textlink="">
      <xdr:nvSpPr>
        <xdr:cNvPr id="197" name="楕円 196"/>
        <xdr:cNvSpPr/>
      </xdr:nvSpPr>
      <xdr:spPr>
        <a:xfrm>
          <a:off x="37465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76217</xdr:rowOff>
    </xdr:from>
    <xdr:ext cx="469744" cy="259045"/>
    <xdr:sp macro="" textlink="">
      <xdr:nvSpPr>
        <xdr:cNvPr id="198" name="テキスト ボックス 197"/>
        <xdr:cNvSpPr txBox="1"/>
      </xdr:nvSpPr>
      <xdr:spPr>
        <a:xfrm>
          <a:off x="3562428" y="1259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101981</xdr:rowOff>
    </xdr:from>
    <xdr:to>
      <xdr:col>15</xdr:col>
      <xdr:colOff>101600</xdr:colOff>
      <xdr:row>73</xdr:row>
      <xdr:rowOff>32131</xdr:rowOff>
    </xdr:to>
    <xdr:sp macro="" textlink="">
      <xdr:nvSpPr>
        <xdr:cNvPr id="199" name="楕円 198"/>
        <xdr:cNvSpPr/>
      </xdr:nvSpPr>
      <xdr:spPr>
        <a:xfrm>
          <a:off x="2857500" y="1244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48658</xdr:rowOff>
    </xdr:from>
    <xdr:ext cx="469744" cy="259045"/>
    <xdr:sp macro="" textlink="">
      <xdr:nvSpPr>
        <xdr:cNvPr id="200" name="テキスト ボックス 199"/>
        <xdr:cNvSpPr txBox="1"/>
      </xdr:nvSpPr>
      <xdr:spPr>
        <a:xfrm>
          <a:off x="2673428" y="1222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34290</xdr:rowOff>
    </xdr:from>
    <xdr:to>
      <xdr:col>10</xdr:col>
      <xdr:colOff>165100</xdr:colOff>
      <xdr:row>74</xdr:row>
      <xdr:rowOff>135890</xdr:rowOff>
    </xdr:to>
    <xdr:sp macro="" textlink="">
      <xdr:nvSpPr>
        <xdr:cNvPr id="201" name="楕円 200"/>
        <xdr:cNvSpPr/>
      </xdr:nvSpPr>
      <xdr:spPr>
        <a:xfrm>
          <a:off x="19685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152417</xdr:rowOff>
    </xdr:from>
    <xdr:ext cx="469744" cy="259045"/>
    <xdr:sp macro="" textlink="">
      <xdr:nvSpPr>
        <xdr:cNvPr id="202" name="テキスト ボックス 201"/>
        <xdr:cNvSpPr txBox="1"/>
      </xdr:nvSpPr>
      <xdr:spPr>
        <a:xfrm>
          <a:off x="1784428" y="1249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142875</xdr:rowOff>
    </xdr:from>
    <xdr:to>
      <xdr:col>6</xdr:col>
      <xdr:colOff>38100</xdr:colOff>
      <xdr:row>75</xdr:row>
      <xdr:rowOff>73025</xdr:rowOff>
    </xdr:to>
    <xdr:sp macro="" textlink="">
      <xdr:nvSpPr>
        <xdr:cNvPr id="203" name="楕円 202"/>
        <xdr:cNvSpPr/>
      </xdr:nvSpPr>
      <xdr:spPr>
        <a:xfrm>
          <a:off x="10795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89552</xdr:rowOff>
    </xdr:from>
    <xdr:ext cx="469744" cy="259045"/>
    <xdr:sp macro="" textlink="">
      <xdr:nvSpPr>
        <xdr:cNvPr id="204" name="テキスト ボックス 203"/>
        <xdr:cNvSpPr txBox="1"/>
      </xdr:nvSpPr>
      <xdr:spPr>
        <a:xfrm>
          <a:off x="895428" y="1260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104736</xdr:rowOff>
    </xdr:from>
    <xdr:to>
      <xdr:col>24</xdr:col>
      <xdr:colOff>63500</xdr:colOff>
      <xdr:row>97</xdr:row>
      <xdr:rowOff>153696</xdr:rowOff>
    </xdr:to>
    <xdr:cxnSp macro="">
      <xdr:nvCxnSpPr>
        <xdr:cNvPr id="234" name="直線コネクタ 233"/>
        <xdr:cNvCxnSpPr/>
      </xdr:nvCxnSpPr>
      <xdr:spPr>
        <a:xfrm flipV="1">
          <a:off x="3797300" y="16735386"/>
          <a:ext cx="838200" cy="4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153696</xdr:rowOff>
    </xdr:from>
    <xdr:to>
      <xdr:col>19</xdr:col>
      <xdr:colOff>177800</xdr:colOff>
      <xdr:row>98</xdr:row>
      <xdr:rowOff>1639</xdr:rowOff>
    </xdr:to>
    <xdr:cxnSp macro="">
      <xdr:nvCxnSpPr>
        <xdr:cNvPr id="237" name="直線コネクタ 236"/>
        <xdr:cNvCxnSpPr/>
      </xdr:nvCxnSpPr>
      <xdr:spPr>
        <a:xfrm flipV="1">
          <a:off x="2908300" y="16784346"/>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1639</xdr:rowOff>
    </xdr:from>
    <xdr:to>
      <xdr:col>15</xdr:col>
      <xdr:colOff>50800</xdr:colOff>
      <xdr:row>98</xdr:row>
      <xdr:rowOff>24358</xdr:rowOff>
    </xdr:to>
    <xdr:cxnSp macro="">
      <xdr:nvCxnSpPr>
        <xdr:cNvPr id="240" name="直線コネクタ 239"/>
        <xdr:cNvCxnSpPr/>
      </xdr:nvCxnSpPr>
      <xdr:spPr>
        <a:xfrm flipV="1">
          <a:off x="2019300" y="16803739"/>
          <a:ext cx="889000" cy="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24358</xdr:rowOff>
    </xdr:from>
    <xdr:to>
      <xdr:col>10</xdr:col>
      <xdr:colOff>114300</xdr:colOff>
      <xdr:row>98</xdr:row>
      <xdr:rowOff>67754</xdr:rowOff>
    </xdr:to>
    <xdr:cxnSp macro="">
      <xdr:nvCxnSpPr>
        <xdr:cNvPr id="243" name="直線コネクタ 242"/>
        <xdr:cNvCxnSpPr/>
      </xdr:nvCxnSpPr>
      <xdr:spPr>
        <a:xfrm flipV="1">
          <a:off x="1130300" y="16826458"/>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53936</xdr:rowOff>
    </xdr:from>
    <xdr:to>
      <xdr:col>24</xdr:col>
      <xdr:colOff>114300</xdr:colOff>
      <xdr:row>97</xdr:row>
      <xdr:rowOff>155536</xdr:rowOff>
    </xdr:to>
    <xdr:sp macro="" textlink="">
      <xdr:nvSpPr>
        <xdr:cNvPr id="253" name="楕円 252"/>
        <xdr:cNvSpPr/>
      </xdr:nvSpPr>
      <xdr:spPr>
        <a:xfrm>
          <a:off x="4584700" y="166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140313</xdr:rowOff>
    </xdr:from>
    <xdr:ext cx="534377" cy="259045"/>
    <xdr:sp macro="" textlink="">
      <xdr:nvSpPr>
        <xdr:cNvPr id="254" name="扶助費該当値テキスト"/>
        <xdr:cNvSpPr txBox="1"/>
      </xdr:nvSpPr>
      <xdr:spPr>
        <a:xfrm>
          <a:off x="4686300" y="165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102896</xdr:rowOff>
    </xdr:from>
    <xdr:to>
      <xdr:col>20</xdr:col>
      <xdr:colOff>38100</xdr:colOff>
      <xdr:row>98</xdr:row>
      <xdr:rowOff>33046</xdr:rowOff>
    </xdr:to>
    <xdr:sp macro="" textlink="">
      <xdr:nvSpPr>
        <xdr:cNvPr id="255" name="楕円 254"/>
        <xdr:cNvSpPr/>
      </xdr:nvSpPr>
      <xdr:spPr>
        <a:xfrm>
          <a:off x="3746500" y="167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24173</xdr:rowOff>
    </xdr:from>
    <xdr:ext cx="534377" cy="259045"/>
    <xdr:sp macro="" textlink="">
      <xdr:nvSpPr>
        <xdr:cNvPr id="256" name="テキスト ボックス 255"/>
        <xdr:cNvSpPr txBox="1"/>
      </xdr:nvSpPr>
      <xdr:spPr>
        <a:xfrm>
          <a:off x="3530111" y="168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122289</xdr:rowOff>
    </xdr:from>
    <xdr:to>
      <xdr:col>15</xdr:col>
      <xdr:colOff>101600</xdr:colOff>
      <xdr:row>98</xdr:row>
      <xdr:rowOff>52439</xdr:rowOff>
    </xdr:to>
    <xdr:sp macro="" textlink="">
      <xdr:nvSpPr>
        <xdr:cNvPr id="257" name="楕円 256"/>
        <xdr:cNvSpPr/>
      </xdr:nvSpPr>
      <xdr:spPr>
        <a:xfrm>
          <a:off x="2857500" y="167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43566</xdr:rowOff>
    </xdr:from>
    <xdr:ext cx="534377" cy="259045"/>
    <xdr:sp macro="" textlink="">
      <xdr:nvSpPr>
        <xdr:cNvPr id="258" name="テキスト ボックス 257"/>
        <xdr:cNvSpPr txBox="1"/>
      </xdr:nvSpPr>
      <xdr:spPr>
        <a:xfrm>
          <a:off x="2641111" y="1684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145008</xdr:rowOff>
    </xdr:from>
    <xdr:to>
      <xdr:col>10</xdr:col>
      <xdr:colOff>165100</xdr:colOff>
      <xdr:row>98</xdr:row>
      <xdr:rowOff>75158</xdr:rowOff>
    </xdr:to>
    <xdr:sp macro="" textlink="">
      <xdr:nvSpPr>
        <xdr:cNvPr id="259" name="楕円 258"/>
        <xdr:cNvSpPr/>
      </xdr:nvSpPr>
      <xdr:spPr>
        <a:xfrm>
          <a:off x="1968500" y="167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66285</xdr:rowOff>
    </xdr:from>
    <xdr:ext cx="534377" cy="259045"/>
    <xdr:sp macro="" textlink="">
      <xdr:nvSpPr>
        <xdr:cNvPr id="260" name="テキスト ボックス 259"/>
        <xdr:cNvSpPr txBox="1"/>
      </xdr:nvSpPr>
      <xdr:spPr>
        <a:xfrm>
          <a:off x="1752111" y="168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16954</xdr:rowOff>
    </xdr:from>
    <xdr:to>
      <xdr:col>6</xdr:col>
      <xdr:colOff>38100</xdr:colOff>
      <xdr:row>98</xdr:row>
      <xdr:rowOff>118554</xdr:rowOff>
    </xdr:to>
    <xdr:sp macro="" textlink="">
      <xdr:nvSpPr>
        <xdr:cNvPr id="261" name="楕円 260"/>
        <xdr:cNvSpPr/>
      </xdr:nvSpPr>
      <xdr:spPr>
        <a:xfrm>
          <a:off x="1079500" y="1681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109681</xdr:rowOff>
    </xdr:from>
    <xdr:ext cx="534377" cy="259045"/>
    <xdr:sp macro="" textlink="">
      <xdr:nvSpPr>
        <xdr:cNvPr id="262" name="テキスト ボックス 261"/>
        <xdr:cNvSpPr txBox="1"/>
      </xdr:nvSpPr>
      <xdr:spPr>
        <a:xfrm>
          <a:off x="863111" y="1691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8163</xdr:rowOff>
    </xdr:from>
    <xdr:to>
      <xdr:col>55</xdr:col>
      <xdr:colOff>0</xdr:colOff>
      <xdr:row>36</xdr:row>
      <xdr:rowOff>18748</xdr:rowOff>
    </xdr:to>
    <xdr:cxnSp macro="">
      <xdr:nvCxnSpPr>
        <xdr:cNvPr id="290" name="直線コネクタ 289"/>
        <xdr:cNvCxnSpPr/>
      </xdr:nvCxnSpPr>
      <xdr:spPr>
        <a:xfrm flipV="1">
          <a:off x="9639300" y="6180363"/>
          <a:ext cx="838200" cy="1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146901</xdr:rowOff>
    </xdr:from>
    <xdr:to>
      <xdr:col>50</xdr:col>
      <xdr:colOff>114300</xdr:colOff>
      <xdr:row>36</xdr:row>
      <xdr:rowOff>18748</xdr:rowOff>
    </xdr:to>
    <xdr:cxnSp macro="">
      <xdr:nvCxnSpPr>
        <xdr:cNvPr id="293" name="直線コネクタ 292"/>
        <xdr:cNvCxnSpPr/>
      </xdr:nvCxnSpPr>
      <xdr:spPr>
        <a:xfrm>
          <a:off x="8750300" y="6147651"/>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129047</xdr:rowOff>
    </xdr:from>
    <xdr:to>
      <xdr:col>45</xdr:col>
      <xdr:colOff>177800</xdr:colOff>
      <xdr:row>35</xdr:row>
      <xdr:rowOff>146901</xdr:rowOff>
    </xdr:to>
    <xdr:cxnSp macro="">
      <xdr:nvCxnSpPr>
        <xdr:cNvPr id="296" name="直線コネクタ 295"/>
        <xdr:cNvCxnSpPr/>
      </xdr:nvCxnSpPr>
      <xdr:spPr>
        <a:xfrm>
          <a:off x="7861300" y="6129797"/>
          <a:ext cx="8890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75281</xdr:rowOff>
    </xdr:from>
    <xdr:to>
      <xdr:col>41</xdr:col>
      <xdr:colOff>50800</xdr:colOff>
      <xdr:row>35</xdr:row>
      <xdr:rowOff>129047</xdr:rowOff>
    </xdr:to>
    <xdr:cxnSp macro="">
      <xdr:nvCxnSpPr>
        <xdr:cNvPr id="299" name="直線コネクタ 298"/>
        <xdr:cNvCxnSpPr/>
      </xdr:nvCxnSpPr>
      <xdr:spPr>
        <a:xfrm>
          <a:off x="6972300" y="6076031"/>
          <a:ext cx="8890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128813</xdr:rowOff>
    </xdr:from>
    <xdr:to>
      <xdr:col>55</xdr:col>
      <xdr:colOff>50800</xdr:colOff>
      <xdr:row>36</xdr:row>
      <xdr:rowOff>58963</xdr:rowOff>
    </xdr:to>
    <xdr:sp macro="" textlink="">
      <xdr:nvSpPr>
        <xdr:cNvPr id="309" name="楕円 308"/>
        <xdr:cNvSpPr/>
      </xdr:nvSpPr>
      <xdr:spPr>
        <a:xfrm>
          <a:off x="10426700" y="61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151690</xdr:rowOff>
    </xdr:from>
    <xdr:ext cx="534377" cy="259045"/>
    <xdr:sp macro="" textlink="">
      <xdr:nvSpPr>
        <xdr:cNvPr id="310" name="補助費等該当値テキスト"/>
        <xdr:cNvSpPr txBox="1"/>
      </xdr:nvSpPr>
      <xdr:spPr>
        <a:xfrm>
          <a:off x="10528300" y="598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139398</xdr:rowOff>
    </xdr:from>
    <xdr:to>
      <xdr:col>50</xdr:col>
      <xdr:colOff>165100</xdr:colOff>
      <xdr:row>36</xdr:row>
      <xdr:rowOff>69548</xdr:rowOff>
    </xdr:to>
    <xdr:sp macro="" textlink="">
      <xdr:nvSpPr>
        <xdr:cNvPr id="311" name="楕円 310"/>
        <xdr:cNvSpPr/>
      </xdr:nvSpPr>
      <xdr:spPr>
        <a:xfrm>
          <a:off x="9588500" y="61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86075</xdr:rowOff>
    </xdr:from>
    <xdr:ext cx="534377" cy="259045"/>
    <xdr:sp macro="" textlink="">
      <xdr:nvSpPr>
        <xdr:cNvPr id="312" name="テキスト ボックス 311"/>
        <xdr:cNvSpPr txBox="1"/>
      </xdr:nvSpPr>
      <xdr:spPr>
        <a:xfrm>
          <a:off x="9372111" y="591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96101</xdr:rowOff>
    </xdr:from>
    <xdr:to>
      <xdr:col>46</xdr:col>
      <xdr:colOff>38100</xdr:colOff>
      <xdr:row>36</xdr:row>
      <xdr:rowOff>26251</xdr:rowOff>
    </xdr:to>
    <xdr:sp macro="" textlink="">
      <xdr:nvSpPr>
        <xdr:cNvPr id="313" name="楕円 312"/>
        <xdr:cNvSpPr/>
      </xdr:nvSpPr>
      <xdr:spPr>
        <a:xfrm>
          <a:off x="8699500" y="60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42778</xdr:rowOff>
    </xdr:from>
    <xdr:ext cx="534377" cy="259045"/>
    <xdr:sp macro="" textlink="">
      <xdr:nvSpPr>
        <xdr:cNvPr id="314" name="テキスト ボックス 313"/>
        <xdr:cNvSpPr txBox="1"/>
      </xdr:nvSpPr>
      <xdr:spPr>
        <a:xfrm>
          <a:off x="8483111" y="58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78247</xdr:rowOff>
    </xdr:from>
    <xdr:to>
      <xdr:col>41</xdr:col>
      <xdr:colOff>101600</xdr:colOff>
      <xdr:row>36</xdr:row>
      <xdr:rowOff>8397</xdr:rowOff>
    </xdr:to>
    <xdr:sp macro="" textlink="">
      <xdr:nvSpPr>
        <xdr:cNvPr id="315" name="楕円 314"/>
        <xdr:cNvSpPr/>
      </xdr:nvSpPr>
      <xdr:spPr>
        <a:xfrm>
          <a:off x="7810500" y="60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24924</xdr:rowOff>
    </xdr:from>
    <xdr:ext cx="534377" cy="259045"/>
    <xdr:sp macro="" textlink="">
      <xdr:nvSpPr>
        <xdr:cNvPr id="316" name="テキスト ボックス 315"/>
        <xdr:cNvSpPr txBox="1"/>
      </xdr:nvSpPr>
      <xdr:spPr>
        <a:xfrm>
          <a:off x="7594111" y="585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24481</xdr:rowOff>
    </xdr:from>
    <xdr:to>
      <xdr:col>36</xdr:col>
      <xdr:colOff>165100</xdr:colOff>
      <xdr:row>35</xdr:row>
      <xdr:rowOff>126081</xdr:rowOff>
    </xdr:to>
    <xdr:sp macro="" textlink="">
      <xdr:nvSpPr>
        <xdr:cNvPr id="317" name="楕円 316"/>
        <xdr:cNvSpPr/>
      </xdr:nvSpPr>
      <xdr:spPr>
        <a:xfrm>
          <a:off x="6921500" y="602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142608</xdr:rowOff>
    </xdr:from>
    <xdr:ext cx="534377" cy="259045"/>
    <xdr:sp macro="" textlink="">
      <xdr:nvSpPr>
        <xdr:cNvPr id="318" name="テキスト ボックス 317"/>
        <xdr:cNvSpPr txBox="1"/>
      </xdr:nvSpPr>
      <xdr:spPr>
        <a:xfrm>
          <a:off x="6705111" y="580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121069</xdr:rowOff>
    </xdr:from>
    <xdr:to>
      <xdr:col>55</xdr:col>
      <xdr:colOff>0</xdr:colOff>
      <xdr:row>56</xdr:row>
      <xdr:rowOff>48799</xdr:rowOff>
    </xdr:to>
    <xdr:cxnSp macro="">
      <xdr:nvCxnSpPr>
        <xdr:cNvPr id="350" name="直線コネクタ 349"/>
        <xdr:cNvCxnSpPr/>
      </xdr:nvCxnSpPr>
      <xdr:spPr>
        <a:xfrm flipV="1">
          <a:off x="9639300" y="9550819"/>
          <a:ext cx="838200" cy="9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48799</xdr:rowOff>
    </xdr:from>
    <xdr:to>
      <xdr:col>50</xdr:col>
      <xdr:colOff>114300</xdr:colOff>
      <xdr:row>56</xdr:row>
      <xdr:rowOff>143945</xdr:rowOff>
    </xdr:to>
    <xdr:cxnSp macro="">
      <xdr:nvCxnSpPr>
        <xdr:cNvPr id="353" name="直線コネクタ 352"/>
        <xdr:cNvCxnSpPr/>
      </xdr:nvCxnSpPr>
      <xdr:spPr>
        <a:xfrm flipV="1">
          <a:off x="8750300" y="9649999"/>
          <a:ext cx="889000" cy="9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143945</xdr:rowOff>
    </xdr:from>
    <xdr:to>
      <xdr:col>45</xdr:col>
      <xdr:colOff>177800</xdr:colOff>
      <xdr:row>56</xdr:row>
      <xdr:rowOff>152191</xdr:rowOff>
    </xdr:to>
    <xdr:cxnSp macro="">
      <xdr:nvCxnSpPr>
        <xdr:cNvPr id="356" name="直線コネクタ 355"/>
        <xdr:cNvCxnSpPr/>
      </xdr:nvCxnSpPr>
      <xdr:spPr>
        <a:xfrm flipV="1">
          <a:off x="7861300" y="9745145"/>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25710</xdr:rowOff>
    </xdr:from>
    <xdr:to>
      <xdr:col>41</xdr:col>
      <xdr:colOff>50800</xdr:colOff>
      <xdr:row>56</xdr:row>
      <xdr:rowOff>152191</xdr:rowOff>
    </xdr:to>
    <xdr:cxnSp macro="">
      <xdr:nvCxnSpPr>
        <xdr:cNvPr id="359" name="直線コネクタ 358"/>
        <xdr:cNvCxnSpPr/>
      </xdr:nvCxnSpPr>
      <xdr:spPr>
        <a:xfrm>
          <a:off x="6972300" y="9455460"/>
          <a:ext cx="889000" cy="29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70269</xdr:rowOff>
    </xdr:from>
    <xdr:to>
      <xdr:col>55</xdr:col>
      <xdr:colOff>50800</xdr:colOff>
      <xdr:row>56</xdr:row>
      <xdr:rowOff>419</xdr:rowOff>
    </xdr:to>
    <xdr:sp macro="" textlink="">
      <xdr:nvSpPr>
        <xdr:cNvPr id="369" name="楕円 368"/>
        <xdr:cNvSpPr/>
      </xdr:nvSpPr>
      <xdr:spPr>
        <a:xfrm>
          <a:off x="10426700" y="95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93146</xdr:rowOff>
    </xdr:from>
    <xdr:ext cx="534377" cy="259045"/>
    <xdr:sp macro="" textlink="">
      <xdr:nvSpPr>
        <xdr:cNvPr id="370" name="普通建設事業費該当値テキスト"/>
        <xdr:cNvSpPr txBox="1"/>
      </xdr:nvSpPr>
      <xdr:spPr>
        <a:xfrm>
          <a:off x="10528300" y="93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169449</xdr:rowOff>
    </xdr:from>
    <xdr:to>
      <xdr:col>50</xdr:col>
      <xdr:colOff>165100</xdr:colOff>
      <xdr:row>56</xdr:row>
      <xdr:rowOff>99599</xdr:rowOff>
    </xdr:to>
    <xdr:sp macro="" textlink="">
      <xdr:nvSpPr>
        <xdr:cNvPr id="371" name="楕円 370"/>
        <xdr:cNvSpPr/>
      </xdr:nvSpPr>
      <xdr:spPr>
        <a:xfrm>
          <a:off x="9588500" y="95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116126</xdr:rowOff>
    </xdr:from>
    <xdr:ext cx="534377" cy="259045"/>
    <xdr:sp macro="" textlink="">
      <xdr:nvSpPr>
        <xdr:cNvPr id="372" name="テキスト ボックス 371"/>
        <xdr:cNvSpPr txBox="1"/>
      </xdr:nvSpPr>
      <xdr:spPr>
        <a:xfrm>
          <a:off x="9372111" y="93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93145</xdr:rowOff>
    </xdr:from>
    <xdr:to>
      <xdr:col>46</xdr:col>
      <xdr:colOff>38100</xdr:colOff>
      <xdr:row>57</xdr:row>
      <xdr:rowOff>23295</xdr:rowOff>
    </xdr:to>
    <xdr:sp macro="" textlink="">
      <xdr:nvSpPr>
        <xdr:cNvPr id="373" name="楕円 372"/>
        <xdr:cNvSpPr/>
      </xdr:nvSpPr>
      <xdr:spPr>
        <a:xfrm>
          <a:off x="8699500" y="96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39822</xdr:rowOff>
    </xdr:from>
    <xdr:ext cx="534377" cy="259045"/>
    <xdr:sp macro="" textlink="">
      <xdr:nvSpPr>
        <xdr:cNvPr id="374" name="テキスト ボックス 373"/>
        <xdr:cNvSpPr txBox="1"/>
      </xdr:nvSpPr>
      <xdr:spPr>
        <a:xfrm>
          <a:off x="8483111" y="946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101391</xdr:rowOff>
    </xdr:from>
    <xdr:to>
      <xdr:col>41</xdr:col>
      <xdr:colOff>101600</xdr:colOff>
      <xdr:row>57</xdr:row>
      <xdr:rowOff>31541</xdr:rowOff>
    </xdr:to>
    <xdr:sp macro="" textlink="">
      <xdr:nvSpPr>
        <xdr:cNvPr id="375" name="楕円 374"/>
        <xdr:cNvSpPr/>
      </xdr:nvSpPr>
      <xdr:spPr>
        <a:xfrm>
          <a:off x="7810500" y="97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48068</xdr:rowOff>
    </xdr:from>
    <xdr:ext cx="534377" cy="259045"/>
    <xdr:sp macro="" textlink="">
      <xdr:nvSpPr>
        <xdr:cNvPr id="376" name="テキスト ボックス 375"/>
        <xdr:cNvSpPr txBox="1"/>
      </xdr:nvSpPr>
      <xdr:spPr>
        <a:xfrm>
          <a:off x="7594111" y="947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146360</xdr:rowOff>
    </xdr:from>
    <xdr:to>
      <xdr:col>36</xdr:col>
      <xdr:colOff>165100</xdr:colOff>
      <xdr:row>55</xdr:row>
      <xdr:rowOff>76510</xdr:rowOff>
    </xdr:to>
    <xdr:sp macro="" textlink="">
      <xdr:nvSpPr>
        <xdr:cNvPr id="377" name="楕円 376"/>
        <xdr:cNvSpPr/>
      </xdr:nvSpPr>
      <xdr:spPr>
        <a:xfrm>
          <a:off x="6921500" y="94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93037</xdr:rowOff>
    </xdr:from>
    <xdr:ext cx="534377" cy="259045"/>
    <xdr:sp macro="" textlink="">
      <xdr:nvSpPr>
        <xdr:cNvPr id="378" name="テキスト ボックス 377"/>
        <xdr:cNvSpPr txBox="1"/>
      </xdr:nvSpPr>
      <xdr:spPr>
        <a:xfrm>
          <a:off x="6705111" y="91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84052</xdr:rowOff>
    </xdr:from>
    <xdr:to>
      <xdr:col>55</xdr:col>
      <xdr:colOff>0</xdr:colOff>
      <xdr:row>78</xdr:row>
      <xdr:rowOff>163573</xdr:rowOff>
    </xdr:to>
    <xdr:cxnSp macro="">
      <xdr:nvCxnSpPr>
        <xdr:cNvPr id="409" name="直線コネクタ 408"/>
        <xdr:cNvCxnSpPr/>
      </xdr:nvCxnSpPr>
      <xdr:spPr>
        <a:xfrm flipV="1">
          <a:off x="9639300" y="13285702"/>
          <a:ext cx="838200" cy="25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54367</xdr:rowOff>
    </xdr:from>
    <xdr:to>
      <xdr:col>50</xdr:col>
      <xdr:colOff>114300</xdr:colOff>
      <xdr:row>78</xdr:row>
      <xdr:rowOff>163573</xdr:rowOff>
    </xdr:to>
    <xdr:cxnSp macro="">
      <xdr:nvCxnSpPr>
        <xdr:cNvPr id="412" name="直線コネクタ 411"/>
        <xdr:cNvCxnSpPr/>
      </xdr:nvCxnSpPr>
      <xdr:spPr>
        <a:xfrm>
          <a:off x="8750300" y="13427467"/>
          <a:ext cx="889000" cy="1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159686</xdr:rowOff>
    </xdr:from>
    <xdr:to>
      <xdr:col>45</xdr:col>
      <xdr:colOff>177800</xdr:colOff>
      <xdr:row>78</xdr:row>
      <xdr:rowOff>54367</xdr:rowOff>
    </xdr:to>
    <xdr:cxnSp macro="">
      <xdr:nvCxnSpPr>
        <xdr:cNvPr id="415" name="直線コネクタ 414"/>
        <xdr:cNvCxnSpPr/>
      </xdr:nvCxnSpPr>
      <xdr:spPr>
        <a:xfrm>
          <a:off x="7861300" y="13361336"/>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287</xdr:rowOff>
    </xdr:from>
    <xdr:to>
      <xdr:col>41</xdr:col>
      <xdr:colOff>50800</xdr:colOff>
      <xdr:row>77</xdr:row>
      <xdr:rowOff>159686</xdr:rowOff>
    </xdr:to>
    <xdr:cxnSp macro="">
      <xdr:nvCxnSpPr>
        <xdr:cNvPr id="418" name="直線コネクタ 417"/>
        <xdr:cNvCxnSpPr/>
      </xdr:nvCxnSpPr>
      <xdr:spPr>
        <a:xfrm>
          <a:off x="6972300" y="12687587"/>
          <a:ext cx="889000" cy="67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33252</xdr:rowOff>
    </xdr:from>
    <xdr:to>
      <xdr:col>55</xdr:col>
      <xdr:colOff>50800</xdr:colOff>
      <xdr:row>77</xdr:row>
      <xdr:rowOff>134852</xdr:rowOff>
    </xdr:to>
    <xdr:sp macro="" textlink="">
      <xdr:nvSpPr>
        <xdr:cNvPr id="428" name="楕円 427"/>
        <xdr:cNvSpPr/>
      </xdr:nvSpPr>
      <xdr:spPr>
        <a:xfrm>
          <a:off x="10426700" y="132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11679</xdr:rowOff>
    </xdr:from>
    <xdr:ext cx="534377" cy="259045"/>
    <xdr:sp macro="" textlink="">
      <xdr:nvSpPr>
        <xdr:cNvPr id="429" name="普通建設事業費 （ うち新規整備　）該当値テキスト"/>
        <xdr:cNvSpPr txBox="1"/>
      </xdr:nvSpPr>
      <xdr:spPr>
        <a:xfrm>
          <a:off x="10528300" y="1321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112773</xdr:rowOff>
    </xdr:from>
    <xdr:to>
      <xdr:col>50</xdr:col>
      <xdr:colOff>165100</xdr:colOff>
      <xdr:row>79</xdr:row>
      <xdr:rowOff>42923</xdr:rowOff>
    </xdr:to>
    <xdr:sp macro="" textlink="">
      <xdr:nvSpPr>
        <xdr:cNvPr id="430" name="楕円 429"/>
        <xdr:cNvSpPr/>
      </xdr:nvSpPr>
      <xdr:spPr>
        <a:xfrm>
          <a:off x="9588500" y="134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34050</xdr:rowOff>
    </xdr:from>
    <xdr:ext cx="469744" cy="259045"/>
    <xdr:sp macro="" textlink="">
      <xdr:nvSpPr>
        <xdr:cNvPr id="431" name="テキスト ボックス 430"/>
        <xdr:cNvSpPr txBox="1"/>
      </xdr:nvSpPr>
      <xdr:spPr>
        <a:xfrm>
          <a:off x="9404428" y="1357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3567</xdr:rowOff>
    </xdr:from>
    <xdr:to>
      <xdr:col>46</xdr:col>
      <xdr:colOff>38100</xdr:colOff>
      <xdr:row>78</xdr:row>
      <xdr:rowOff>105167</xdr:rowOff>
    </xdr:to>
    <xdr:sp macro="" textlink="">
      <xdr:nvSpPr>
        <xdr:cNvPr id="432" name="楕円 431"/>
        <xdr:cNvSpPr/>
      </xdr:nvSpPr>
      <xdr:spPr>
        <a:xfrm>
          <a:off x="8699500" y="1337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96294</xdr:rowOff>
    </xdr:from>
    <xdr:ext cx="469744" cy="259045"/>
    <xdr:sp macro="" textlink="">
      <xdr:nvSpPr>
        <xdr:cNvPr id="433" name="テキスト ボックス 432"/>
        <xdr:cNvSpPr txBox="1"/>
      </xdr:nvSpPr>
      <xdr:spPr>
        <a:xfrm>
          <a:off x="8515428" y="1346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108886</xdr:rowOff>
    </xdr:from>
    <xdr:to>
      <xdr:col>41</xdr:col>
      <xdr:colOff>101600</xdr:colOff>
      <xdr:row>78</xdr:row>
      <xdr:rowOff>39036</xdr:rowOff>
    </xdr:to>
    <xdr:sp macro="" textlink="">
      <xdr:nvSpPr>
        <xdr:cNvPr id="434" name="楕円 433"/>
        <xdr:cNvSpPr/>
      </xdr:nvSpPr>
      <xdr:spPr>
        <a:xfrm>
          <a:off x="7810500" y="1331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30163</xdr:rowOff>
    </xdr:from>
    <xdr:ext cx="469744" cy="259045"/>
    <xdr:sp macro="" textlink="">
      <xdr:nvSpPr>
        <xdr:cNvPr id="435" name="テキスト ボックス 434"/>
        <xdr:cNvSpPr txBox="1"/>
      </xdr:nvSpPr>
      <xdr:spPr>
        <a:xfrm>
          <a:off x="7626428" y="1340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120937</xdr:rowOff>
    </xdr:from>
    <xdr:to>
      <xdr:col>36</xdr:col>
      <xdr:colOff>165100</xdr:colOff>
      <xdr:row>74</xdr:row>
      <xdr:rowOff>51087</xdr:rowOff>
    </xdr:to>
    <xdr:sp macro="" textlink="">
      <xdr:nvSpPr>
        <xdr:cNvPr id="436" name="楕円 435"/>
        <xdr:cNvSpPr/>
      </xdr:nvSpPr>
      <xdr:spPr>
        <a:xfrm>
          <a:off x="6921500" y="1263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67614</xdr:rowOff>
    </xdr:from>
    <xdr:ext cx="534377" cy="259045"/>
    <xdr:sp macro="" textlink="">
      <xdr:nvSpPr>
        <xdr:cNvPr id="437" name="テキスト ボックス 436"/>
        <xdr:cNvSpPr txBox="1"/>
      </xdr:nvSpPr>
      <xdr:spPr>
        <a:xfrm>
          <a:off x="6705111" y="1241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37249</xdr:rowOff>
    </xdr:from>
    <xdr:to>
      <xdr:col>55</xdr:col>
      <xdr:colOff>0</xdr:colOff>
      <xdr:row>96</xdr:row>
      <xdr:rowOff>3093</xdr:rowOff>
    </xdr:to>
    <xdr:cxnSp macro="">
      <xdr:nvCxnSpPr>
        <xdr:cNvPr id="466" name="直線コネクタ 465"/>
        <xdr:cNvCxnSpPr/>
      </xdr:nvCxnSpPr>
      <xdr:spPr>
        <a:xfrm flipV="1">
          <a:off x="9639300" y="16324999"/>
          <a:ext cx="838200" cy="1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3093</xdr:rowOff>
    </xdr:from>
    <xdr:to>
      <xdr:col>50</xdr:col>
      <xdr:colOff>114300</xdr:colOff>
      <xdr:row>96</xdr:row>
      <xdr:rowOff>74625</xdr:rowOff>
    </xdr:to>
    <xdr:cxnSp macro="">
      <xdr:nvCxnSpPr>
        <xdr:cNvPr id="469" name="直線コネクタ 468"/>
        <xdr:cNvCxnSpPr/>
      </xdr:nvCxnSpPr>
      <xdr:spPr>
        <a:xfrm flipV="1">
          <a:off x="8750300" y="16462293"/>
          <a:ext cx="889000" cy="7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74625</xdr:rowOff>
    </xdr:from>
    <xdr:to>
      <xdr:col>45</xdr:col>
      <xdr:colOff>177800</xdr:colOff>
      <xdr:row>96</xdr:row>
      <xdr:rowOff>126251</xdr:rowOff>
    </xdr:to>
    <xdr:cxnSp macro="">
      <xdr:nvCxnSpPr>
        <xdr:cNvPr id="472" name="直線コネクタ 471"/>
        <xdr:cNvCxnSpPr/>
      </xdr:nvCxnSpPr>
      <xdr:spPr>
        <a:xfrm flipV="1">
          <a:off x="7861300" y="16533825"/>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126251</xdr:rowOff>
    </xdr:from>
    <xdr:to>
      <xdr:col>41</xdr:col>
      <xdr:colOff>50800</xdr:colOff>
      <xdr:row>96</xdr:row>
      <xdr:rowOff>145396</xdr:rowOff>
    </xdr:to>
    <xdr:cxnSp macro="">
      <xdr:nvCxnSpPr>
        <xdr:cNvPr id="475" name="直線コネクタ 474"/>
        <xdr:cNvCxnSpPr/>
      </xdr:nvCxnSpPr>
      <xdr:spPr>
        <a:xfrm flipV="1">
          <a:off x="6972300" y="16585451"/>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157899</xdr:rowOff>
    </xdr:from>
    <xdr:to>
      <xdr:col>55</xdr:col>
      <xdr:colOff>50800</xdr:colOff>
      <xdr:row>95</xdr:row>
      <xdr:rowOff>88049</xdr:rowOff>
    </xdr:to>
    <xdr:sp macro="" textlink="">
      <xdr:nvSpPr>
        <xdr:cNvPr id="485" name="楕円 484"/>
        <xdr:cNvSpPr/>
      </xdr:nvSpPr>
      <xdr:spPr>
        <a:xfrm>
          <a:off x="10426700" y="1627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9326</xdr:rowOff>
    </xdr:from>
    <xdr:ext cx="534377" cy="259045"/>
    <xdr:sp macro="" textlink="">
      <xdr:nvSpPr>
        <xdr:cNvPr id="486" name="普通建設事業費 （ うち更新整備　）該当値テキスト"/>
        <xdr:cNvSpPr txBox="1"/>
      </xdr:nvSpPr>
      <xdr:spPr>
        <a:xfrm>
          <a:off x="10528300" y="1612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123743</xdr:rowOff>
    </xdr:from>
    <xdr:to>
      <xdr:col>50</xdr:col>
      <xdr:colOff>165100</xdr:colOff>
      <xdr:row>96</xdr:row>
      <xdr:rowOff>53893</xdr:rowOff>
    </xdr:to>
    <xdr:sp macro="" textlink="">
      <xdr:nvSpPr>
        <xdr:cNvPr id="487" name="楕円 486"/>
        <xdr:cNvSpPr/>
      </xdr:nvSpPr>
      <xdr:spPr>
        <a:xfrm>
          <a:off x="9588500" y="164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70420</xdr:rowOff>
    </xdr:from>
    <xdr:ext cx="534377" cy="259045"/>
    <xdr:sp macro="" textlink="">
      <xdr:nvSpPr>
        <xdr:cNvPr id="488" name="テキスト ボックス 487"/>
        <xdr:cNvSpPr txBox="1"/>
      </xdr:nvSpPr>
      <xdr:spPr>
        <a:xfrm>
          <a:off x="9372111" y="1618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23825</xdr:rowOff>
    </xdr:from>
    <xdr:to>
      <xdr:col>46</xdr:col>
      <xdr:colOff>38100</xdr:colOff>
      <xdr:row>96</xdr:row>
      <xdr:rowOff>125425</xdr:rowOff>
    </xdr:to>
    <xdr:sp macro="" textlink="">
      <xdr:nvSpPr>
        <xdr:cNvPr id="489" name="楕円 488"/>
        <xdr:cNvSpPr/>
      </xdr:nvSpPr>
      <xdr:spPr>
        <a:xfrm>
          <a:off x="8699500" y="164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141952</xdr:rowOff>
    </xdr:from>
    <xdr:ext cx="534377" cy="259045"/>
    <xdr:sp macro="" textlink="">
      <xdr:nvSpPr>
        <xdr:cNvPr id="490" name="テキスト ボックス 489"/>
        <xdr:cNvSpPr txBox="1"/>
      </xdr:nvSpPr>
      <xdr:spPr>
        <a:xfrm>
          <a:off x="8483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75451</xdr:rowOff>
    </xdr:from>
    <xdr:to>
      <xdr:col>41</xdr:col>
      <xdr:colOff>101600</xdr:colOff>
      <xdr:row>97</xdr:row>
      <xdr:rowOff>5601</xdr:rowOff>
    </xdr:to>
    <xdr:sp macro="" textlink="">
      <xdr:nvSpPr>
        <xdr:cNvPr id="491" name="楕円 490"/>
        <xdr:cNvSpPr/>
      </xdr:nvSpPr>
      <xdr:spPr>
        <a:xfrm>
          <a:off x="7810500" y="165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168178</xdr:rowOff>
    </xdr:from>
    <xdr:ext cx="534377" cy="259045"/>
    <xdr:sp macro="" textlink="">
      <xdr:nvSpPr>
        <xdr:cNvPr id="492" name="テキスト ボックス 491"/>
        <xdr:cNvSpPr txBox="1"/>
      </xdr:nvSpPr>
      <xdr:spPr>
        <a:xfrm>
          <a:off x="7594111" y="1662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94596</xdr:rowOff>
    </xdr:from>
    <xdr:to>
      <xdr:col>36</xdr:col>
      <xdr:colOff>165100</xdr:colOff>
      <xdr:row>97</xdr:row>
      <xdr:rowOff>24746</xdr:rowOff>
    </xdr:to>
    <xdr:sp macro="" textlink="">
      <xdr:nvSpPr>
        <xdr:cNvPr id="493" name="楕円 492"/>
        <xdr:cNvSpPr/>
      </xdr:nvSpPr>
      <xdr:spPr>
        <a:xfrm>
          <a:off x="6921500" y="165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15873</xdr:rowOff>
    </xdr:from>
    <xdr:ext cx="534377" cy="259045"/>
    <xdr:sp macro="" textlink="">
      <xdr:nvSpPr>
        <xdr:cNvPr id="494" name="テキスト ボックス 493"/>
        <xdr:cNvSpPr txBox="1"/>
      </xdr:nvSpPr>
      <xdr:spPr>
        <a:xfrm>
          <a:off x="6705111" y="1664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77782</xdr:rowOff>
    </xdr:from>
    <xdr:to>
      <xdr:col>85</xdr:col>
      <xdr:colOff>127000</xdr:colOff>
      <xdr:row>39</xdr:row>
      <xdr:rowOff>85228</xdr:rowOff>
    </xdr:to>
    <xdr:cxnSp macro="">
      <xdr:nvCxnSpPr>
        <xdr:cNvPr id="525" name="直線コネクタ 524"/>
        <xdr:cNvCxnSpPr/>
      </xdr:nvCxnSpPr>
      <xdr:spPr>
        <a:xfrm>
          <a:off x="15481300" y="6764332"/>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77782</xdr:rowOff>
    </xdr:from>
    <xdr:to>
      <xdr:col>81</xdr:col>
      <xdr:colOff>50800</xdr:colOff>
      <xdr:row>39</xdr:row>
      <xdr:rowOff>90715</xdr:rowOff>
    </xdr:to>
    <xdr:cxnSp macro="">
      <xdr:nvCxnSpPr>
        <xdr:cNvPr id="528" name="直線コネクタ 527"/>
        <xdr:cNvCxnSpPr/>
      </xdr:nvCxnSpPr>
      <xdr:spPr>
        <a:xfrm flipV="1">
          <a:off x="14592300" y="6764332"/>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90715</xdr:rowOff>
    </xdr:from>
    <xdr:to>
      <xdr:col>76</xdr:col>
      <xdr:colOff>114300</xdr:colOff>
      <xdr:row>39</xdr:row>
      <xdr:rowOff>94242</xdr:rowOff>
    </xdr:to>
    <xdr:cxnSp macro="">
      <xdr:nvCxnSpPr>
        <xdr:cNvPr id="531" name="直線コネクタ 530"/>
        <xdr:cNvCxnSpPr/>
      </xdr:nvCxnSpPr>
      <xdr:spPr>
        <a:xfrm flipV="1">
          <a:off x="13703300" y="677726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93327</xdr:rowOff>
    </xdr:from>
    <xdr:to>
      <xdr:col>71</xdr:col>
      <xdr:colOff>177800</xdr:colOff>
      <xdr:row>39</xdr:row>
      <xdr:rowOff>94242</xdr:rowOff>
    </xdr:to>
    <xdr:cxnSp macro="">
      <xdr:nvCxnSpPr>
        <xdr:cNvPr id="534" name="直線コネクタ 533"/>
        <xdr:cNvCxnSpPr/>
      </xdr:nvCxnSpPr>
      <xdr:spPr>
        <a:xfrm>
          <a:off x="12814300" y="67798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34428</xdr:rowOff>
    </xdr:from>
    <xdr:to>
      <xdr:col>85</xdr:col>
      <xdr:colOff>177800</xdr:colOff>
      <xdr:row>39</xdr:row>
      <xdr:rowOff>136028</xdr:rowOff>
    </xdr:to>
    <xdr:sp macro="" textlink="">
      <xdr:nvSpPr>
        <xdr:cNvPr id="544" name="楕円 543"/>
        <xdr:cNvSpPr/>
      </xdr:nvSpPr>
      <xdr:spPr>
        <a:xfrm>
          <a:off x="16268700" y="672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120805</xdr:rowOff>
    </xdr:from>
    <xdr:ext cx="378565" cy="259045"/>
    <xdr:sp macro="" textlink="">
      <xdr:nvSpPr>
        <xdr:cNvPr id="545" name="災害復旧事業費該当値テキスト"/>
        <xdr:cNvSpPr txBox="1"/>
      </xdr:nvSpPr>
      <xdr:spPr>
        <a:xfrm>
          <a:off x="16370300" y="6635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26982</xdr:rowOff>
    </xdr:from>
    <xdr:to>
      <xdr:col>81</xdr:col>
      <xdr:colOff>101600</xdr:colOff>
      <xdr:row>39</xdr:row>
      <xdr:rowOff>128582</xdr:rowOff>
    </xdr:to>
    <xdr:sp macro="" textlink="">
      <xdr:nvSpPr>
        <xdr:cNvPr id="546" name="楕円 545"/>
        <xdr:cNvSpPr/>
      </xdr:nvSpPr>
      <xdr:spPr>
        <a:xfrm>
          <a:off x="15430500" y="67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119709</xdr:rowOff>
    </xdr:from>
    <xdr:ext cx="378565" cy="259045"/>
    <xdr:sp macro="" textlink="">
      <xdr:nvSpPr>
        <xdr:cNvPr id="547" name="テキスト ボックス 546"/>
        <xdr:cNvSpPr txBox="1"/>
      </xdr:nvSpPr>
      <xdr:spPr>
        <a:xfrm>
          <a:off x="15292017" y="680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39915</xdr:rowOff>
    </xdr:from>
    <xdr:to>
      <xdr:col>76</xdr:col>
      <xdr:colOff>165100</xdr:colOff>
      <xdr:row>39</xdr:row>
      <xdr:rowOff>141515</xdr:rowOff>
    </xdr:to>
    <xdr:sp macro="" textlink="">
      <xdr:nvSpPr>
        <xdr:cNvPr id="548" name="楕円 547"/>
        <xdr:cNvSpPr/>
      </xdr:nvSpPr>
      <xdr:spPr>
        <a:xfrm>
          <a:off x="14541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132642</xdr:rowOff>
    </xdr:from>
    <xdr:ext cx="378565" cy="259045"/>
    <xdr:sp macro="" textlink="">
      <xdr:nvSpPr>
        <xdr:cNvPr id="549" name="テキスト ボックス 548"/>
        <xdr:cNvSpPr txBox="1"/>
      </xdr:nvSpPr>
      <xdr:spPr>
        <a:xfrm>
          <a:off x="14403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43442</xdr:rowOff>
    </xdr:from>
    <xdr:to>
      <xdr:col>72</xdr:col>
      <xdr:colOff>38100</xdr:colOff>
      <xdr:row>39</xdr:row>
      <xdr:rowOff>145042</xdr:rowOff>
    </xdr:to>
    <xdr:sp macro="" textlink="">
      <xdr:nvSpPr>
        <xdr:cNvPr id="550" name="楕円 549"/>
        <xdr:cNvSpPr/>
      </xdr:nvSpPr>
      <xdr:spPr>
        <a:xfrm>
          <a:off x="13652500" y="67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136169</xdr:rowOff>
    </xdr:from>
    <xdr:ext cx="378565" cy="259045"/>
    <xdr:sp macro="" textlink="">
      <xdr:nvSpPr>
        <xdr:cNvPr id="551" name="テキスト ボックス 550"/>
        <xdr:cNvSpPr txBox="1"/>
      </xdr:nvSpPr>
      <xdr:spPr>
        <a:xfrm>
          <a:off x="13514017" y="682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42527</xdr:rowOff>
    </xdr:from>
    <xdr:to>
      <xdr:col>67</xdr:col>
      <xdr:colOff>101600</xdr:colOff>
      <xdr:row>39</xdr:row>
      <xdr:rowOff>144127</xdr:rowOff>
    </xdr:to>
    <xdr:sp macro="" textlink="">
      <xdr:nvSpPr>
        <xdr:cNvPr id="552" name="楕円 551"/>
        <xdr:cNvSpPr/>
      </xdr:nvSpPr>
      <xdr:spPr>
        <a:xfrm>
          <a:off x="12763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135254</xdr:rowOff>
    </xdr:from>
    <xdr:ext cx="378565" cy="259045"/>
    <xdr:sp macro="" textlink="">
      <xdr:nvSpPr>
        <xdr:cNvPr id="553" name="テキスト ボックス 552"/>
        <xdr:cNvSpPr txBox="1"/>
      </xdr:nvSpPr>
      <xdr:spPr>
        <a:xfrm>
          <a:off x="12625017" y="6821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95894</xdr:rowOff>
    </xdr:from>
    <xdr:to>
      <xdr:col>85</xdr:col>
      <xdr:colOff>127000</xdr:colOff>
      <xdr:row>72</xdr:row>
      <xdr:rowOff>108324</xdr:rowOff>
    </xdr:to>
    <xdr:cxnSp macro="">
      <xdr:nvCxnSpPr>
        <xdr:cNvPr id="636" name="直線コネクタ 635"/>
        <xdr:cNvCxnSpPr/>
      </xdr:nvCxnSpPr>
      <xdr:spPr>
        <a:xfrm>
          <a:off x="15481300" y="12440294"/>
          <a:ext cx="838200" cy="1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72606</xdr:rowOff>
    </xdr:from>
    <xdr:to>
      <xdr:col>81</xdr:col>
      <xdr:colOff>50800</xdr:colOff>
      <xdr:row>72</xdr:row>
      <xdr:rowOff>95894</xdr:rowOff>
    </xdr:to>
    <xdr:cxnSp macro="">
      <xdr:nvCxnSpPr>
        <xdr:cNvPr id="639" name="直線コネクタ 638"/>
        <xdr:cNvCxnSpPr/>
      </xdr:nvCxnSpPr>
      <xdr:spPr>
        <a:xfrm>
          <a:off x="14592300" y="12417006"/>
          <a:ext cx="889000" cy="2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49317</xdr:rowOff>
    </xdr:from>
    <xdr:to>
      <xdr:col>76</xdr:col>
      <xdr:colOff>114300</xdr:colOff>
      <xdr:row>72</xdr:row>
      <xdr:rowOff>72606</xdr:rowOff>
    </xdr:to>
    <xdr:cxnSp macro="">
      <xdr:nvCxnSpPr>
        <xdr:cNvPr id="642" name="直線コネクタ 641"/>
        <xdr:cNvCxnSpPr/>
      </xdr:nvCxnSpPr>
      <xdr:spPr>
        <a:xfrm>
          <a:off x="13703300" y="12393717"/>
          <a:ext cx="889000" cy="2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14484</xdr:rowOff>
    </xdr:from>
    <xdr:to>
      <xdr:col>71</xdr:col>
      <xdr:colOff>177800</xdr:colOff>
      <xdr:row>72</xdr:row>
      <xdr:rowOff>49317</xdr:rowOff>
    </xdr:to>
    <xdr:cxnSp macro="">
      <xdr:nvCxnSpPr>
        <xdr:cNvPr id="645" name="直線コネクタ 644"/>
        <xdr:cNvCxnSpPr/>
      </xdr:nvCxnSpPr>
      <xdr:spPr>
        <a:xfrm>
          <a:off x="12814300" y="12187434"/>
          <a:ext cx="889000" cy="20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57524</xdr:rowOff>
    </xdr:from>
    <xdr:to>
      <xdr:col>85</xdr:col>
      <xdr:colOff>177800</xdr:colOff>
      <xdr:row>72</xdr:row>
      <xdr:rowOff>159124</xdr:rowOff>
    </xdr:to>
    <xdr:sp macro="" textlink="">
      <xdr:nvSpPr>
        <xdr:cNvPr id="655" name="楕円 654"/>
        <xdr:cNvSpPr/>
      </xdr:nvSpPr>
      <xdr:spPr>
        <a:xfrm>
          <a:off x="16268700" y="1240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80401</xdr:rowOff>
    </xdr:from>
    <xdr:ext cx="534377" cy="259045"/>
    <xdr:sp macro="" textlink="">
      <xdr:nvSpPr>
        <xdr:cNvPr id="656" name="公債費該当値テキスト"/>
        <xdr:cNvSpPr txBox="1"/>
      </xdr:nvSpPr>
      <xdr:spPr>
        <a:xfrm>
          <a:off x="16370300" y="1225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45094</xdr:rowOff>
    </xdr:from>
    <xdr:to>
      <xdr:col>81</xdr:col>
      <xdr:colOff>101600</xdr:colOff>
      <xdr:row>72</xdr:row>
      <xdr:rowOff>146694</xdr:rowOff>
    </xdr:to>
    <xdr:sp macro="" textlink="">
      <xdr:nvSpPr>
        <xdr:cNvPr id="657" name="楕円 656"/>
        <xdr:cNvSpPr/>
      </xdr:nvSpPr>
      <xdr:spPr>
        <a:xfrm>
          <a:off x="15430500" y="123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163221</xdr:rowOff>
    </xdr:from>
    <xdr:ext cx="534377" cy="259045"/>
    <xdr:sp macro="" textlink="">
      <xdr:nvSpPr>
        <xdr:cNvPr id="658" name="テキスト ボックス 657"/>
        <xdr:cNvSpPr txBox="1"/>
      </xdr:nvSpPr>
      <xdr:spPr>
        <a:xfrm>
          <a:off x="15214111" y="12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21806</xdr:rowOff>
    </xdr:from>
    <xdr:to>
      <xdr:col>76</xdr:col>
      <xdr:colOff>165100</xdr:colOff>
      <xdr:row>72</xdr:row>
      <xdr:rowOff>123406</xdr:rowOff>
    </xdr:to>
    <xdr:sp macro="" textlink="">
      <xdr:nvSpPr>
        <xdr:cNvPr id="659" name="楕円 658"/>
        <xdr:cNvSpPr/>
      </xdr:nvSpPr>
      <xdr:spPr>
        <a:xfrm>
          <a:off x="14541500" y="123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139933</xdr:rowOff>
    </xdr:from>
    <xdr:ext cx="534377" cy="259045"/>
    <xdr:sp macro="" textlink="">
      <xdr:nvSpPr>
        <xdr:cNvPr id="660" name="テキスト ボックス 659"/>
        <xdr:cNvSpPr txBox="1"/>
      </xdr:nvSpPr>
      <xdr:spPr>
        <a:xfrm>
          <a:off x="14325111" y="121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169967</xdr:rowOff>
    </xdr:from>
    <xdr:to>
      <xdr:col>72</xdr:col>
      <xdr:colOff>38100</xdr:colOff>
      <xdr:row>72</xdr:row>
      <xdr:rowOff>100117</xdr:rowOff>
    </xdr:to>
    <xdr:sp macro="" textlink="">
      <xdr:nvSpPr>
        <xdr:cNvPr id="661" name="楕円 660"/>
        <xdr:cNvSpPr/>
      </xdr:nvSpPr>
      <xdr:spPr>
        <a:xfrm>
          <a:off x="13652500" y="123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116644</xdr:rowOff>
    </xdr:from>
    <xdr:ext cx="534377" cy="259045"/>
    <xdr:sp macro="" textlink="">
      <xdr:nvSpPr>
        <xdr:cNvPr id="662" name="テキスト ボックス 661"/>
        <xdr:cNvSpPr txBox="1"/>
      </xdr:nvSpPr>
      <xdr:spPr>
        <a:xfrm>
          <a:off x="13436111" y="1211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135134</xdr:rowOff>
    </xdr:from>
    <xdr:to>
      <xdr:col>67</xdr:col>
      <xdr:colOff>101600</xdr:colOff>
      <xdr:row>71</xdr:row>
      <xdr:rowOff>65284</xdr:rowOff>
    </xdr:to>
    <xdr:sp macro="" textlink="">
      <xdr:nvSpPr>
        <xdr:cNvPr id="663" name="楕円 662"/>
        <xdr:cNvSpPr/>
      </xdr:nvSpPr>
      <xdr:spPr>
        <a:xfrm>
          <a:off x="12763500" y="121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81811</xdr:rowOff>
    </xdr:from>
    <xdr:ext cx="534377" cy="259045"/>
    <xdr:sp macro="" textlink="">
      <xdr:nvSpPr>
        <xdr:cNvPr id="664" name="テキスト ボックス 663"/>
        <xdr:cNvSpPr txBox="1"/>
      </xdr:nvSpPr>
      <xdr:spPr>
        <a:xfrm>
          <a:off x="12547111" y="119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119766</xdr:rowOff>
    </xdr:from>
    <xdr:to>
      <xdr:col>85</xdr:col>
      <xdr:colOff>127000</xdr:colOff>
      <xdr:row>97</xdr:row>
      <xdr:rowOff>62661</xdr:rowOff>
    </xdr:to>
    <xdr:cxnSp macro="">
      <xdr:nvCxnSpPr>
        <xdr:cNvPr id="691" name="直線コネクタ 690"/>
        <xdr:cNvCxnSpPr/>
      </xdr:nvCxnSpPr>
      <xdr:spPr>
        <a:xfrm>
          <a:off x="15481300" y="16578966"/>
          <a:ext cx="838200" cy="1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119766</xdr:rowOff>
    </xdr:from>
    <xdr:to>
      <xdr:col>81</xdr:col>
      <xdr:colOff>50800</xdr:colOff>
      <xdr:row>97</xdr:row>
      <xdr:rowOff>102256</xdr:rowOff>
    </xdr:to>
    <xdr:cxnSp macro="">
      <xdr:nvCxnSpPr>
        <xdr:cNvPr id="694" name="直線コネクタ 693"/>
        <xdr:cNvCxnSpPr/>
      </xdr:nvCxnSpPr>
      <xdr:spPr>
        <a:xfrm flipV="1">
          <a:off x="14592300" y="16578966"/>
          <a:ext cx="889000" cy="15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102256</xdr:rowOff>
    </xdr:from>
    <xdr:to>
      <xdr:col>76</xdr:col>
      <xdr:colOff>114300</xdr:colOff>
      <xdr:row>98</xdr:row>
      <xdr:rowOff>22109</xdr:rowOff>
    </xdr:to>
    <xdr:cxnSp macro="">
      <xdr:nvCxnSpPr>
        <xdr:cNvPr id="697" name="直線コネクタ 696"/>
        <xdr:cNvCxnSpPr/>
      </xdr:nvCxnSpPr>
      <xdr:spPr>
        <a:xfrm flipV="1">
          <a:off x="13703300" y="16732906"/>
          <a:ext cx="889000" cy="9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22109</xdr:rowOff>
    </xdr:from>
    <xdr:to>
      <xdr:col>71</xdr:col>
      <xdr:colOff>177800</xdr:colOff>
      <xdr:row>98</xdr:row>
      <xdr:rowOff>31344</xdr:rowOff>
    </xdr:to>
    <xdr:cxnSp macro="">
      <xdr:nvCxnSpPr>
        <xdr:cNvPr id="700" name="直線コネクタ 699"/>
        <xdr:cNvCxnSpPr/>
      </xdr:nvCxnSpPr>
      <xdr:spPr>
        <a:xfrm flipV="1">
          <a:off x="12814300" y="16824209"/>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11861</xdr:rowOff>
    </xdr:from>
    <xdr:to>
      <xdr:col>85</xdr:col>
      <xdr:colOff>177800</xdr:colOff>
      <xdr:row>97</xdr:row>
      <xdr:rowOff>113461</xdr:rowOff>
    </xdr:to>
    <xdr:sp macro="" textlink="">
      <xdr:nvSpPr>
        <xdr:cNvPr id="710" name="楕円 709"/>
        <xdr:cNvSpPr/>
      </xdr:nvSpPr>
      <xdr:spPr>
        <a:xfrm>
          <a:off x="162687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161738</xdr:rowOff>
    </xdr:from>
    <xdr:ext cx="469744" cy="259045"/>
    <xdr:sp macro="" textlink="">
      <xdr:nvSpPr>
        <xdr:cNvPr id="711" name="積立金該当値テキスト"/>
        <xdr:cNvSpPr txBox="1"/>
      </xdr:nvSpPr>
      <xdr:spPr>
        <a:xfrm>
          <a:off x="16370300" y="166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68966</xdr:rowOff>
    </xdr:from>
    <xdr:to>
      <xdr:col>81</xdr:col>
      <xdr:colOff>101600</xdr:colOff>
      <xdr:row>96</xdr:row>
      <xdr:rowOff>170566</xdr:rowOff>
    </xdr:to>
    <xdr:sp macro="" textlink="">
      <xdr:nvSpPr>
        <xdr:cNvPr id="712" name="楕円 711"/>
        <xdr:cNvSpPr/>
      </xdr:nvSpPr>
      <xdr:spPr>
        <a:xfrm>
          <a:off x="15430500" y="165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15643</xdr:rowOff>
    </xdr:from>
    <xdr:ext cx="469744" cy="259045"/>
    <xdr:sp macro="" textlink="">
      <xdr:nvSpPr>
        <xdr:cNvPr id="713" name="テキスト ボックス 712"/>
        <xdr:cNvSpPr txBox="1"/>
      </xdr:nvSpPr>
      <xdr:spPr>
        <a:xfrm>
          <a:off x="15246428" y="1630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51456</xdr:rowOff>
    </xdr:from>
    <xdr:to>
      <xdr:col>76</xdr:col>
      <xdr:colOff>165100</xdr:colOff>
      <xdr:row>97</xdr:row>
      <xdr:rowOff>153056</xdr:rowOff>
    </xdr:to>
    <xdr:sp macro="" textlink="">
      <xdr:nvSpPr>
        <xdr:cNvPr id="714" name="楕円 713"/>
        <xdr:cNvSpPr/>
      </xdr:nvSpPr>
      <xdr:spPr>
        <a:xfrm>
          <a:off x="14541500" y="166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144183</xdr:rowOff>
    </xdr:from>
    <xdr:ext cx="469744" cy="259045"/>
    <xdr:sp macro="" textlink="">
      <xdr:nvSpPr>
        <xdr:cNvPr id="715" name="テキスト ボックス 714"/>
        <xdr:cNvSpPr txBox="1"/>
      </xdr:nvSpPr>
      <xdr:spPr>
        <a:xfrm>
          <a:off x="14357428" y="1677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142759</xdr:rowOff>
    </xdr:from>
    <xdr:to>
      <xdr:col>72</xdr:col>
      <xdr:colOff>38100</xdr:colOff>
      <xdr:row>98</xdr:row>
      <xdr:rowOff>72909</xdr:rowOff>
    </xdr:to>
    <xdr:sp macro="" textlink="">
      <xdr:nvSpPr>
        <xdr:cNvPr id="716" name="楕円 715"/>
        <xdr:cNvSpPr/>
      </xdr:nvSpPr>
      <xdr:spPr>
        <a:xfrm>
          <a:off x="13652500" y="167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64036</xdr:rowOff>
    </xdr:from>
    <xdr:ext cx="469744" cy="259045"/>
    <xdr:sp macro="" textlink="">
      <xdr:nvSpPr>
        <xdr:cNvPr id="717" name="テキスト ボックス 716"/>
        <xdr:cNvSpPr txBox="1"/>
      </xdr:nvSpPr>
      <xdr:spPr>
        <a:xfrm>
          <a:off x="13468428" y="1686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151994</xdr:rowOff>
    </xdr:from>
    <xdr:to>
      <xdr:col>67</xdr:col>
      <xdr:colOff>101600</xdr:colOff>
      <xdr:row>98</xdr:row>
      <xdr:rowOff>82144</xdr:rowOff>
    </xdr:to>
    <xdr:sp macro="" textlink="">
      <xdr:nvSpPr>
        <xdr:cNvPr id="718" name="楕円 717"/>
        <xdr:cNvSpPr/>
      </xdr:nvSpPr>
      <xdr:spPr>
        <a:xfrm>
          <a:off x="12763500" y="167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73271</xdr:rowOff>
    </xdr:from>
    <xdr:ext cx="469744" cy="259045"/>
    <xdr:sp macro="" textlink="">
      <xdr:nvSpPr>
        <xdr:cNvPr id="719" name="テキスト ボックス 718"/>
        <xdr:cNvSpPr txBox="1"/>
      </xdr:nvSpPr>
      <xdr:spPr>
        <a:xfrm>
          <a:off x="12579428" y="1687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108585</xdr:rowOff>
    </xdr:from>
    <xdr:to>
      <xdr:col>116</xdr:col>
      <xdr:colOff>63500</xdr:colOff>
      <xdr:row>35</xdr:row>
      <xdr:rowOff>129794</xdr:rowOff>
    </xdr:to>
    <xdr:cxnSp macro="">
      <xdr:nvCxnSpPr>
        <xdr:cNvPr id="748" name="直線コネクタ 747"/>
        <xdr:cNvCxnSpPr/>
      </xdr:nvCxnSpPr>
      <xdr:spPr>
        <a:xfrm flipV="1">
          <a:off x="21323300" y="6109335"/>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119634</xdr:rowOff>
    </xdr:from>
    <xdr:to>
      <xdr:col>111</xdr:col>
      <xdr:colOff>177800</xdr:colOff>
      <xdr:row>35</xdr:row>
      <xdr:rowOff>129794</xdr:rowOff>
    </xdr:to>
    <xdr:cxnSp macro="">
      <xdr:nvCxnSpPr>
        <xdr:cNvPr id="751" name="直線コネクタ 750"/>
        <xdr:cNvCxnSpPr/>
      </xdr:nvCxnSpPr>
      <xdr:spPr>
        <a:xfrm>
          <a:off x="20434300" y="6120384"/>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119634</xdr:rowOff>
    </xdr:from>
    <xdr:to>
      <xdr:col>107</xdr:col>
      <xdr:colOff>50800</xdr:colOff>
      <xdr:row>35</xdr:row>
      <xdr:rowOff>145034</xdr:rowOff>
    </xdr:to>
    <xdr:cxnSp macro="">
      <xdr:nvCxnSpPr>
        <xdr:cNvPr id="754" name="直線コネクタ 753"/>
        <xdr:cNvCxnSpPr/>
      </xdr:nvCxnSpPr>
      <xdr:spPr>
        <a:xfrm flipV="1">
          <a:off x="19545300" y="6120384"/>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11701</xdr:rowOff>
    </xdr:from>
    <xdr:ext cx="469744" cy="259045"/>
    <xdr:sp macro="" textlink="">
      <xdr:nvSpPr>
        <xdr:cNvPr id="756" name="テキスト ボックス 755"/>
        <xdr:cNvSpPr txBox="1"/>
      </xdr:nvSpPr>
      <xdr:spPr>
        <a:xfrm>
          <a:off x="20199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145034</xdr:rowOff>
    </xdr:from>
    <xdr:to>
      <xdr:col>102</xdr:col>
      <xdr:colOff>114300</xdr:colOff>
      <xdr:row>36</xdr:row>
      <xdr:rowOff>8763</xdr:rowOff>
    </xdr:to>
    <xdr:cxnSp macro="">
      <xdr:nvCxnSpPr>
        <xdr:cNvPr id="757" name="直線コネクタ 756"/>
        <xdr:cNvCxnSpPr/>
      </xdr:nvCxnSpPr>
      <xdr:spPr>
        <a:xfrm flipV="1">
          <a:off x="18656300" y="6145784"/>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59" name="テキスト ボックス 758"/>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61" name="テキスト ボックス 760"/>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57785</xdr:rowOff>
    </xdr:from>
    <xdr:to>
      <xdr:col>116</xdr:col>
      <xdr:colOff>114300</xdr:colOff>
      <xdr:row>35</xdr:row>
      <xdr:rowOff>159385</xdr:rowOff>
    </xdr:to>
    <xdr:sp macro="" textlink="">
      <xdr:nvSpPr>
        <xdr:cNvPr id="767" name="楕円 766"/>
        <xdr:cNvSpPr/>
      </xdr:nvSpPr>
      <xdr:spPr>
        <a:xfrm>
          <a:off x="221107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80662</xdr:rowOff>
    </xdr:from>
    <xdr:ext cx="469744" cy="259045"/>
    <xdr:sp macro="" textlink="">
      <xdr:nvSpPr>
        <xdr:cNvPr id="768" name="投資及び出資金該当値テキスト"/>
        <xdr:cNvSpPr txBox="1"/>
      </xdr:nvSpPr>
      <xdr:spPr>
        <a:xfrm>
          <a:off x="22212300" y="59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78994</xdr:rowOff>
    </xdr:from>
    <xdr:to>
      <xdr:col>112</xdr:col>
      <xdr:colOff>38100</xdr:colOff>
      <xdr:row>36</xdr:row>
      <xdr:rowOff>9144</xdr:rowOff>
    </xdr:to>
    <xdr:sp macro="" textlink="">
      <xdr:nvSpPr>
        <xdr:cNvPr id="769" name="楕円 768"/>
        <xdr:cNvSpPr/>
      </xdr:nvSpPr>
      <xdr:spPr>
        <a:xfrm>
          <a:off x="21272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25671</xdr:rowOff>
    </xdr:from>
    <xdr:ext cx="469744" cy="259045"/>
    <xdr:sp macro="" textlink="">
      <xdr:nvSpPr>
        <xdr:cNvPr id="770" name="テキスト ボックス 769"/>
        <xdr:cNvSpPr txBox="1"/>
      </xdr:nvSpPr>
      <xdr:spPr>
        <a:xfrm>
          <a:off x="21088428" y="585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68834</xdr:rowOff>
    </xdr:from>
    <xdr:to>
      <xdr:col>107</xdr:col>
      <xdr:colOff>101600</xdr:colOff>
      <xdr:row>35</xdr:row>
      <xdr:rowOff>170434</xdr:rowOff>
    </xdr:to>
    <xdr:sp macro="" textlink="">
      <xdr:nvSpPr>
        <xdr:cNvPr id="771" name="楕円 770"/>
        <xdr:cNvSpPr/>
      </xdr:nvSpPr>
      <xdr:spPr>
        <a:xfrm>
          <a:off x="20383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15511</xdr:rowOff>
    </xdr:from>
    <xdr:ext cx="469744" cy="259045"/>
    <xdr:sp macro="" textlink="">
      <xdr:nvSpPr>
        <xdr:cNvPr id="772" name="テキスト ボックス 771"/>
        <xdr:cNvSpPr txBox="1"/>
      </xdr:nvSpPr>
      <xdr:spPr>
        <a:xfrm>
          <a:off x="20199428" y="58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94234</xdr:rowOff>
    </xdr:from>
    <xdr:to>
      <xdr:col>102</xdr:col>
      <xdr:colOff>165100</xdr:colOff>
      <xdr:row>36</xdr:row>
      <xdr:rowOff>24384</xdr:rowOff>
    </xdr:to>
    <xdr:sp macro="" textlink="">
      <xdr:nvSpPr>
        <xdr:cNvPr id="773" name="楕円 772"/>
        <xdr:cNvSpPr/>
      </xdr:nvSpPr>
      <xdr:spPr>
        <a:xfrm>
          <a:off x="19494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40911</xdr:rowOff>
    </xdr:from>
    <xdr:ext cx="469744" cy="259045"/>
    <xdr:sp macro="" textlink="">
      <xdr:nvSpPr>
        <xdr:cNvPr id="774" name="テキスト ボックス 773"/>
        <xdr:cNvSpPr txBox="1"/>
      </xdr:nvSpPr>
      <xdr:spPr>
        <a:xfrm>
          <a:off x="19310428" y="58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129413</xdr:rowOff>
    </xdr:from>
    <xdr:to>
      <xdr:col>98</xdr:col>
      <xdr:colOff>38100</xdr:colOff>
      <xdr:row>36</xdr:row>
      <xdr:rowOff>59563</xdr:rowOff>
    </xdr:to>
    <xdr:sp macro="" textlink="">
      <xdr:nvSpPr>
        <xdr:cNvPr id="775" name="楕円 774"/>
        <xdr:cNvSpPr/>
      </xdr:nvSpPr>
      <xdr:spPr>
        <a:xfrm>
          <a:off x="18605500" y="61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76090</xdr:rowOff>
    </xdr:from>
    <xdr:ext cx="469744" cy="259045"/>
    <xdr:sp macro="" textlink="">
      <xdr:nvSpPr>
        <xdr:cNvPr id="776" name="テキスト ボックス 775"/>
        <xdr:cNvSpPr txBox="1"/>
      </xdr:nvSpPr>
      <xdr:spPr>
        <a:xfrm>
          <a:off x="18421428" y="590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101181</xdr:rowOff>
    </xdr:from>
    <xdr:to>
      <xdr:col>116</xdr:col>
      <xdr:colOff>63500</xdr:colOff>
      <xdr:row>58</xdr:row>
      <xdr:rowOff>126974</xdr:rowOff>
    </xdr:to>
    <xdr:cxnSp macro="">
      <xdr:nvCxnSpPr>
        <xdr:cNvPr id="805" name="直線コネクタ 804"/>
        <xdr:cNvCxnSpPr/>
      </xdr:nvCxnSpPr>
      <xdr:spPr>
        <a:xfrm flipV="1">
          <a:off x="21323300" y="10045281"/>
          <a:ext cx="8382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102781</xdr:rowOff>
    </xdr:from>
    <xdr:to>
      <xdr:col>111</xdr:col>
      <xdr:colOff>177800</xdr:colOff>
      <xdr:row>58</xdr:row>
      <xdr:rowOff>126974</xdr:rowOff>
    </xdr:to>
    <xdr:cxnSp macro="">
      <xdr:nvCxnSpPr>
        <xdr:cNvPr id="808" name="直線コネクタ 807"/>
        <xdr:cNvCxnSpPr/>
      </xdr:nvCxnSpPr>
      <xdr:spPr>
        <a:xfrm>
          <a:off x="20434300" y="10046881"/>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66091</xdr:rowOff>
    </xdr:from>
    <xdr:to>
      <xdr:col>107</xdr:col>
      <xdr:colOff>50800</xdr:colOff>
      <xdr:row>58</xdr:row>
      <xdr:rowOff>102781</xdr:rowOff>
    </xdr:to>
    <xdr:cxnSp macro="">
      <xdr:nvCxnSpPr>
        <xdr:cNvPr id="811" name="直線コネクタ 810"/>
        <xdr:cNvCxnSpPr/>
      </xdr:nvCxnSpPr>
      <xdr:spPr>
        <a:xfrm>
          <a:off x="19545300" y="10010191"/>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66091</xdr:rowOff>
    </xdr:from>
    <xdr:to>
      <xdr:col>102</xdr:col>
      <xdr:colOff>114300</xdr:colOff>
      <xdr:row>58</xdr:row>
      <xdr:rowOff>103277</xdr:rowOff>
    </xdr:to>
    <xdr:cxnSp macro="">
      <xdr:nvCxnSpPr>
        <xdr:cNvPr id="814" name="直線コネクタ 813"/>
        <xdr:cNvCxnSpPr/>
      </xdr:nvCxnSpPr>
      <xdr:spPr>
        <a:xfrm flipV="1">
          <a:off x="18656300" y="10010191"/>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50381</xdr:rowOff>
    </xdr:from>
    <xdr:to>
      <xdr:col>116</xdr:col>
      <xdr:colOff>114300</xdr:colOff>
      <xdr:row>58</xdr:row>
      <xdr:rowOff>151981</xdr:rowOff>
    </xdr:to>
    <xdr:sp macro="" textlink="">
      <xdr:nvSpPr>
        <xdr:cNvPr id="824" name="楕円 823"/>
        <xdr:cNvSpPr/>
      </xdr:nvSpPr>
      <xdr:spPr>
        <a:xfrm>
          <a:off x="22110700" y="99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136758</xdr:rowOff>
    </xdr:from>
    <xdr:ext cx="469744" cy="259045"/>
    <xdr:sp macro="" textlink="">
      <xdr:nvSpPr>
        <xdr:cNvPr id="825" name="貸付金該当値テキスト"/>
        <xdr:cNvSpPr txBox="1"/>
      </xdr:nvSpPr>
      <xdr:spPr>
        <a:xfrm>
          <a:off x="22212300" y="990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76174</xdr:rowOff>
    </xdr:from>
    <xdr:to>
      <xdr:col>112</xdr:col>
      <xdr:colOff>38100</xdr:colOff>
      <xdr:row>59</xdr:row>
      <xdr:rowOff>6324</xdr:rowOff>
    </xdr:to>
    <xdr:sp macro="" textlink="">
      <xdr:nvSpPr>
        <xdr:cNvPr id="826" name="楕円 825"/>
        <xdr:cNvSpPr/>
      </xdr:nvSpPr>
      <xdr:spPr>
        <a:xfrm>
          <a:off x="21272500" y="100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168901</xdr:rowOff>
    </xdr:from>
    <xdr:ext cx="469744" cy="259045"/>
    <xdr:sp macro="" textlink="">
      <xdr:nvSpPr>
        <xdr:cNvPr id="827" name="テキスト ボックス 826"/>
        <xdr:cNvSpPr txBox="1"/>
      </xdr:nvSpPr>
      <xdr:spPr>
        <a:xfrm>
          <a:off x="21088428" y="1011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51981</xdr:rowOff>
    </xdr:from>
    <xdr:to>
      <xdr:col>107</xdr:col>
      <xdr:colOff>101600</xdr:colOff>
      <xdr:row>58</xdr:row>
      <xdr:rowOff>153581</xdr:rowOff>
    </xdr:to>
    <xdr:sp macro="" textlink="">
      <xdr:nvSpPr>
        <xdr:cNvPr id="828" name="楕円 827"/>
        <xdr:cNvSpPr/>
      </xdr:nvSpPr>
      <xdr:spPr>
        <a:xfrm>
          <a:off x="20383500" y="99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144708</xdr:rowOff>
    </xdr:from>
    <xdr:ext cx="469744" cy="259045"/>
    <xdr:sp macro="" textlink="">
      <xdr:nvSpPr>
        <xdr:cNvPr id="829" name="テキスト ボックス 828"/>
        <xdr:cNvSpPr txBox="1"/>
      </xdr:nvSpPr>
      <xdr:spPr>
        <a:xfrm>
          <a:off x="20199428" y="1008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15291</xdr:rowOff>
    </xdr:from>
    <xdr:to>
      <xdr:col>102</xdr:col>
      <xdr:colOff>165100</xdr:colOff>
      <xdr:row>58</xdr:row>
      <xdr:rowOff>116891</xdr:rowOff>
    </xdr:to>
    <xdr:sp macro="" textlink="">
      <xdr:nvSpPr>
        <xdr:cNvPr id="830" name="楕円 829"/>
        <xdr:cNvSpPr/>
      </xdr:nvSpPr>
      <xdr:spPr>
        <a:xfrm>
          <a:off x="19494500" y="9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108018</xdr:rowOff>
    </xdr:from>
    <xdr:ext cx="469744" cy="259045"/>
    <xdr:sp macro="" textlink="">
      <xdr:nvSpPr>
        <xdr:cNvPr id="831" name="テキスト ボックス 830"/>
        <xdr:cNvSpPr txBox="1"/>
      </xdr:nvSpPr>
      <xdr:spPr>
        <a:xfrm>
          <a:off x="19310428" y="100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52477</xdr:rowOff>
    </xdr:from>
    <xdr:to>
      <xdr:col>98</xdr:col>
      <xdr:colOff>38100</xdr:colOff>
      <xdr:row>58</xdr:row>
      <xdr:rowOff>154077</xdr:rowOff>
    </xdr:to>
    <xdr:sp macro="" textlink="">
      <xdr:nvSpPr>
        <xdr:cNvPr id="832" name="楕円 831"/>
        <xdr:cNvSpPr/>
      </xdr:nvSpPr>
      <xdr:spPr>
        <a:xfrm>
          <a:off x="18605500" y="9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145204</xdr:rowOff>
    </xdr:from>
    <xdr:ext cx="469744" cy="259045"/>
    <xdr:sp macro="" textlink="">
      <xdr:nvSpPr>
        <xdr:cNvPr id="833" name="テキスト ボックス 832"/>
        <xdr:cNvSpPr txBox="1"/>
      </xdr:nvSpPr>
      <xdr:spPr>
        <a:xfrm>
          <a:off x="18421428" y="100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169646</xdr:rowOff>
    </xdr:from>
    <xdr:to>
      <xdr:col>116</xdr:col>
      <xdr:colOff>63500</xdr:colOff>
      <xdr:row>74</xdr:row>
      <xdr:rowOff>35824</xdr:rowOff>
    </xdr:to>
    <xdr:cxnSp macro="">
      <xdr:nvCxnSpPr>
        <xdr:cNvPr id="861" name="直線コネクタ 860"/>
        <xdr:cNvCxnSpPr/>
      </xdr:nvCxnSpPr>
      <xdr:spPr>
        <a:xfrm flipV="1">
          <a:off x="21323300" y="12685496"/>
          <a:ext cx="8382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35824</xdr:rowOff>
    </xdr:from>
    <xdr:to>
      <xdr:col>111</xdr:col>
      <xdr:colOff>177800</xdr:colOff>
      <xdr:row>74</xdr:row>
      <xdr:rowOff>37927</xdr:rowOff>
    </xdr:to>
    <xdr:cxnSp macro="">
      <xdr:nvCxnSpPr>
        <xdr:cNvPr id="864" name="直線コネクタ 863"/>
        <xdr:cNvCxnSpPr/>
      </xdr:nvCxnSpPr>
      <xdr:spPr>
        <a:xfrm flipV="1">
          <a:off x="20434300" y="12723124"/>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37927</xdr:rowOff>
    </xdr:from>
    <xdr:to>
      <xdr:col>107</xdr:col>
      <xdr:colOff>50800</xdr:colOff>
      <xdr:row>74</xdr:row>
      <xdr:rowOff>94848</xdr:rowOff>
    </xdr:to>
    <xdr:cxnSp macro="">
      <xdr:nvCxnSpPr>
        <xdr:cNvPr id="867" name="直線コネクタ 866"/>
        <xdr:cNvCxnSpPr/>
      </xdr:nvCxnSpPr>
      <xdr:spPr>
        <a:xfrm flipV="1">
          <a:off x="19545300" y="12725227"/>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148341</xdr:rowOff>
    </xdr:from>
    <xdr:to>
      <xdr:col>102</xdr:col>
      <xdr:colOff>114300</xdr:colOff>
      <xdr:row>74</xdr:row>
      <xdr:rowOff>94848</xdr:rowOff>
    </xdr:to>
    <xdr:cxnSp macro="">
      <xdr:nvCxnSpPr>
        <xdr:cNvPr id="870" name="直線コネクタ 869"/>
        <xdr:cNvCxnSpPr/>
      </xdr:nvCxnSpPr>
      <xdr:spPr>
        <a:xfrm>
          <a:off x="18656300" y="12664191"/>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118846</xdr:rowOff>
    </xdr:from>
    <xdr:to>
      <xdr:col>116</xdr:col>
      <xdr:colOff>114300</xdr:colOff>
      <xdr:row>74</xdr:row>
      <xdr:rowOff>48996</xdr:rowOff>
    </xdr:to>
    <xdr:sp macro="" textlink="">
      <xdr:nvSpPr>
        <xdr:cNvPr id="880" name="楕円 879"/>
        <xdr:cNvSpPr/>
      </xdr:nvSpPr>
      <xdr:spPr>
        <a:xfrm>
          <a:off x="22110700" y="126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141723</xdr:rowOff>
    </xdr:from>
    <xdr:ext cx="534377" cy="259045"/>
    <xdr:sp macro="" textlink="">
      <xdr:nvSpPr>
        <xdr:cNvPr id="881" name="繰出金該当値テキスト"/>
        <xdr:cNvSpPr txBox="1"/>
      </xdr:nvSpPr>
      <xdr:spPr>
        <a:xfrm>
          <a:off x="22212300" y="124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156474</xdr:rowOff>
    </xdr:from>
    <xdr:to>
      <xdr:col>112</xdr:col>
      <xdr:colOff>38100</xdr:colOff>
      <xdr:row>74</xdr:row>
      <xdr:rowOff>86624</xdr:rowOff>
    </xdr:to>
    <xdr:sp macro="" textlink="">
      <xdr:nvSpPr>
        <xdr:cNvPr id="882" name="楕円 881"/>
        <xdr:cNvSpPr/>
      </xdr:nvSpPr>
      <xdr:spPr>
        <a:xfrm>
          <a:off x="21272500" y="126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103151</xdr:rowOff>
    </xdr:from>
    <xdr:ext cx="534377" cy="259045"/>
    <xdr:sp macro="" textlink="">
      <xdr:nvSpPr>
        <xdr:cNvPr id="883" name="テキスト ボックス 882"/>
        <xdr:cNvSpPr txBox="1"/>
      </xdr:nvSpPr>
      <xdr:spPr>
        <a:xfrm>
          <a:off x="21056111" y="124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158577</xdr:rowOff>
    </xdr:from>
    <xdr:to>
      <xdr:col>107</xdr:col>
      <xdr:colOff>101600</xdr:colOff>
      <xdr:row>74</xdr:row>
      <xdr:rowOff>88727</xdr:rowOff>
    </xdr:to>
    <xdr:sp macro="" textlink="">
      <xdr:nvSpPr>
        <xdr:cNvPr id="884" name="楕円 883"/>
        <xdr:cNvSpPr/>
      </xdr:nvSpPr>
      <xdr:spPr>
        <a:xfrm>
          <a:off x="20383500" y="126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105254</xdr:rowOff>
    </xdr:from>
    <xdr:ext cx="534377" cy="259045"/>
    <xdr:sp macro="" textlink="">
      <xdr:nvSpPr>
        <xdr:cNvPr id="885" name="テキスト ボックス 884"/>
        <xdr:cNvSpPr txBox="1"/>
      </xdr:nvSpPr>
      <xdr:spPr>
        <a:xfrm>
          <a:off x="20167111" y="124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44048</xdr:rowOff>
    </xdr:from>
    <xdr:to>
      <xdr:col>102</xdr:col>
      <xdr:colOff>165100</xdr:colOff>
      <xdr:row>74</xdr:row>
      <xdr:rowOff>145648</xdr:rowOff>
    </xdr:to>
    <xdr:sp macro="" textlink="">
      <xdr:nvSpPr>
        <xdr:cNvPr id="886" name="楕円 885"/>
        <xdr:cNvSpPr/>
      </xdr:nvSpPr>
      <xdr:spPr>
        <a:xfrm>
          <a:off x="19494500" y="127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136775</xdr:rowOff>
    </xdr:from>
    <xdr:ext cx="534377" cy="259045"/>
    <xdr:sp macro="" textlink="">
      <xdr:nvSpPr>
        <xdr:cNvPr id="887" name="テキスト ボックス 886"/>
        <xdr:cNvSpPr txBox="1"/>
      </xdr:nvSpPr>
      <xdr:spPr>
        <a:xfrm>
          <a:off x="19278111" y="1282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97541</xdr:rowOff>
    </xdr:from>
    <xdr:to>
      <xdr:col>98</xdr:col>
      <xdr:colOff>38100</xdr:colOff>
      <xdr:row>74</xdr:row>
      <xdr:rowOff>27691</xdr:rowOff>
    </xdr:to>
    <xdr:sp macro="" textlink="">
      <xdr:nvSpPr>
        <xdr:cNvPr id="888" name="楕円 887"/>
        <xdr:cNvSpPr/>
      </xdr:nvSpPr>
      <xdr:spPr>
        <a:xfrm>
          <a:off x="18605500" y="126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44218</xdr:rowOff>
    </xdr:from>
    <xdr:ext cx="534377" cy="259045"/>
    <xdr:sp macro="" textlink="">
      <xdr:nvSpPr>
        <xdr:cNvPr id="889" name="テキスト ボックス 888"/>
        <xdr:cNvSpPr txBox="1"/>
      </xdr:nvSpPr>
      <xdr:spPr>
        <a:xfrm>
          <a:off x="18389111" y="123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人件費については、退職手当や期末・勤勉手当の増により前年度を上回っている。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扶助費については、私立認定こども園への施設型給付費などの増により前年度を上回っている。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普通建設事業費については、富山駅周辺整備事業の進捗や小・中学校空調整備事業費の増により前年度を上回っている。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公債費については、地域総合整備事業債償還金等の減により前年度を下回っている。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415,765
408,006
1,241.77
170,912,414
166,658,376
2,769,128
101,552,669
234,584,827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86360</xdr:rowOff>
    </xdr:from>
    <xdr:to>
      <xdr:col>24</xdr:col>
      <xdr:colOff>63500</xdr:colOff>
      <xdr:row>35</xdr:row>
      <xdr:rowOff>101600</xdr:rowOff>
    </xdr:to>
    <xdr:cxnSp macro="">
      <xdr:nvCxnSpPr>
        <xdr:cNvPr id="61" name="直線コネクタ 60"/>
        <xdr:cNvCxnSpPr/>
      </xdr:nvCxnSpPr>
      <xdr:spPr>
        <a:xfrm>
          <a:off x="3797300" y="60871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12446</xdr:rowOff>
    </xdr:from>
    <xdr:to>
      <xdr:col>19</xdr:col>
      <xdr:colOff>177800</xdr:colOff>
      <xdr:row>35</xdr:row>
      <xdr:rowOff>86360</xdr:rowOff>
    </xdr:to>
    <xdr:cxnSp macro="">
      <xdr:nvCxnSpPr>
        <xdr:cNvPr id="64" name="直線コネクタ 63"/>
        <xdr:cNvCxnSpPr/>
      </xdr:nvCxnSpPr>
      <xdr:spPr>
        <a:xfrm>
          <a:off x="2908300" y="6013196"/>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12446</xdr:rowOff>
    </xdr:from>
    <xdr:to>
      <xdr:col>15</xdr:col>
      <xdr:colOff>50800</xdr:colOff>
      <xdr:row>35</xdr:row>
      <xdr:rowOff>170180</xdr:rowOff>
    </xdr:to>
    <xdr:cxnSp macro="">
      <xdr:nvCxnSpPr>
        <xdr:cNvPr id="67" name="直線コネクタ 66"/>
        <xdr:cNvCxnSpPr/>
      </xdr:nvCxnSpPr>
      <xdr:spPr>
        <a:xfrm flipV="1">
          <a:off x="2019300" y="6013196"/>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138176</xdr:rowOff>
    </xdr:from>
    <xdr:to>
      <xdr:col>10</xdr:col>
      <xdr:colOff>114300</xdr:colOff>
      <xdr:row>35</xdr:row>
      <xdr:rowOff>170180</xdr:rowOff>
    </xdr:to>
    <xdr:cxnSp macro="">
      <xdr:nvCxnSpPr>
        <xdr:cNvPr id="70" name="直線コネクタ 69"/>
        <xdr:cNvCxnSpPr/>
      </xdr:nvCxnSpPr>
      <xdr:spPr>
        <a:xfrm>
          <a:off x="1130300" y="5967476"/>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50800</xdr:rowOff>
    </xdr:from>
    <xdr:to>
      <xdr:col>24</xdr:col>
      <xdr:colOff>114300</xdr:colOff>
      <xdr:row>35</xdr:row>
      <xdr:rowOff>152400</xdr:rowOff>
    </xdr:to>
    <xdr:sp macro="" textlink="">
      <xdr:nvSpPr>
        <xdr:cNvPr id="80" name="楕円 79"/>
        <xdr:cNvSpPr/>
      </xdr:nvSpPr>
      <xdr:spPr>
        <a:xfrm>
          <a:off x="45847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29227</xdr:rowOff>
    </xdr:from>
    <xdr:ext cx="469744" cy="259045"/>
    <xdr:sp macro="" textlink="">
      <xdr:nvSpPr>
        <xdr:cNvPr id="81" name="議会費該当値テキスト"/>
        <xdr:cNvSpPr txBox="1"/>
      </xdr:nvSpPr>
      <xdr:spPr>
        <a:xfrm>
          <a:off x="4686300"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35560</xdr:rowOff>
    </xdr:from>
    <xdr:to>
      <xdr:col>20</xdr:col>
      <xdr:colOff>38100</xdr:colOff>
      <xdr:row>35</xdr:row>
      <xdr:rowOff>137160</xdr:rowOff>
    </xdr:to>
    <xdr:sp macro="" textlink="">
      <xdr:nvSpPr>
        <xdr:cNvPr id="82" name="楕円 81"/>
        <xdr:cNvSpPr/>
      </xdr:nvSpPr>
      <xdr:spPr>
        <a:xfrm>
          <a:off x="3746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128287</xdr:rowOff>
    </xdr:from>
    <xdr:ext cx="469744" cy="259045"/>
    <xdr:sp macro="" textlink="">
      <xdr:nvSpPr>
        <xdr:cNvPr id="83" name="テキスト ボックス 82"/>
        <xdr:cNvSpPr txBox="1"/>
      </xdr:nvSpPr>
      <xdr:spPr>
        <a:xfrm>
          <a:off x="3562428"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133096</xdr:rowOff>
    </xdr:from>
    <xdr:to>
      <xdr:col>15</xdr:col>
      <xdr:colOff>101600</xdr:colOff>
      <xdr:row>35</xdr:row>
      <xdr:rowOff>63246</xdr:rowOff>
    </xdr:to>
    <xdr:sp macro="" textlink="">
      <xdr:nvSpPr>
        <xdr:cNvPr id="84" name="楕円 83"/>
        <xdr:cNvSpPr/>
      </xdr:nvSpPr>
      <xdr:spPr>
        <a:xfrm>
          <a:off x="2857500" y="59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79773</xdr:rowOff>
    </xdr:from>
    <xdr:ext cx="469744" cy="259045"/>
    <xdr:sp macro="" textlink="">
      <xdr:nvSpPr>
        <xdr:cNvPr id="85" name="テキスト ボックス 84"/>
        <xdr:cNvSpPr txBox="1"/>
      </xdr:nvSpPr>
      <xdr:spPr>
        <a:xfrm>
          <a:off x="2673428" y="57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119380</xdr:rowOff>
    </xdr:from>
    <xdr:to>
      <xdr:col>10</xdr:col>
      <xdr:colOff>165100</xdr:colOff>
      <xdr:row>36</xdr:row>
      <xdr:rowOff>49530</xdr:rowOff>
    </xdr:to>
    <xdr:sp macro="" textlink="">
      <xdr:nvSpPr>
        <xdr:cNvPr id="86" name="楕円 85"/>
        <xdr:cNvSpPr/>
      </xdr:nvSpPr>
      <xdr:spPr>
        <a:xfrm>
          <a:off x="1968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40657</xdr:rowOff>
    </xdr:from>
    <xdr:ext cx="469744" cy="259045"/>
    <xdr:sp macro="" textlink="">
      <xdr:nvSpPr>
        <xdr:cNvPr id="87" name="テキスト ボックス 86"/>
        <xdr:cNvSpPr txBox="1"/>
      </xdr:nvSpPr>
      <xdr:spPr>
        <a:xfrm>
          <a:off x="1784428"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87376</xdr:rowOff>
    </xdr:from>
    <xdr:to>
      <xdr:col>6</xdr:col>
      <xdr:colOff>38100</xdr:colOff>
      <xdr:row>35</xdr:row>
      <xdr:rowOff>17526</xdr:rowOff>
    </xdr:to>
    <xdr:sp macro="" textlink="">
      <xdr:nvSpPr>
        <xdr:cNvPr id="88" name="楕円 87"/>
        <xdr:cNvSpPr/>
      </xdr:nvSpPr>
      <xdr:spPr>
        <a:xfrm>
          <a:off x="10795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34053</xdr:rowOff>
    </xdr:from>
    <xdr:ext cx="469744" cy="259045"/>
    <xdr:sp macro="" textlink="">
      <xdr:nvSpPr>
        <xdr:cNvPr id="89" name="テキスト ボックス 88"/>
        <xdr:cNvSpPr txBox="1"/>
      </xdr:nvSpPr>
      <xdr:spPr>
        <a:xfrm>
          <a:off x="895428"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69273</xdr:rowOff>
    </xdr:from>
    <xdr:to>
      <xdr:col>24</xdr:col>
      <xdr:colOff>63500</xdr:colOff>
      <xdr:row>57</xdr:row>
      <xdr:rowOff>75520</xdr:rowOff>
    </xdr:to>
    <xdr:cxnSp macro="">
      <xdr:nvCxnSpPr>
        <xdr:cNvPr id="119" name="直線コネクタ 118"/>
        <xdr:cNvCxnSpPr/>
      </xdr:nvCxnSpPr>
      <xdr:spPr>
        <a:xfrm>
          <a:off x="3797300" y="9841923"/>
          <a:ext cx="8382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69273</xdr:rowOff>
    </xdr:from>
    <xdr:to>
      <xdr:col>19</xdr:col>
      <xdr:colOff>177800</xdr:colOff>
      <xdr:row>57</xdr:row>
      <xdr:rowOff>87503</xdr:rowOff>
    </xdr:to>
    <xdr:cxnSp macro="">
      <xdr:nvCxnSpPr>
        <xdr:cNvPr id="122" name="直線コネクタ 121"/>
        <xdr:cNvCxnSpPr/>
      </xdr:nvCxnSpPr>
      <xdr:spPr>
        <a:xfrm flipV="1">
          <a:off x="2908300" y="9841923"/>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29210</xdr:rowOff>
    </xdr:from>
    <xdr:to>
      <xdr:col>15</xdr:col>
      <xdr:colOff>50800</xdr:colOff>
      <xdr:row>57</xdr:row>
      <xdr:rowOff>87503</xdr:rowOff>
    </xdr:to>
    <xdr:cxnSp macro="">
      <xdr:nvCxnSpPr>
        <xdr:cNvPr id="125" name="直線コネクタ 124"/>
        <xdr:cNvCxnSpPr/>
      </xdr:nvCxnSpPr>
      <xdr:spPr>
        <a:xfrm>
          <a:off x="2019300" y="9801860"/>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169190</xdr:rowOff>
    </xdr:from>
    <xdr:to>
      <xdr:col>10</xdr:col>
      <xdr:colOff>114300</xdr:colOff>
      <xdr:row>57</xdr:row>
      <xdr:rowOff>29210</xdr:rowOff>
    </xdr:to>
    <xdr:cxnSp macro="">
      <xdr:nvCxnSpPr>
        <xdr:cNvPr id="128" name="直線コネクタ 127"/>
        <xdr:cNvCxnSpPr/>
      </xdr:nvCxnSpPr>
      <xdr:spPr>
        <a:xfrm>
          <a:off x="1130300" y="9598940"/>
          <a:ext cx="889000" cy="2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24720</xdr:rowOff>
    </xdr:from>
    <xdr:to>
      <xdr:col>24</xdr:col>
      <xdr:colOff>114300</xdr:colOff>
      <xdr:row>57</xdr:row>
      <xdr:rowOff>126320</xdr:rowOff>
    </xdr:to>
    <xdr:sp macro="" textlink="">
      <xdr:nvSpPr>
        <xdr:cNvPr id="138" name="楕円 137"/>
        <xdr:cNvSpPr/>
      </xdr:nvSpPr>
      <xdr:spPr>
        <a:xfrm>
          <a:off x="4584700" y="97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3147</xdr:rowOff>
    </xdr:from>
    <xdr:ext cx="534377" cy="259045"/>
    <xdr:sp macro="" textlink="">
      <xdr:nvSpPr>
        <xdr:cNvPr id="139" name="総務費該当値テキスト"/>
        <xdr:cNvSpPr txBox="1"/>
      </xdr:nvSpPr>
      <xdr:spPr>
        <a:xfrm>
          <a:off x="4686300" y="97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18473</xdr:rowOff>
    </xdr:from>
    <xdr:to>
      <xdr:col>20</xdr:col>
      <xdr:colOff>38100</xdr:colOff>
      <xdr:row>57</xdr:row>
      <xdr:rowOff>120073</xdr:rowOff>
    </xdr:to>
    <xdr:sp macro="" textlink="">
      <xdr:nvSpPr>
        <xdr:cNvPr id="140" name="楕円 139"/>
        <xdr:cNvSpPr/>
      </xdr:nvSpPr>
      <xdr:spPr>
        <a:xfrm>
          <a:off x="3746500" y="97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136600</xdr:rowOff>
    </xdr:from>
    <xdr:ext cx="534377" cy="259045"/>
    <xdr:sp macro="" textlink="">
      <xdr:nvSpPr>
        <xdr:cNvPr id="141" name="テキスト ボックス 140"/>
        <xdr:cNvSpPr txBox="1"/>
      </xdr:nvSpPr>
      <xdr:spPr>
        <a:xfrm>
          <a:off x="3530111" y="95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36703</xdr:rowOff>
    </xdr:from>
    <xdr:to>
      <xdr:col>15</xdr:col>
      <xdr:colOff>101600</xdr:colOff>
      <xdr:row>57</xdr:row>
      <xdr:rowOff>138303</xdr:rowOff>
    </xdr:to>
    <xdr:sp macro="" textlink="">
      <xdr:nvSpPr>
        <xdr:cNvPr id="142" name="楕円 141"/>
        <xdr:cNvSpPr/>
      </xdr:nvSpPr>
      <xdr:spPr>
        <a:xfrm>
          <a:off x="2857500" y="98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154830</xdr:rowOff>
    </xdr:from>
    <xdr:ext cx="534377" cy="259045"/>
    <xdr:sp macro="" textlink="">
      <xdr:nvSpPr>
        <xdr:cNvPr id="143" name="テキスト ボックス 142"/>
        <xdr:cNvSpPr txBox="1"/>
      </xdr:nvSpPr>
      <xdr:spPr>
        <a:xfrm>
          <a:off x="2641111" y="95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149860</xdr:rowOff>
    </xdr:from>
    <xdr:to>
      <xdr:col>10</xdr:col>
      <xdr:colOff>165100</xdr:colOff>
      <xdr:row>57</xdr:row>
      <xdr:rowOff>80010</xdr:rowOff>
    </xdr:to>
    <xdr:sp macro="" textlink="">
      <xdr:nvSpPr>
        <xdr:cNvPr id="144" name="楕円 143"/>
        <xdr:cNvSpPr/>
      </xdr:nvSpPr>
      <xdr:spPr>
        <a:xfrm>
          <a:off x="1968500" y="97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96537</xdr:rowOff>
    </xdr:from>
    <xdr:ext cx="534377" cy="259045"/>
    <xdr:sp macro="" textlink="">
      <xdr:nvSpPr>
        <xdr:cNvPr id="145" name="テキスト ボックス 144"/>
        <xdr:cNvSpPr txBox="1"/>
      </xdr:nvSpPr>
      <xdr:spPr>
        <a:xfrm>
          <a:off x="1752111" y="952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118390</xdr:rowOff>
    </xdr:from>
    <xdr:to>
      <xdr:col>6</xdr:col>
      <xdr:colOff>38100</xdr:colOff>
      <xdr:row>56</xdr:row>
      <xdr:rowOff>48540</xdr:rowOff>
    </xdr:to>
    <xdr:sp macro="" textlink="">
      <xdr:nvSpPr>
        <xdr:cNvPr id="146" name="楕円 145"/>
        <xdr:cNvSpPr/>
      </xdr:nvSpPr>
      <xdr:spPr>
        <a:xfrm>
          <a:off x="1079500" y="95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65067</xdr:rowOff>
    </xdr:from>
    <xdr:ext cx="534377" cy="259045"/>
    <xdr:sp macro="" textlink="">
      <xdr:nvSpPr>
        <xdr:cNvPr id="147" name="テキスト ボックス 146"/>
        <xdr:cNvSpPr txBox="1"/>
      </xdr:nvSpPr>
      <xdr:spPr>
        <a:xfrm>
          <a:off x="863111" y="932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11951</xdr:rowOff>
    </xdr:from>
    <xdr:to>
      <xdr:col>24</xdr:col>
      <xdr:colOff>63500</xdr:colOff>
      <xdr:row>78</xdr:row>
      <xdr:rowOff>46850</xdr:rowOff>
    </xdr:to>
    <xdr:cxnSp macro="">
      <xdr:nvCxnSpPr>
        <xdr:cNvPr id="177" name="直線コネクタ 176"/>
        <xdr:cNvCxnSpPr/>
      </xdr:nvCxnSpPr>
      <xdr:spPr>
        <a:xfrm flipV="1">
          <a:off x="3797300" y="13385051"/>
          <a:ext cx="838200" cy="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35243</xdr:rowOff>
    </xdr:from>
    <xdr:to>
      <xdr:col>19</xdr:col>
      <xdr:colOff>177800</xdr:colOff>
      <xdr:row>78</xdr:row>
      <xdr:rowOff>46850</xdr:rowOff>
    </xdr:to>
    <xdr:cxnSp macro="">
      <xdr:nvCxnSpPr>
        <xdr:cNvPr id="180" name="直線コネクタ 179"/>
        <xdr:cNvCxnSpPr/>
      </xdr:nvCxnSpPr>
      <xdr:spPr>
        <a:xfrm>
          <a:off x="2908300" y="13408343"/>
          <a:ext cx="8890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35243</xdr:rowOff>
    </xdr:from>
    <xdr:to>
      <xdr:col>15</xdr:col>
      <xdr:colOff>50800</xdr:colOff>
      <xdr:row>78</xdr:row>
      <xdr:rowOff>92075</xdr:rowOff>
    </xdr:to>
    <xdr:cxnSp macro="">
      <xdr:nvCxnSpPr>
        <xdr:cNvPr id="183" name="直線コネクタ 182"/>
        <xdr:cNvCxnSpPr/>
      </xdr:nvCxnSpPr>
      <xdr:spPr>
        <a:xfrm flipV="1">
          <a:off x="2019300" y="13408343"/>
          <a:ext cx="889000" cy="5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92075</xdr:rowOff>
    </xdr:from>
    <xdr:to>
      <xdr:col>10</xdr:col>
      <xdr:colOff>114300</xdr:colOff>
      <xdr:row>78</xdr:row>
      <xdr:rowOff>130556</xdr:rowOff>
    </xdr:to>
    <xdr:cxnSp macro="">
      <xdr:nvCxnSpPr>
        <xdr:cNvPr id="186" name="直線コネクタ 185"/>
        <xdr:cNvCxnSpPr/>
      </xdr:nvCxnSpPr>
      <xdr:spPr>
        <a:xfrm flipV="1">
          <a:off x="1130300" y="13465175"/>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132601</xdr:rowOff>
    </xdr:from>
    <xdr:to>
      <xdr:col>24</xdr:col>
      <xdr:colOff>114300</xdr:colOff>
      <xdr:row>78</xdr:row>
      <xdr:rowOff>62751</xdr:rowOff>
    </xdr:to>
    <xdr:sp macro="" textlink="">
      <xdr:nvSpPr>
        <xdr:cNvPr id="196" name="楕円 195"/>
        <xdr:cNvSpPr/>
      </xdr:nvSpPr>
      <xdr:spPr>
        <a:xfrm>
          <a:off x="4584700" y="1333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111028</xdr:rowOff>
    </xdr:from>
    <xdr:ext cx="599010" cy="259045"/>
    <xdr:sp macro="" textlink="">
      <xdr:nvSpPr>
        <xdr:cNvPr id="197" name="民生費該当値テキスト"/>
        <xdr:cNvSpPr txBox="1"/>
      </xdr:nvSpPr>
      <xdr:spPr>
        <a:xfrm>
          <a:off x="4686300" y="1331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167500</xdr:rowOff>
    </xdr:from>
    <xdr:to>
      <xdr:col>20</xdr:col>
      <xdr:colOff>38100</xdr:colOff>
      <xdr:row>78</xdr:row>
      <xdr:rowOff>97650</xdr:rowOff>
    </xdr:to>
    <xdr:sp macro="" textlink="">
      <xdr:nvSpPr>
        <xdr:cNvPr id="198" name="楕円 197"/>
        <xdr:cNvSpPr/>
      </xdr:nvSpPr>
      <xdr:spPr>
        <a:xfrm>
          <a:off x="3746500" y="133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88777</xdr:rowOff>
    </xdr:from>
    <xdr:ext cx="599010" cy="259045"/>
    <xdr:sp macro="" textlink="">
      <xdr:nvSpPr>
        <xdr:cNvPr id="199" name="テキスト ボックス 198"/>
        <xdr:cNvSpPr txBox="1"/>
      </xdr:nvSpPr>
      <xdr:spPr>
        <a:xfrm>
          <a:off x="3497795" y="1346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155893</xdr:rowOff>
    </xdr:from>
    <xdr:to>
      <xdr:col>15</xdr:col>
      <xdr:colOff>101600</xdr:colOff>
      <xdr:row>78</xdr:row>
      <xdr:rowOff>86043</xdr:rowOff>
    </xdr:to>
    <xdr:sp macro="" textlink="">
      <xdr:nvSpPr>
        <xdr:cNvPr id="200" name="楕円 199"/>
        <xdr:cNvSpPr/>
      </xdr:nvSpPr>
      <xdr:spPr>
        <a:xfrm>
          <a:off x="2857500" y="133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77170</xdr:rowOff>
    </xdr:from>
    <xdr:ext cx="599010" cy="259045"/>
    <xdr:sp macro="" textlink="">
      <xdr:nvSpPr>
        <xdr:cNvPr id="201" name="テキスト ボックス 200"/>
        <xdr:cNvSpPr txBox="1"/>
      </xdr:nvSpPr>
      <xdr:spPr>
        <a:xfrm>
          <a:off x="2608795" y="1345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41275</xdr:rowOff>
    </xdr:from>
    <xdr:to>
      <xdr:col>10</xdr:col>
      <xdr:colOff>165100</xdr:colOff>
      <xdr:row>78</xdr:row>
      <xdr:rowOff>142875</xdr:rowOff>
    </xdr:to>
    <xdr:sp macro="" textlink="">
      <xdr:nvSpPr>
        <xdr:cNvPr id="202" name="楕円 201"/>
        <xdr:cNvSpPr/>
      </xdr:nvSpPr>
      <xdr:spPr>
        <a:xfrm>
          <a:off x="1968500" y="1341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134002</xdr:rowOff>
    </xdr:from>
    <xdr:ext cx="599010" cy="259045"/>
    <xdr:sp macro="" textlink="">
      <xdr:nvSpPr>
        <xdr:cNvPr id="203" name="テキスト ボックス 202"/>
        <xdr:cNvSpPr txBox="1"/>
      </xdr:nvSpPr>
      <xdr:spPr>
        <a:xfrm>
          <a:off x="1719795" y="1350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79756</xdr:rowOff>
    </xdr:from>
    <xdr:to>
      <xdr:col>6</xdr:col>
      <xdr:colOff>38100</xdr:colOff>
      <xdr:row>79</xdr:row>
      <xdr:rowOff>9906</xdr:rowOff>
    </xdr:to>
    <xdr:sp macro="" textlink="">
      <xdr:nvSpPr>
        <xdr:cNvPr id="204" name="楕円 203"/>
        <xdr:cNvSpPr/>
      </xdr:nvSpPr>
      <xdr:spPr>
        <a:xfrm>
          <a:off x="10795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1033</xdr:rowOff>
    </xdr:from>
    <xdr:ext cx="599010" cy="259045"/>
    <xdr:sp macro="" textlink="">
      <xdr:nvSpPr>
        <xdr:cNvPr id="205" name="テキスト ボックス 204"/>
        <xdr:cNvSpPr txBox="1"/>
      </xdr:nvSpPr>
      <xdr:spPr>
        <a:xfrm>
          <a:off x="830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95991</xdr:rowOff>
    </xdr:from>
    <xdr:to>
      <xdr:col>24</xdr:col>
      <xdr:colOff>63500</xdr:colOff>
      <xdr:row>98</xdr:row>
      <xdr:rowOff>106279</xdr:rowOff>
    </xdr:to>
    <xdr:cxnSp macro="">
      <xdr:nvCxnSpPr>
        <xdr:cNvPr id="233" name="直線コネクタ 232"/>
        <xdr:cNvCxnSpPr/>
      </xdr:nvCxnSpPr>
      <xdr:spPr>
        <a:xfrm flipV="1">
          <a:off x="3797300" y="16898091"/>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55277</xdr:rowOff>
    </xdr:from>
    <xdr:to>
      <xdr:col>19</xdr:col>
      <xdr:colOff>177800</xdr:colOff>
      <xdr:row>98</xdr:row>
      <xdr:rowOff>106279</xdr:rowOff>
    </xdr:to>
    <xdr:cxnSp macro="">
      <xdr:nvCxnSpPr>
        <xdr:cNvPr id="236" name="直線コネクタ 235"/>
        <xdr:cNvCxnSpPr/>
      </xdr:nvCxnSpPr>
      <xdr:spPr>
        <a:xfrm>
          <a:off x="2908300" y="16857377"/>
          <a:ext cx="889000" cy="5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55277</xdr:rowOff>
    </xdr:from>
    <xdr:to>
      <xdr:col>15</xdr:col>
      <xdr:colOff>50800</xdr:colOff>
      <xdr:row>98</xdr:row>
      <xdr:rowOff>56262</xdr:rowOff>
    </xdr:to>
    <xdr:cxnSp macro="">
      <xdr:nvCxnSpPr>
        <xdr:cNvPr id="239" name="直線コネクタ 238"/>
        <xdr:cNvCxnSpPr/>
      </xdr:nvCxnSpPr>
      <xdr:spPr>
        <a:xfrm flipV="1">
          <a:off x="2019300" y="16857377"/>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2586</xdr:rowOff>
    </xdr:from>
    <xdr:to>
      <xdr:col>10</xdr:col>
      <xdr:colOff>114300</xdr:colOff>
      <xdr:row>98</xdr:row>
      <xdr:rowOff>56262</xdr:rowOff>
    </xdr:to>
    <xdr:cxnSp macro="">
      <xdr:nvCxnSpPr>
        <xdr:cNvPr id="242" name="直線コネクタ 241"/>
        <xdr:cNvCxnSpPr/>
      </xdr:nvCxnSpPr>
      <xdr:spPr>
        <a:xfrm>
          <a:off x="1130300" y="16804686"/>
          <a:ext cx="8890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45191</xdr:rowOff>
    </xdr:from>
    <xdr:to>
      <xdr:col>24</xdr:col>
      <xdr:colOff>114300</xdr:colOff>
      <xdr:row>98</xdr:row>
      <xdr:rowOff>146791</xdr:rowOff>
    </xdr:to>
    <xdr:sp macro="" textlink="">
      <xdr:nvSpPr>
        <xdr:cNvPr id="252" name="楕円 251"/>
        <xdr:cNvSpPr/>
      </xdr:nvSpPr>
      <xdr:spPr>
        <a:xfrm>
          <a:off x="4584700" y="168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131568</xdr:rowOff>
    </xdr:from>
    <xdr:ext cx="534377" cy="259045"/>
    <xdr:sp macro="" textlink="">
      <xdr:nvSpPr>
        <xdr:cNvPr id="253" name="衛生費該当値テキスト"/>
        <xdr:cNvSpPr txBox="1"/>
      </xdr:nvSpPr>
      <xdr:spPr>
        <a:xfrm>
          <a:off x="4686300" y="1676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55479</xdr:rowOff>
    </xdr:from>
    <xdr:to>
      <xdr:col>20</xdr:col>
      <xdr:colOff>38100</xdr:colOff>
      <xdr:row>98</xdr:row>
      <xdr:rowOff>157079</xdr:rowOff>
    </xdr:to>
    <xdr:sp macro="" textlink="">
      <xdr:nvSpPr>
        <xdr:cNvPr id="254" name="楕円 253"/>
        <xdr:cNvSpPr/>
      </xdr:nvSpPr>
      <xdr:spPr>
        <a:xfrm>
          <a:off x="3746500" y="168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148206</xdr:rowOff>
    </xdr:from>
    <xdr:ext cx="534377" cy="259045"/>
    <xdr:sp macro="" textlink="">
      <xdr:nvSpPr>
        <xdr:cNvPr id="255" name="テキスト ボックス 254"/>
        <xdr:cNvSpPr txBox="1"/>
      </xdr:nvSpPr>
      <xdr:spPr>
        <a:xfrm>
          <a:off x="3530111" y="1695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4477</xdr:rowOff>
    </xdr:from>
    <xdr:to>
      <xdr:col>15</xdr:col>
      <xdr:colOff>101600</xdr:colOff>
      <xdr:row>98</xdr:row>
      <xdr:rowOff>106077</xdr:rowOff>
    </xdr:to>
    <xdr:sp macro="" textlink="">
      <xdr:nvSpPr>
        <xdr:cNvPr id="256" name="楕円 255"/>
        <xdr:cNvSpPr/>
      </xdr:nvSpPr>
      <xdr:spPr>
        <a:xfrm>
          <a:off x="2857500" y="168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97204</xdr:rowOff>
    </xdr:from>
    <xdr:ext cx="534377" cy="259045"/>
    <xdr:sp macro="" textlink="">
      <xdr:nvSpPr>
        <xdr:cNvPr id="257" name="テキスト ボックス 256"/>
        <xdr:cNvSpPr txBox="1"/>
      </xdr:nvSpPr>
      <xdr:spPr>
        <a:xfrm>
          <a:off x="2641111" y="168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5462</xdr:rowOff>
    </xdr:from>
    <xdr:to>
      <xdr:col>10</xdr:col>
      <xdr:colOff>165100</xdr:colOff>
      <xdr:row>98</xdr:row>
      <xdr:rowOff>107062</xdr:rowOff>
    </xdr:to>
    <xdr:sp macro="" textlink="">
      <xdr:nvSpPr>
        <xdr:cNvPr id="258" name="楕円 257"/>
        <xdr:cNvSpPr/>
      </xdr:nvSpPr>
      <xdr:spPr>
        <a:xfrm>
          <a:off x="1968500" y="168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98189</xdr:rowOff>
    </xdr:from>
    <xdr:ext cx="534377" cy="259045"/>
    <xdr:sp macro="" textlink="">
      <xdr:nvSpPr>
        <xdr:cNvPr id="259" name="テキスト ボックス 258"/>
        <xdr:cNvSpPr txBox="1"/>
      </xdr:nvSpPr>
      <xdr:spPr>
        <a:xfrm>
          <a:off x="1752111" y="1690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123236</xdr:rowOff>
    </xdr:from>
    <xdr:to>
      <xdr:col>6</xdr:col>
      <xdr:colOff>38100</xdr:colOff>
      <xdr:row>98</xdr:row>
      <xdr:rowOff>53386</xdr:rowOff>
    </xdr:to>
    <xdr:sp macro="" textlink="">
      <xdr:nvSpPr>
        <xdr:cNvPr id="260" name="楕円 259"/>
        <xdr:cNvSpPr/>
      </xdr:nvSpPr>
      <xdr:spPr>
        <a:xfrm>
          <a:off x="1079500" y="167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44513</xdr:rowOff>
    </xdr:from>
    <xdr:ext cx="534377" cy="259045"/>
    <xdr:sp macro="" textlink="">
      <xdr:nvSpPr>
        <xdr:cNvPr id="261" name="テキスト ボックス 260"/>
        <xdr:cNvSpPr txBox="1"/>
      </xdr:nvSpPr>
      <xdr:spPr>
        <a:xfrm>
          <a:off x="863111" y="168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137414</xdr:rowOff>
    </xdr:from>
    <xdr:to>
      <xdr:col>55</xdr:col>
      <xdr:colOff>0</xdr:colOff>
      <xdr:row>35</xdr:row>
      <xdr:rowOff>43231</xdr:rowOff>
    </xdr:to>
    <xdr:cxnSp macro="">
      <xdr:nvCxnSpPr>
        <xdr:cNvPr id="288" name="直線コネクタ 287"/>
        <xdr:cNvCxnSpPr/>
      </xdr:nvCxnSpPr>
      <xdr:spPr>
        <a:xfrm flipV="1">
          <a:off x="9639300" y="5280914"/>
          <a:ext cx="838200" cy="7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5740</xdr:rowOff>
    </xdr:from>
    <xdr:to>
      <xdr:col>50</xdr:col>
      <xdr:colOff>114300</xdr:colOff>
      <xdr:row>35</xdr:row>
      <xdr:rowOff>43231</xdr:rowOff>
    </xdr:to>
    <xdr:cxnSp macro="">
      <xdr:nvCxnSpPr>
        <xdr:cNvPr id="291" name="直線コネクタ 290"/>
        <xdr:cNvCxnSpPr/>
      </xdr:nvCxnSpPr>
      <xdr:spPr>
        <a:xfrm>
          <a:off x="8750300" y="5835040"/>
          <a:ext cx="889000" cy="2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146558</xdr:rowOff>
    </xdr:from>
    <xdr:to>
      <xdr:col>45</xdr:col>
      <xdr:colOff>177800</xdr:colOff>
      <xdr:row>34</xdr:row>
      <xdr:rowOff>5740</xdr:rowOff>
    </xdr:to>
    <xdr:cxnSp macro="">
      <xdr:nvCxnSpPr>
        <xdr:cNvPr id="294" name="直線コネクタ 293"/>
        <xdr:cNvCxnSpPr/>
      </xdr:nvCxnSpPr>
      <xdr:spPr>
        <a:xfrm>
          <a:off x="7861300" y="580440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146558</xdr:rowOff>
    </xdr:from>
    <xdr:to>
      <xdr:col>41</xdr:col>
      <xdr:colOff>50800</xdr:colOff>
      <xdr:row>33</xdr:row>
      <xdr:rowOff>161188</xdr:rowOff>
    </xdr:to>
    <xdr:cxnSp macro="">
      <xdr:nvCxnSpPr>
        <xdr:cNvPr id="297" name="直線コネクタ 296"/>
        <xdr:cNvCxnSpPr/>
      </xdr:nvCxnSpPr>
      <xdr:spPr>
        <a:xfrm flipV="1">
          <a:off x="6972300" y="580440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168825</xdr:rowOff>
    </xdr:from>
    <xdr:ext cx="378565" cy="259045"/>
    <xdr:sp macro="" textlink="">
      <xdr:nvSpPr>
        <xdr:cNvPr id="301" name="テキスト ボックス 300"/>
        <xdr:cNvSpPr txBox="1"/>
      </xdr:nvSpPr>
      <xdr:spPr>
        <a:xfrm>
          <a:off x="678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86614</xdr:rowOff>
    </xdr:from>
    <xdr:to>
      <xdr:col>55</xdr:col>
      <xdr:colOff>50800</xdr:colOff>
      <xdr:row>31</xdr:row>
      <xdr:rowOff>16764</xdr:rowOff>
    </xdr:to>
    <xdr:sp macro="" textlink="">
      <xdr:nvSpPr>
        <xdr:cNvPr id="307" name="楕円 306"/>
        <xdr:cNvSpPr/>
      </xdr:nvSpPr>
      <xdr:spPr>
        <a:xfrm>
          <a:off x="10426700" y="523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39641</xdr:rowOff>
    </xdr:from>
    <xdr:ext cx="469744" cy="259045"/>
    <xdr:sp macro="" textlink="">
      <xdr:nvSpPr>
        <xdr:cNvPr id="308" name="労働費該当値テキスト"/>
        <xdr:cNvSpPr txBox="1"/>
      </xdr:nvSpPr>
      <xdr:spPr>
        <a:xfrm>
          <a:off x="10528300" y="518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163881</xdr:rowOff>
    </xdr:from>
    <xdr:to>
      <xdr:col>50</xdr:col>
      <xdr:colOff>165100</xdr:colOff>
      <xdr:row>35</xdr:row>
      <xdr:rowOff>94031</xdr:rowOff>
    </xdr:to>
    <xdr:sp macro="" textlink="">
      <xdr:nvSpPr>
        <xdr:cNvPr id="309" name="楕円 308"/>
        <xdr:cNvSpPr/>
      </xdr:nvSpPr>
      <xdr:spPr>
        <a:xfrm>
          <a:off x="9588500" y="59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110558</xdr:rowOff>
    </xdr:from>
    <xdr:ext cx="469744" cy="259045"/>
    <xdr:sp macro="" textlink="">
      <xdr:nvSpPr>
        <xdr:cNvPr id="310" name="テキスト ボックス 309"/>
        <xdr:cNvSpPr txBox="1"/>
      </xdr:nvSpPr>
      <xdr:spPr>
        <a:xfrm>
          <a:off x="9404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126390</xdr:rowOff>
    </xdr:from>
    <xdr:to>
      <xdr:col>46</xdr:col>
      <xdr:colOff>38100</xdr:colOff>
      <xdr:row>34</xdr:row>
      <xdr:rowOff>56540</xdr:rowOff>
    </xdr:to>
    <xdr:sp macro="" textlink="">
      <xdr:nvSpPr>
        <xdr:cNvPr id="311" name="楕円 310"/>
        <xdr:cNvSpPr/>
      </xdr:nvSpPr>
      <xdr:spPr>
        <a:xfrm>
          <a:off x="8699500" y="57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73067</xdr:rowOff>
    </xdr:from>
    <xdr:ext cx="469744" cy="259045"/>
    <xdr:sp macro="" textlink="">
      <xdr:nvSpPr>
        <xdr:cNvPr id="312" name="テキスト ボックス 311"/>
        <xdr:cNvSpPr txBox="1"/>
      </xdr:nvSpPr>
      <xdr:spPr>
        <a:xfrm>
          <a:off x="8515428" y="55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95758</xdr:rowOff>
    </xdr:from>
    <xdr:to>
      <xdr:col>41</xdr:col>
      <xdr:colOff>101600</xdr:colOff>
      <xdr:row>34</xdr:row>
      <xdr:rowOff>25908</xdr:rowOff>
    </xdr:to>
    <xdr:sp macro="" textlink="">
      <xdr:nvSpPr>
        <xdr:cNvPr id="313" name="楕円 312"/>
        <xdr:cNvSpPr/>
      </xdr:nvSpPr>
      <xdr:spPr>
        <a:xfrm>
          <a:off x="7810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42435</xdr:rowOff>
    </xdr:from>
    <xdr:ext cx="469744" cy="259045"/>
    <xdr:sp macro="" textlink="">
      <xdr:nvSpPr>
        <xdr:cNvPr id="314" name="テキスト ボックス 313"/>
        <xdr:cNvSpPr txBox="1"/>
      </xdr:nvSpPr>
      <xdr:spPr>
        <a:xfrm>
          <a:off x="7626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110388</xdr:rowOff>
    </xdr:from>
    <xdr:to>
      <xdr:col>36</xdr:col>
      <xdr:colOff>165100</xdr:colOff>
      <xdr:row>34</xdr:row>
      <xdr:rowOff>40538</xdr:rowOff>
    </xdr:to>
    <xdr:sp macro="" textlink="">
      <xdr:nvSpPr>
        <xdr:cNvPr id="315" name="楕円 314"/>
        <xdr:cNvSpPr/>
      </xdr:nvSpPr>
      <xdr:spPr>
        <a:xfrm>
          <a:off x="6921500" y="576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57065</xdr:rowOff>
    </xdr:from>
    <xdr:ext cx="469744" cy="259045"/>
    <xdr:sp macro="" textlink="">
      <xdr:nvSpPr>
        <xdr:cNvPr id="316" name="テキスト ボックス 315"/>
        <xdr:cNvSpPr txBox="1"/>
      </xdr:nvSpPr>
      <xdr:spPr>
        <a:xfrm>
          <a:off x="6737428" y="554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80264</xdr:rowOff>
    </xdr:from>
    <xdr:to>
      <xdr:col>55</xdr:col>
      <xdr:colOff>0</xdr:colOff>
      <xdr:row>54</xdr:row>
      <xdr:rowOff>117983</xdr:rowOff>
    </xdr:to>
    <xdr:cxnSp macro="">
      <xdr:nvCxnSpPr>
        <xdr:cNvPr id="345" name="直線コネクタ 344"/>
        <xdr:cNvCxnSpPr/>
      </xdr:nvCxnSpPr>
      <xdr:spPr>
        <a:xfrm>
          <a:off x="9639300" y="9338564"/>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80264</xdr:rowOff>
    </xdr:from>
    <xdr:to>
      <xdr:col>50</xdr:col>
      <xdr:colOff>114300</xdr:colOff>
      <xdr:row>54</xdr:row>
      <xdr:rowOff>165227</xdr:rowOff>
    </xdr:to>
    <xdr:cxnSp macro="">
      <xdr:nvCxnSpPr>
        <xdr:cNvPr id="348" name="直線コネクタ 347"/>
        <xdr:cNvCxnSpPr/>
      </xdr:nvCxnSpPr>
      <xdr:spPr>
        <a:xfrm flipV="1">
          <a:off x="8750300" y="9338564"/>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165227</xdr:rowOff>
    </xdr:from>
    <xdr:to>
      <xdr:col>45</xdr:col>
      <xdr:colOff>177800</xdr:colOff>
      <xdr:row>55</xdr:row>
      <xdr:rowOff>14351</xdr:rowOff>
    </xdr:to>
    <xdr:cxnSp macro="">
      <xdr:nvCxnSpPr>
        <xdr:cNvPr id="351" name="直線コネクタ 350"/>
        <xdr:cNvCxnSpPr/>
      </xdr:nvCxnSpPr>
      <xdr:spPr>
        <a:xfrm flipV="1">
          <a:off x="7861300" y="942352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55042</xdr:rowOff>
    </xdr:from>
    <xdr:to>
      <xdr:col>41</xdr:col>
      <xdr:colOff>50800</xdr:colOff>
      <xdr:row>55</xdr:row>
      <xdr:rowOff>14351</xdr:rowOff>
    </xdr:to>
    <xdr:cxnSp macro="">
      <xdr:nvCxnSpPr>
        <xdr:cNvPr id="354" name="直線コネクタ 353"/>
        <xdr:cNvCxnSpPr/>
      </xdr:nvCxnSpPr>
      <xdr:spPr>
        <a:xfrm>
          <a:off x="6972300" y="9313342"/>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67183</xdr:rowOff>
    </xdr:from>
    <xdr:to>
      <xdr:col>55</xdr:col>
      <xdr:colOff>50800</xdr:colOff>
      <xdr:row>54</xdr:row>
      <xdr:rowOff>168783</xdr:rowOff>
    </xdr:to>
    <xdr:sp macro="" textlink="">
      <xdr:nvSpPr>
        <xdr:cNvPr id="364" name="楕円 363"/>
        <xdr:cNvSpPr/>
      </xdr:nvSpPr>
      <xdr:spPr>
        <a:xfrm>
          <a:off x="10426700" y="93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90060</xdr:rowOff>
    </xdr:from>
    <xdr:ext cx="534377" cy="259045"/>
    <xdr:sp macro="" textlink="">
      <xdr:nvSpPr>
        <xdr:cNvPr id="365" name="農林水産業費該当値テキスト"/>
        <xdr:cNvSpPr txBox="1"/>
      </xdr:nvSpPr>
      <xdr:spPr>
        <a:xfrm>
          <a:off x="10528300" y="91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29464</xdr:rowOff>
    </xdr:from>
    <xdr:to>
      <xdr:col>50</xdr:col>
      <xdr:colOff>165100</xdr:colOff>
      <xdr:row>54</xdr:row>
      <xdr:rowOff>131064</xdr:rowOff>
    </xdr:to>
    <xdr:sp macro="" textlink="">
      <xdr:nvSpPr>
        <xdr:cNvPr id="366" name="楕円 365"/>
        <xdr:cNvSpPr/>
      </xdr:nvSpPr>
      <xdr:spPr>
        <a:xfrm>
          <a:off x="9588500" y="92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147591</xdr:rowOff>
    </xdr:from>
    <xdr:ext cx="534377" cy="259045"/>
    <xdr:sp macro="" textlink="">
      <xdr:nvSpPr>
        <xdr:cNvPr id="367" name="テキスト ボックス 366"/>
        <xdr:cNvSpPr txBox="1"/>
      </xdr:nvSpPr>
      <xdr:spPr>
        <a:xfrm>
          <a:off x="9372111" y="906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114427</xdr:rowOff>
    </xdr:from>
    <xdr:to>
      <xdr:col>46</xdr:col>
      <xdr:colOff>38100</xdr:colOff>
      <xdr:row>55</xdr:row>
      <xdr:rowOff>44577</xdr:rowOff>
    </xdr:to>
    <xdr:sp macro="" textlink="">
      <xdr:nvSpPr>
        <xdr:cNvPr id="368" name="楕円 367"/>
        <xdr:cNvSpPr/>
      </xdr:nvSpPr>
      <xdr:spPr>
        <a:xfrm>
          <a:off x="8699500" y="93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61104</xdr:rowOff>
    </xdr:from>
    <xdr:ext cx="469744" cy="259045"/>
    <xdr:sp macro="" textlink="">
      <xdr:nvSpPr>
        <xdr:cNvPr id="369" name="テキスト ボックス 368"/>
        <xdr:cNvSpPr txBox="1"/>
      </xdr:nvSpPr>
      <xdr:spPr>
        <a:xfrm>
          <a:off x="8515428" y="914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135001</xdr:rowOff>
    </xdr:from>
    <xdr:to>
      <xdr:col>41</xdr:col>
      <xdr:colOff>101600</xdr:colOff>
      <xdr:row>55</xdr:row>
      <xdr:rowOff>65151</xdr:rowOff>
    </xdr:to>
    <xdr:sp macro="" textlink="">
      <xdr:nvSpPr>
        <xdr:cNvPr id="370" name="楕円 369"/>
        <xdr:cNvSpPr/>
      </xdr:nvSpPr>
      <xdr:spPr>
        <a:xfrm>
          <a:off x="7810500" y="93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81678</xdr:rowOff>
    </xdr:from>
    <xdr:ext cx="469744" cy="259045"/>
    <xdr:sp macro="" textlink="">
      <xdr:nvSpPr>
        <xdr:cNvPr id="371" name="テキスト ボックス 370"/>
        <xdr:cNvSpPr txBox="1"/>
      </xdr:nvSpPr>
      <xdr:spPr>
        <a:xfrm>
          <a:off x="7626428" y="916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4242</xdr:rowOff>
    </xdr:from>
    <xdr:to>
      <xdr:col>36</xdr:col>
      <xdr:colOff>165100</xdr:colOff>
      <xdr:row>54</xdr:row>
      <xdr:rowOff>105842</xdr:rowOff>
    </xdr:to>
    <xdr:sp macro="" textlink="">
      <xdr:nvSpPr>
        <xdr:cNvPr id="372" name="楕円 371"/>
        <xdr:cNvSpPr/>
      </xdr:nvSpPr>
      <xdr:spPr>
        <a:xfrm>
          <a:off x="6921500" y="926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122369</xdr:rowOff>
    </xdr:from>
    <xdr:ext cx="534377" cy="259045"/>
    <xdr:sp macro="" textlink="">
      <xdr:nvSpPr>
        <xdr:cNvPr id="373" name="テキスト ボックス 372"/>
        <xdr:cNvSpPr txBox="1"/>
      </xdr:nvSpPr>
      <xdr:spPr>
        <a:xfrm>
          <a:off x="6705111" y="903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98944</xdr:rowOff>
    </xdr:from>
    <xdr:to>
      <xdr:col>55</xdr:col>
      <xdr:colOff>0</xdr:colOff>
      <xdr:row>78</xdr:row>
      <xdr:rowOff>417</xdr:rowOff>
    </xdr:to>
    <xdr:cxnSp macro="">
      <xdr:nvCxnSpPr>
        <xdr:cNvPr id="404" name="直線コネクタ 403"/>
        <xdr:cNvCxnSpPr/>
      </xdr:nvCxnSpPr>
      <xdr:spPr>
        <a:xfrm flipV="1">
          <a:off x="9639300" y="13300594"/>
          <a:ext cx="8382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131176</xdr:rowOff>
    </xdr:from>
    <xdr:to>
      <xdr:col>50</xdr:col>
      <xdr:colOff>114300</xdr:colOff>
      <xdr:row>78</xdr:row>
      <xdr:rowOff>417</xdr:rowOff>
    </xdr:to>
    <xdr:cxnSp macro="">
      <xdr:nvCxnSpPr>
        <xdr:cNvPr id="407" name="直線コネクタ 406"/>
        <xdr:cNvCxnSpPr/>
      </xdr:nvCxnSpPr>
      <xdr:spPr>
        <a:xfrm>
          <a:off x="8750300" y="13332826"/>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123600</xdr:rowOff>
    </xdr:from>
    <xdr:to>
      <xdr:col>45</xdr:col>
      <xdr:colOff>177800</xdr:colOff>
      <xdr:row>77</xdr:row>
      <xdr:rowOff>131176</xdr:rowOff>
    </xdr:to>
    <xdr:cxnSp macro="">
      <xdr:nvCxnSpPr>
        <xdr:cNvPr id="410" name="直線コネクタ 409"/>
        <xdr:cNvCxnSpPr/>
      </xdr:nvCxnSpPr>
      <xdr:spPr>
        <a:xfrm>
          <a:off x="7861300" y="13325250"/>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44864</xdr:rowOff>
    </xdr:from>
    <xdr:to>
      <xdr:col>41</xdr:col>
      <xdr:colOff>50800</xdr:colOff>
      <xdr:row>77</xdr:row>
      <xdr:rowOff>123600</xdr:rowOff>
    </xdr:to>
    <xdr:cxnSp macro="">
      <xdr:nvCxnSpPr>
        <xdr:cNvPr id="413" name="直線コネクタ 412"/>
        <xdr:cNvCxnSpPr/>
      </xdr:nvCxnSpPr>
      <xdr:spPr>
        <a:xfrm>
          <a:off x="6972300" y="13246514"/>
          <a:ext cx="889000" cy="7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48144</xdr:rowOff>
    </xdr:from>
    <xdr:to>
      <xdr:col>55</xdr:col>
      <xdr:colOff>50800</xdr:colOff>
      <xdr:row>77</xdr:row>
      <xdr:rowOff>149744</xdr:rowOff>
    </xdr:to>
    <xdr:sp macro="" textlink="">
      <xdr:nvSpPr>
        <xdr:cNvPr id="423" name="楕円 422"/>
        <xdr:cNvSpPr/>
      </xdr:nvSpPr>
      <xdr:spPr>
        <a:xfrm>
          <a:off x="10426700" y="1324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26571</xdr:rowOff>
    </xdr:from>
    <xdr:ext cx="534377" cy="259045"/>
    <xdr:sp macro="" textlink="">
      <xdr:nvSpPr>
        <xdr:cNvPr id="424" name="商工費該当値テキスト"/>
        <xdr:cNvSpPr txBox="1"/>
      </xdr:nvSpPr>
      <xdr:spPr>
        <a:xfrm>
          <a:off x="10528300" y="1322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121067</xdr:rowOff>
    </xdr:from>
    <xdr:to>
      <xdr:col>50</xdr:col>
      <xdr:colOff>165100</xdr:colOff>
      <xdr:row>78</xdr:row>
      <xdr:rowOff>51217</xdr:rowOff>
    </xdr:to>
    <xdr:sp macro="" textlink="">
      <xdr:nvSpPr>
        <xdr:cNvPr id="425" name="楕円 424"/>
        <xdr:cNvSpPr/>
      </xdr:nvSpPr>
      <xdr:spPr>
        <a:xfrm>
          <a:off x="9588500" y="133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42344</xdr:rowOff>
    </xdr:from>
    <xdr:ext cx="469744" cy="259045"/>
    <xdr:sp macro="" textlink="">
      <xdr:nvSpPr>
        <xdr:cNvPr id="426" name="テキスト ボックス 425"/>
        <xdr:cNvSpPr txBox="1"/>
      </xdr:nvSpPr>
      <xdr:spPr>
        <a:xfrm>
          <a:off x="9404428" y="13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80376</xdr:rowOff>
    </xdr:from>
    <xdr:to>
      <xdr:col>46</xdr:col>
      <xdr:colOff>38100</xdr:colOff>
      <xdr:row>78</xdr:row>
      <xdr:rowOff>10526</xdr:rowOff>
    </xdr:to>
    <xdr:sp macro="" textlink="">
      <xdr:nvSpPr>
        <xdr:cNvPr id="427" name="楕円 426"/>
        <xdr:cNvSpPr/>
      </xdr:nvSpPr>
      <xdr:spPr>
        <a:xfrm>
          <a:off x="8699500" y="132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1653</xdr:rowOff>
    </xdr:from>
    <xdr:ext cx="469744" cy="259045"/>
    <xdr:sp macro="" textlink="">
      <xdr:nvSpPr>
        <xdr:cNvPr id="428" name="テキスト ボックス 427"/>
        <xdr:cNvSpPr txBox="1"/>
      </xdr:nvSpPr>
      <xdr:spPr>
        <a:xfrm>
          <a:off x="8515428" y="1337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72800</xdr:rowOff>
    </xdr:from>
    <xdr:to>
      <xdr:col>41</xdr:col>
      <xdr:colOff>101600</xdr:colOff>
      <xdr:row>78</xdr:row>
      <xdr:rowOff>2950</xdr:rowOff>
    </xdr:to>
    <xdr:sp macro="" textlink="">
      <xdr:nvSpPr>
        <xdr:cNvPr id="429" name="楕円 428"/>
        <xdr:cNvSpPr/>
      </xdr:nvSpPr>
      <xdr:spPr>
        <a:xfrm>
          <a:off x="7810500" y="132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165527</xdr:rowOff>
    </xdr:from>
    <xdr:ext cx="469744" cy="259045"/>
    <xdr:sp macro="" textlink="">
      <xdr:nvSpPr>
        <xdr:cNvPr id="430" name="テキスト ボックス 429"/>
        <xdr:cNvSpPr txBox="1"/>
      </xdr:nvSpPr>
      <xdr:spPr>
        <a:xfrm>
          <a:off x="7626428" y="1336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165514</xdr:rowOff>
    </xdr:from>
    <xdr:to>
      <xdr:col>36</xdr:col>
      <xdr:colOff>165100</xdr:colOff>
      <xdr:row>77</xdr:row>
      <xdr:rowOff>95664</xdr:rowOff>
    </xdr:to>
    <xdr:sp macro="" textlink="">
      <xdr:nvSpPr>
        <xdr:cNvPr id="431" name="楕円 430"/>
        <xdr:cNvSpPr/>
      </xdr:nvSpPr>
      <xdr:spPr>
        <a:xfrm>
          <a:off x="6921500" y="131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86791</xdr:rowOff>
    </xdr:from>
    <xdr:ext cx="534377" cy="259045"/>
    <xdr:sp macro="" textlink="">
      <xdr:nvSpPr>
        <xdr:cNvPr id="432" name="テキスト ボックス 431"/>
        <xdr:cNvSpPr txBox="1"/>
      </xdr:nvSpPr>
      <xdr:spPr>
        <a:xfrm>
          <a:off x="6705111" y="132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29127</xdr:rowOff>
    </xdr:from>
    <xdr:to>
      <xdr:col>55</xdr:col>
      <xdr:colOff>0</xdr:colOff>
      <xdr:row>93</xdr:row>
      <xdr:rowOff>127333</xdr:rowOff>
    </xdr:to>
    <xdr:cxnSp macro="">
      <xdr:nvCxnSpPr>
        <xdr:cNvPr id="460" name="直線コネクタ 459"/>
        <xdr:cNvCxnSpPr/>
      </xdr:nvCxnSpPr>
      <xdr:spPr>
        <a:xfrm>
          <a:off x="9639300" y="15973977"/>
          <a:ext cx="838200" cy="9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29127</xdr:rowOff>
    </xdr:from>
    <xdr:to>
      <xdr:col>50</xdr:col>
      <xdr:colOff>114300</xdr:colOff>
      <xdr:row>93</xdr:row>
      <xdr:rowOff>90368</xdr:rowOff>
    </xdr:to>
    <xdr:cxnSp macro="">
      <xdr:nvCxnSpPr>
        <xdr:cNvPr id="463" name="直線コネクタ 462"/>
        <xdr:cNvCxnSpPr/>
      </xdr:nvCxnSpPr>
      <xdr:spPr>
        <a:xfrm flipV="1">
          <a:off x="8750300" y="15973977"/>
          <a:ext cx="889000" cy="6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5" name="テキスト ボックス 464"/>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90368</xdr:rowOff>
    </xdr:from>
    <xdr:to>
      <xdr:col>45</xdr:col>
      <xdr:colOff>177800</xdr:colOff>
      <xdr:row>93</xdr:row>
      <xdr:rowOff>149165</xdr:rowOff>
    </xdr:to>
    <xdr:cxnSp macro="">
      <xdr:nvCxnSpPr>
        <xdr:cNvPr id="466" name="直線コネクタ 465"/>
        <xdr:cNvCxnSpPr/>
      </xdr:nvCxnSpPr>
      <xdr:spPr>
        <a:xfrm flipV="1">
          <a:off x="7861300" y="16035218"/>
          <a:ext cx="889000" cy="5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8" name="テキスト ボックス 467"/>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149165</xdr:rowOff>
    </xdr:from>
    <xdr:to>
      <xdr:col>41</xdr:col>
      <xdr:colOff>50800</xdr:colOff>
      <xdr:row>94</xdr:row>
      <xdr:rowOff>96540</xdr:rowOff>
    </xdr:to>
    <xdr:cxnSp macro="">
      <xdr:nvCxnSpPr>
        <xdr:cNvPr id="469" name="直線コネクタ 468"/>
        <xdr:cNvCxnSpPr/>
      </xdr:nvCxnSpPr>
      <xdr:spPr>
        <a:xfrm flipV="1">
          <a:off x="6972300" y="16094015"/>
          <a:ext cx="889000" cy="11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71" name="テキスト ボックス 470"/>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xdr:rowOff>
    </xdr:from>
    <xdr:ext cx="534377" cy="259045"/>
    <xdr:sp macro="" textlink="">
      <xdr:nvSpPr>
        <xdr:cNvPr id="473" name="テキスト ボックス 472"/>
        <xdr:cNvSpPr txBox="1"/>
      </xdr:nvSpPr>
      <xdr:spPr>
        <a:xfrm>
          <a:off x="6705111" y="164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76533</xdr:rowOff>
    </xdr:from>
    <xdr:to>
      <xdr:col>55</xdr:col>
      <xdr:colOff>50800</xdr:colOff>
      <xdr:row>94</xdr:row>
      <xdr:rowOff>6683</xdr:rowOff>
    </xdr:to>
    <xdr:sp macro="" textlink="">
      <xdr:nvSpPr>
        <xdr:cNvPr id="479" name="楕円 478"/>
        <xdr:cNvSpPr/>
      </xdr:nvSpPr>
      <xdr:spPr>
        <a:xfrm>
          <a:off x="10426700" y="160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99410</xdr:rowOff>
    </xdr:from>
    <xdr:ext cx="534377" cy="259045"/>
    <xdr:sp macro="" textlink="">
      <xdr:nvSpPr>
        <xdr:cNvPr id="480" name="土木費該当値テキスト"/>
        <xdr:cNvSpPr txBox="1"/>
      </xdr:nvSpPr>
      <xdr:spPr>
        <a:xfrm>
          <a:off x="10528300" y="158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149777</xdr:rowOff>
    </xdr:from>
    <xdr:to>
      <xdr:col>50</xdr:col>
      <xdr:colOff>165100</xdr:colOff>
      <xdr:row>93</xdr:row>
      <xdr:rowOff>79927</xdr:rowOff>
    </xdr:to>
    <xdr:sp macro="" textlink="">
      <xdr:nvSpPr>
        <xdr:cNvPr id="481" name="楕円 480"/>
        <xdr:cNvSpPr/>
      </xdr:nvSpPr>
      <xdr:spPr>
        <a:xfrm>
          <a:off x="9588500" y="159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96454</xdr:rowOff>
    </xdr:from>
    <xdr:ext cx="534377" cy="259045"/>
    <xdr:sp macro="" textlink="">
      <xdr:nvSpPr>
        <xdr:cNvPr id="482" name="テキスト ボックス 481"/>
        <xdr:cNvSpPr txBox="1"/>
      </xdr:nvSpPr>
      <xdr:spPr>
        <a:xfrm>
          <a:off x="9372111" y="1569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39568</xdr:rowOff>
    </xdr:from>
    <xdr:to>
      <xdr:col>46</xdr:col>
      <xdr:colOff>38100</xdr:colOff>
      <xdr:row>93</xdr:row>
      <xdr:rowOff>141168</xdr:rowOff>
    </xdr:to>
    <xdr:sp macro="" textlink="">
      <xdr:nvSpPr>
        <xdr:cNvPr id="483" name="楕円 482"/>
        <xdr:cNvSpPr/>
      </xdr:nvSpPr>
      <xdr:spPr>
        <a:xfrm>
          <a:off x="8699500" y="159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157695</xdr:rowOff>
    </xdr:from>
    <xdr:ext cx="534377" cy="259045"/>
    <xdr:sp macro="" textlink="">
      <xdr:nvSpPr>
        <xdr:cNvPr id="484" name="テキスト ボックス 483"/>
        <xdr:cNvSpPr txBox="1"/>
      </xdr:nvSpPr>
      <xdr:spPr>
        <a:xfrm>
          <a:off x="8483111" y="157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98365</xdr:rowOff>
    </xdr:from>
    <xdr:to>
      <xdr:col>41</xdr:col>
      <xdr:colOff>101600</xdr:colOff>
      <xdr:row>94</xdr:row>
      <xdr:rowOff>28515</xdr:rowOff>
    </xdr:to>
    <xdr:sp macro="" textlink="">
      <xdr:nvSpPr>
        <xdr:cNvPr id="485" name="楕円 484"/>
        <xdr:cNvSpPr/>
      </xdr:nvSpPr>
      <xdr:spPr>
        <a:xfrm>
          <a:off x="7810500" y="160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45042</xdr:rowOff>
    </xdr:from>
    <xdr:ext cx="534377" cy="259045"/>
    <xdr:sp macro="" textlink="">
      <xdr:nvSpPr>
        <xdr:cNvPr id="486" name="テキスト ボックス 485"/>
        <xdr:cNvSpPr txBox="1"/>
      </xdr:nvSpPr>
      <xdr:spPr>
        <a:xfrm>
          <a:off x="7594111" y="1581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45740</xdr:rowOff>
    </xdr:from>
    <xdr:to>
      <xdr:col>36</xdr:col>
      <xdr:colOff>165100</xdr:colOff>
      <xdr:row>94</xdr:row>
      <xdr:rowOff>147340</xdr:rowOff>
    </xdr:to>
    <xdr:sp macro="" textlink="">
      <xdr:nvSpPr>
        <xdr:cNvPr id="487" name="楕円 486"/>
        <xdr:cNvSpPr/>
      </xdr:nvSpPr>
      <xdr:spPr>
        <a:xfrm>
          <a:off x="6921500" y="1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163867</xdr:rowOff>
    </xdr:from>
    <xdr:ext cx="534377" cy="259045"/>
    <xdr:sp macro="" textlink="">
      <xdr:nvSpPr>
        <xdr:cNvPr id="488" name="テキスト ボックス 487"/>
        <xdr:cNvSpPr txBox="1"/>
      </xdr:nvSpPr>
      <xdr:spPr>
        <a:xfrm>
          <a:off x="6705111" y="159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43035</xdr:rowOff>
    </xdr:from>
    <xdr:to>
      <xdr:col>85</xdr:col>
      <xdr:colOff>127000</xdr:colOff>
      <xdr:row>37</xdr:row>
      <xdr:rowOff>151566</xdr:rowOff>
    </xdr:to>
    <xdr:cxnSp macro="">
      <xdr:nvCxnSpPr>
        <xdr:cNvPr id="520" name="直線コネクタ 519"/>
        <xdr:cNvCxnSpPr/>
      </xdr:nvCxnSpPr>
      <xdr:spPr>
        <a:xfrm flipV="1">
          <a:off x="15481300" y="6043785"/>
          <a:ext cx="838200" cy="45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114663</xdr:rowOff>
    </xdr:from>
    <xdr:to>
      <xdr:col>81</xdr:col>
      <xdr:colOff>50800</xdr:colOff>
      <xdr:row>37</xdr:row>
      <xdr:rowOff>151566</xdr:rowOff>
    </xdr:to>
    <xdr:cxnSp macro="">
      <xdr:nvCxnSpPr>
        <xdr:cNvPr id="523" name="直線コネクタ 522"/>
        <xdr:cNvCxnSpPr/>
      </xdr:nvCxnSpPr>
      <xdr:spPr>
        <a:xfrm>
          <a:off x="14592300" y="6458313"/>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114663</xdr:rowOff>
    </xdr:from>
    <xdr:to>
      <xdr:col>76</xdr:col>
      <xdr:colOff>114300</xdr:colOff>
      <xdr:row>38</xdr:row>
      <xdr:rowOff>76781</xdr:rowOff>
    </xdr:to>
    <xdr:cxnSp macro="">
      <xdr:nvCxnSpPr>
        <xdr:cNvPr id="526" name="直線コネクタ 525"/>
        <xdr:cNvCxnSpPr/>
      </xdr:nvCxnSpPr>
      <xdr:spPr>
        <a:xfrm flipV="1">
          <a:off x="13703300" y="6458313"/>
          <a:ext cx="889000" cy="1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109764</xdr:rowOff>
    </xdr:from>
    <xdr:to>
      <xdr:col>71</xdr:col>
      <xdr:colOff>177800</xdr:colOff>
      <xdr:row>38</xdr:row>
      <xdr:rowOff>76781</xdr:rowOff>
    </xdr:to>
    <xdr:cxnSp macro="">
      <xdr:nvCxnSpPr>
        <xdr:cNvPr id="529" name="直線コネクタ 528"/>
        <xdr:cNvCxnSpPr/>
      </xdr:nvCxnSpPr>
      <xdr:spPr>
        <a:xfrm>
          <a:off x="12814300" y="6453414"/>
          <a:ext cx="889000" cy="1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163685</xdr:rowOff>
    </xdr:from>
    <xdr:to>
      <xdr:col>85</xdr:col>
      <xdr:colOff>177800</xdr:colOff>
      <xdr:row>35</xdr:row>
      <xdr:rowOff>93835</xdr:rowOff>
    </xdr:to>
    <xdr:sp macro="" textlink="">
      <xdr:nvSpPr>
        <xdr:cNvPr id="539" name="楕円 538"/>
        <xdr:cNvSpPr/>
      </xdr:nvSpPr>
      <xdr:spPr>
        <a:xfrm>
          <a:off x="16268700" y="59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15112</xdr:rowOff>
    </xdr:from>
    <xdr:ext cx="534377" cy="259045"/>
    <xdr:sp macro="" textlink="">
      <xdr:nvSpPr>
        <xdr:cNvPr id="540" name="消防費該当値テキスト"/>
        <xdr:cNvSpPr txBox="1"/>
      </xdr:nvSpPr>
      <xdr:spPr>
        <a:xfrm>
          <a:off x="16370300" y="584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100766</xdr:rowOff>
    </xdr:from>
    <xdr:to>
      <xdr:col>81</xdr:col>
      <xdr:colOff>101600</xdr:colOff>
      <xdr:row>38</xdr:row>
      <xdr:rowOff>30916</xdr:rowOff>
    </xdr:to>
    <xdr:sp macro="" textlink="">
      <xdr:nvSpPr>
        <xdr:cNvPr id="541" name="楕円 540"/>
        <xdr:cNvSpPr/>
      </xdr:nvSpPr>
      <xdr:spPr>
        <a:xfrm>
          <a:off x="15430500" y="644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22042</xdr:rowOff>
    </xdr:from>
    <xdr:ext cx="534377" cy="259045"/>
    <xdr:sp macro="" textlink="">
      <xdr:nvSpPr>
        <xdr:cNvPr id="542" name="テキスト ボックス 541"/>
        <xdr:cNvSpPr txBox="1"/>
      </xdr:nvSpPr>
      <xdr:spPr>
        <a:xfrm>
          <a:off x="15214111" y="65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63863</xdr:rowOff>
    </xdr:from>
    <xdr:to>
      <xdr:col>76</xdr:col>
      <xdr:colOff>165100</xdr:colOff>
      <xdr:row>37</xdr:row>
      <xdr:rowOff>165463</xdr:rowOff>
    </xdr:to>
    <xdr:sp macro="" textlink="">
      <xdr:nvSpPr>
        <xdr:cNvPr id="543" name="楕円 542"/>
        <xdr:cNvSpPr/>
      </xdr:nvSpPr>
      <xdr:spPr>
        <a:xfrm>
          <a:off x="14541500" y="64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10540</xdr:rowOff>
    </xdr:from>
    <xdr:ext cx="534377" cy="259045"/>
    <xdr:sp macro="" textlink="">
      <xdr:nvSpPr>
        <xdr:cNvPr id="544" name="テキスト ボックス 543"/>
        <xdr:cNvSpPr txBox="1"/>
      </xdr:nvSpPr>
      <xdr:spPr>
        <a:xfrm>
          <a:off x="14325111" y="61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25981</xdr:rowOff>
    </xdr:from>
    <xdr:to>
      <xdr:col>72</xdr:col>
      <xdr:colOff>38100</xdr:colOff>
      <xdr:row>38</xdr:row>
      <xdr:rowOff>127581</xdr:rowOff>
    </xdr:to>
    <xdr:sp macro="" textlink="">
      <xdr:nvSpPr>
        <xdr:cNvPr id="545" name="楕円 544"/>
        <xdr:cNvSpPr/>
      </xdr:nvSpPr>
      <xdr:spPr>
        <a:xfrm>
          <a:off x="13652500" y="654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118708</xdr:rowOff>
    </xdr:from>
    <xdr:ext cx="534377" cy="259045"/>
    <xdr:sp macro="" textlink="">
      <xdr:nvSpPr>
        <xdr:cNvPr id="546" name="テキスト ボックス 545"/>
        <xdr:cNvSpPr txBox="1"/>
      </xdr:nvSpPr>
      <xdr:spPr>
        <a:xfrm>
          <a:off x="13436111" y="663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58964</xdr:rowOff>
    </xdr:from>
    <xdr:to>
      <xdr:col>67</xdr:col>
      <xdr:colOff>101600</xdr:colOff>
      <xdr:row>37</xdr:row>
      <xdr:rowOff>160564</xdr:rowOff>
    </xdr:to>
    <xdr:sp macro="" textlink="">
      <xdr:nvSpPr>
        <xdr:cNvPr id="547" name="楕円 546"/>
        <xdr:cNvSpPr/>
      </xdr:nvSpPr>
      <xdr:spPr>
        <a:xfrm>
          <a:off x="12763500" y="64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5641</xdr:rowOff>
    </xdr:from>
    <xdr:ext cx="534377" cy="259045"/>
    <xdr:sp macro="" textlink="">
      <xdr:nvSpPr>
        <xdr:cNvPr id="548" name="テキスト ボックス 547"/>
        <xdr:cNvSpPr txBox="1"/>
      </xdr:nvSpPr>
      <xdr:spPr>
        <a:xfrm>
          <a:off x="12547111" y="61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59119</xdr:rowOff>
    </xdr:from>
    <xdr:to>
      <xdr:col>85</xdr:col>
      <xdr:colOff>127000</xdr:colOff>
      <xdr:row>55</xdr:row>
      <xdr:rowOff>24417</xdr:rowOff>
    </xdr:to>
    <xdr:cxnSp macro="">
      <xdr:nvCxnSpPr>
        <xdr:cNvPr id="576" name="直線コネクタ 575"/>
        <xdr:cNvCxnSpPr/>
      </xdr:nvCxnSpPr>
      <xdr:spPr>
        <a:xfrm flipV="1">
          <a:off x="15481300" y="9317419"/>
          <a:ext cx="838200" cy="1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24417</xdr:rowOff>
    </xdr:from>
    <xdr:to>
      <xdr:col>81</xdr:col>
      <xdr:colOff>50800</xdr:colOff>
      <xdr:row>55</xdr:row>
      <xdr:rowOff>151724</xdr:rowOff>
    </xdr:to>
    <xdr:cxnSp macro="">
      <xdr:nvCxnSpPr>
        <xdr:cNvPr id="579" name="直線コネクタ 578"/>
        <xdr:cNvCxnSpPr/>
      </xdr:nvCxnSpPr>
      <xdr:spPr>
        <a:xfrm flipV="1">
          <a:off x="14592300" y="9454167"/>
          <a:ext cx="889000" cy="12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1" name="テキスト ボックス 580"/>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151724</xdr:rowOff>
    </xdr:from>
    <xdr:to>
      <xdr:col>76</xdr:col>
      <xdr:colOff>114300</xdr:colOff>
      <xdr:row>56</xdr:row>
      <xdr:rowOff>32532</xdr:rowOff>
    </xdr:to>
    <xdr:cxnSp macro="">
      <xdr:nvCxnSpPr>
        <xdr:cNvPr id="582" name="直線コネクタ 581"/>
        <xdr:cNvCxnSpPr/>
      </xdr:nvCxnSpPr>
      <xdr:spPr>
        <a:xfrm flipV="1">
          <a:off x="13703300" y="9581474"/>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164229</xdr:rowOff>
    </xdr:from>
    <xdr:to>
      <xdr:col>71</xdr:col>
      <xdr:colOff>177800</xdr:colOff>
      <xdr:row>56</xdr:row>
      <xdr:rowOff>32532</xdr:rowOff>
    </xdr:to>
    <xdr:cxnSp macro="">
      <xdr:nvCxnSpPr>
        <xdr:cNvPr id="585" name="直線コネクタ 584"/>
        <xdr:cNvCxnSpPr/>
      </xdr:nvCxnSpPr>
      <xdr:spPr>
        <a:xfrm>
          <a:off x="12814300" y="9422529"/>
          <a:ext cx="889000" cy="2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8319</xdr:rowOff>
    </xdr:from>
    <xdr:to>
      <xdr:col>85</xdr:col>
      <xdr:colOff>177800</xdr:colOff>
      <xdr:row>54</xdr:row>
      <xdr:rowOff>109919</xdr:rowOff>
    </xdr:to>
    <xdr:sp macro="" textlink="">
      <xdr:nvSpPr>
        <xdr:cNvPr id="595" name="楕円 594"/>
        <xdr:cNvSpPr/>
      </xdr:nvSpPr>
      <xdr:spPr>
        <a:xfrm>
          <a:off x="16268700" y="926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31196</xdr:rowOff>
    </xdr:from>
    <xdr:ext cx="534377" cy="259045"/>
    <xdr:sp macro="" textlink="">
      <xdr:nvSpPr>
        <xdr:cNvPr id="596" name="教育費該当値テキスト"/>
        <xdr:cNvSpPr txBox="1"/>
      </xdr:nvSpPr>
      <xdr:spPr>
        <a:xfrm>
          <a:off x="16370300" y="911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145067</xdr:rowOff>
    </xdr:from>
    <xdr:to>
      <xdr:col>81</xdr:col>
      <xdr:colOff>101600</xdr:colOff>
      <xdr:row>55</xdr:row>
      <xdr:rowOff>75217</xdr:rowOff>
    </xdr:to>
    <xdr:sp macro="" textlink="">
      <xdr:nvSpPr>
        <xdr:cNvPr id="597" name="楕円 596"/>
        <xdr:cNvSpPr/>
      </xdr:nvSpPr>
      <xdr:spPr>
        <a:xfrm>
          <a:off x="15430500" y="94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91744</xdr:rowOff>
    </xdr:from>
    <xdr:ext cx="534377" cy="259045"/>
    <xdr:sp macro="" textlink="">
      <xdr:nvSpPr>
        <xdr:cNvPr id="598" name="テキスト ボックス 597"/>
        <xdr:cNvSpPr txBox="1"/>
      </xdr:nvSpPr>
      <xdr:spPr>
        <a:xfrm>
          <a:off x="15214111" y="91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100924</xdr:rowOff>
    </xdr:from>
    <xdr:to>
      <xdr:col>76</xdr:col>
      <xdr:colOff>165100</xdr:colOff>
      <xdr:row>56</xdr:row>
      <xdr:rowOff>31074</xdr:rowOff>
    </xdr:to>
    <xdr:sp macro="" textlink="">
      <xdr:nvSpPr>
        <xdr:cNvPr id="599" name="楕円 598"/>
        <xdr:cNvSpPr/>
      </xdr:nvSpPr>
      <xdr:spPr>
        <a:xfrm>
          <a:off x="14541500" y="953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47601</xdr:rowOff>
    </xdr:from>
    <xdr:ext cx="534377" cy="259045"/>
    <xdr:sp macro="" textlink="">
      <xdr:nvSpPr>
        <xdr:cNvPr id="600" name="テキスト ボックス 599"/>
        <xdr:cNvSpPr txBox="1"/>
      </xdr:nvSpPr>
      <xdr:spPr>
        <a:xfrm>
          <a:off x="14325111" y="930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153182</xdr:rowOff>
    </xdr:from>
    <xdr:to>
      <xdr:col>72</xdr:col>
      <xdr:colOff>38100</xdr:colOff>
      <xdr:row>56</xdr:row>
      <xdr:rowOff>83332</xdr:rowOff>
    </xdr:to>
    <xdr:sp macro="" textlink="">
      <xdr:nvSpPr>
        <xdr:cNvPr id="601" name="楕円 600"/>
        <xdr:cNvSpPr/>
      </xdr:nvSpPr>
      <xdr:spPr>
        <a:xfrm>
          <a:off x="13652500" y="95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74459</xdr:rowOff>
    </xdr:from>
    <xdr:ext cx="534377" cy="259045"/>
    <xdr:sp macro="" textlink="">
      <xdr:nvSpPr>
        <xdr:cNvPr id="602" name="テキスト ボックス 601"/>
        <xdr:cNvSpPr txBox="1"/>
      </xdr:nvSpPr>
      <xdr:spPr>
        <a:xfrm>
          <a:off x="13436111" y="967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113429</xdr:rowOff>
    </xdr:from>
    <xdr:to>
      <xdr:col>67</xdr:col>
      <xdr:colOff>101600</xdr:colOff>
      <xdr:row>55</xdr:row>
      <xdr:rowOff>43579</xdr:rowOff>
    </xdr:to>
    <xdr:sp macro="" textlink="">
      <xdr:nvSpPr>
        <xdr:cNvPr id="603" name="楕円 602"/>
        <xdr:cNvSpPr/>
      </xdr:nvSpPr>
      <xdr:spPr>
        <a:xfrm>
          <a:off x="12763500" y="93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60106</xdr:rowOff>
    </xdr:from>
    <xdr:ext cx="534377" cy="259045"/>
    <xdr:sp macro="" textlink="">
      <xdr:nvSpPr>
        <xdr:cNvPr id="604" name="テキスト ボックス 603"/>
        <xdr:cNvSpPr txBox="1"/>
      </xdr:nvSpPr>
      <xdr:spPr>
        <a:xfrm>
          <a:off x="12547111" y="91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77781</xdr:rowOff>
    </xdr:from>
    <xdr:to>
      <xdr:col>85</xdr:col>
      <xdr:colOff>127000</xdr:colOff>
      <xdr:row>79</xdr:row>
      <xdr:rowOff>85227</xdr:rowOff>
    </xdr:to>
    <xdr:cxnSp macro="">
      <xdr:nvCxnSpPr>
        <xdr:cNvPr id="635" name="直線コネクタ 634"/>
        <xdr:cNvCxnSpPr/>
      </xdr:nvCxnSpPr>
      <xdr:spPr>
        <a:xfrm>
          <a:off x="15481300" y="13622331"/>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77781</xdr:rowOff>
    </xdr:from>
    <xdr:to>
      <xdr:col>81</xdr:col>
      <xdr:colOff>50800</xdr:colOff>
      <xdr:row>79</xdr:row>
      <xdr:rowOff>90714</xdr:rowOff>
    </xdr:to>
    <xdr:cxnSp macro="">
      <xdr:nvCxnSpPr>
        <xdr:cNvPr id="638" name="直線コネクタ 637"/>
        <xdr:cNvCxnSpPr/>
      </xdr:nvCxnSpPr>
      <xdr:spPr>
        <a:xfrm flipV="1">
          <a:off x="14592300" y="13622331"/>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90714</xdr:rowOff>
    </xdr:from>
    <xdr:to>
      <xdr:col>76</xdr:col>
      <xdr:colOff>114300</xdr:colOff>
      <xdr:row>79</xdr:row>
      <xdr:rowOff>94241</xdr:rowOff>
    </xdr:to>
    <xdr:cxnSp macro="">
      <xdr:nvCxnSpPr>
        <xdr:cNvPr id="641" name="直線コネクタ 640"/>
        <xdr:cNvCxnSpPr/>
      </xdr:nvCxnSpPr>
      <xdr:spPr>
        <a:xfrm flipV="1">
          <a:off x="13703300" y="13635264"/>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93326</xdr:rowOff>
    </xdr:from>
    <xdr:to>
      <xdr:col>71</xdr:col>
      <xdr:colOff>177800</xdr:colOff>
      <xdr:row>79</xdr:row>
      <xdr:rowOff>94241</xdr:rowOff>
    </xdr:to>
    <xdr:cxnSp macro="">
      <xdr:nvCxnSpPr>
        <xdr:cNvPr id="644" name="直線コネクタ 643"/>
        <xdr:cNvCxnSpPr/>
      </xdr:nvCxnSpPr>
      <xdr:spPr>
        <a:xfrm>
          <a:off x="12814300" y="1363787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34427</xdr:rowOff>
    </xdr:from>
    <xdr:to>
      <xdr:col>85</xdr:col>
      <xdr:colOff>177800</xdr:colOff>
      <xdr:row>79</xdr:row>
      <xdr:rowOff>136027</xdr:rowOff>
    </xdr:to>
    <xdr:sp macro="" textlink="">
      <xdr:nvSpPr>
        <xdr:cNvPr id="654" name="楕円 653"/>
        <xdr:cNvSpPr/>
      </xdr:nvSpPr>
      <xdr:spPr>
        <a:xfrm>
          <a:off x="16268700" y="135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120804</xdr:rowOff>
    </xdr:from>
    <xdr:ext cx="378565" cy="259045"/>
    <xdr:sp macro="" textlink="">
      <xdr:nvSpPr>
        <xdr:cNvPr id="655" name="災害復旧費該当値テキスト"/>
        <xdr:cNvSpPr txBox="1"/>
      </xdr:nvSpPr>
      <xdr:spPr>
        <a:xfrm>
          <a:off x="16370300" y="13493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26981</xdr:rowOff>
    </xdr:from>
    <xdr:to>
      <xdr:col>81</xdr:col>
      <xdr:colOff>101600</xdr:colOff>
      <xdr:row>79</xdr:row>
      <xdr:rowOff>128581</xdr:rowOff>
    </xdr:to>
    <xdr:sp macro="" textlink="">
      <xdr:nvSpPr>
        <xdr:cNvPr id="656" name="楕円 655"/>
        <xdr:cNvSpPr/>
      </xdr:nvSpPr>
      <xdr:spPr>
        <a:xfrm>
          <a:off x="15430500" y="135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119708</xdr:rowOff>
    </xdr:from>
    <xdr:ext cx="378565" cy="259045"/>
    <xdr:sp macro="" textlink="">
      <xdr:nvSpPr>
        <xdr:cNvPr id="657" name="テキスト ボックス 656"/>
        <xdr:cNvSpPr txBox="1"/>
      </xdr:nvSpPr>
      <xdr:spPr>
        <a:xfrm>
          <a:off x="15292017" y="13664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39914</xdr:rowOff>
    </xdr:from>
    <xdr:to>
      <xdr:col>76</xdr:col>
      <xdr:colOff>165100</xdr:colOff>
      <xdr:row>79</xdr:row>
      <xdr:rowOff>141514</xdr:rowOff>
    </xdr:to>
    <xdr:sp macro="" textlink="">
      <xdr:nvSpPr>
        <xdr:cNvPr id="658" name="楕円 657"/>
        <xdr:cNvSpPr/>
      </xdr:nvSpPr>
      <xdr:spPr>
        <a:xfrm>
          <a:off x="14541500" y="1358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132641</xdr:rowOff>
    </xdr:from>
    <xdr:ext cx="378565" cy="259045"/>
    <xdr:sp macro="" textlink="">
      <xdr:nvSpPr>
        <xdr:cNvPr id="659" name="テキスト ボックス 658"/>
        <xdr:cNvSpPr txBox="1"/>
      </xdr:nvSpPr>
      <xdr:spPr>
        <a:xfrm>
          <a:off x="14403017" y="1367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43441</xdr:rowOff>
    </xdr:from>
    <xdr:to>
      <xdr:col>72</xdr:col>
      <xdr:colOff>38100</xdr:colOff>
      <xdr:row>79</xdr:row>
      <xdr:rowOff>145041</xdr:rowOff>
    </xdr:to>
    <xdr:sp macro="" textlink="">
      <xdr:nvSpPr>
        <xdr:cNvPr id="660" name="楕円 659"/>
        <xdr:cNvSpPr/>
      </xdr:nvSpPr>
      <xdr:spPr>
        <a:xfrm>
          <a:off x="13652500" y="135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136168</xdr:rowOff>
    </xdr:from>
    <xdr:ext cx="378565" cy="259045"/>
    <xdr:sp macro="" textlink="">
      <xdr:nvSpPr>
        <xdr:cNvPr id="661" name="テキスト ボックス 660"/>
        <xdr:cNvSpPr txBox="1"/>
      </xdr:nvSpPr>
      <xdr:spPr>
        <a:xfrm>
          <a:off x="13514017" y="1368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42526</xdr:rowOff>
    </xdr:from>
    <xdr:to>
      <xdr:col>67</xdr:col>
      <xdr:colOff>101600</xdr:colOff>
      <xdr:row>79</xdr:row>
      <xdr:rowOff>144126</xdr:rowOff>
    </xdr:to>
    <xdr:sp macro="" textlink="">
      <xdr:nvSpPr>
        <xdr:cNvPr id="662" name="楕円 661"/>
        <xdr:cNvSpPr/>
      </xdr:nvSpPr>
      <xdr:spPr>
        <a:xfrm>
          <a:off x="12763500" y="135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135253</xdr:rowOff>
    </xdr:from>
    <xdr:ext cx="378565" cy="259045"/>
    <xdr:sp macro="" textlink="">
      <xdr:nvSpPr>
        <xdr:cNvPr id="663" name="テキスト ボックス 662"/>
        <xdr:cNvSpPr txBox="1"/>
      </xdr:nvSpPr>
      <xdr:spPr>
        <a:xfrm>
          <a:off x="12625017" y="1367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95695</xdr:rowOff>
    </xdr:from>
    <xdr:to>
      <xdr:col>85</xdr:col>
      <xdr:colOff>127000</xdr:colOff>
      <xdr:row>92</xdr:row>
      <xdr:rowOff>108325</xdr:rowOff>
    </xdr:to>
    <xdr:cxnSp macro="">
      <xdr:nvCxnSpPr>
        <xdr:cNvPr id="697" name="直線コネクタ 696"/>
        <xdr:cNvCxnSpPr/>
      </xdr:nvCxnSpPr>
      <xdr:spPr>
        <a:xfrm>
          <a:off x="15481300" y="15869095"/>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72606</xdr:rowOff>
    </xdr:from>
    <xdr:to>
      <xdr:col>81</xdr:col>
      <xdr:colOff>50800</xdr:colOff>
      <xdr:row>92</xdr:row>
      <xdr:rowOff>95695</xdr:rowOff>
    </xdr:to>
    <xdr:cxnSp macro="">
      <xdr:nvCxnSpPr>
        <xdr:cNvPr id="700" name="直線コネクタ 699"/>
        <xdr:cNvCxnSpPr/>
      </xdr:nvCxnSpPr>
      <xdr:spPr>
        <a:xfrm>
          <a:off x="14592300" y="15846006"/>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49318</xdr:rowOff>
    </xdr:from>
    <xdr:to>
      <xdr:col>76</xdr:col>
      <xdr:colOff>114300</xdr:colOff>
      <xdr:row>92</xdr:row>
      <xdr:rowOff>72606</xdr:rowOff>
    </xdr:to>
    <xdr:cxnSp macro="">
      <xdr:nvCxnSpPr>
        <xdr:cNvPr id="703" name="直線コネクタ 702"/>
        <xdr:cNvCxnSpPr/>
      </xdr:nvCxnSpPr>
      <xdr:spPr>
        <a:xfrm>
          <a:off x="13703300" y="15822718"/>
          <a:ext cx="889000" cy="2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14484</xdr:rowOff>
    </xdr:from>
    <xdr:to>
      <xdr:col>71</xdr:col>
      <xdr:colOff>177800</xdr:colOff>
      <xdr:row>92</xdr:row>
      <xdr:rowOff>49318</xdr:rowOff>
    </xdr:to>
    <xdr:cxnSp macro="">
      <xdr:nvCxnSpPr>
        <xdr:cNvPr id="706" name="直線コネクタ 705"/>
        <xdr:cNvCxnSpPr/>
      </xdr:nvCxnSpPr>
      <xdr:spPr>
        <a:xfrm>
          <a:off x="12814300" y="15616434"/>
          <a:ext cx="889000" cy="20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57525</xdr:rowOff>
    </xdr:from>
    <xdr:to>
      <xdr:col>85</xdr:col>
      <xdr:colOff>177800</xdr:colOff>
      <xdr:row>92</xdr:row>
      <xdr:rowOff>159125</xdr:rowOff>
    </xdr:to>
    <xdr:sp macro="" textlink="">
      <xdr:nvSpPr>
        <xdr:cNvPr id="716" name="楕円 715"/>
        <xdr:cNvSpPr/>
      </xdr:nvSpPr>
      <xdr:spPr>
        <a:xfrm>
          <a:off x="16268700" y="158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80402</xdr:rowOff>
    </xdr:from>
    <xdr:ext cx="534377" cy="259045"/>
    <xdr:sp macro="" textlink="">
      <xdr:nvSpPr>
        <xdr:cNvPr id="717" name="公債費該当値テキスト"/>
        <xdr:cNvSpPr txBox="1"/>
      </xdr:nvSpPr>
      <xdr:spPr>
        <a:xfrm>
          <a:off x="16370300" y="156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44895</xdr:rowOff>
    </xdr:from>
    <xdr:to>
      <xdr:col>81</xdr:col>
      <xdr:colOff>101600</xdr:colOff>
      <xdr:row>92</xdr:row>
      <xdr:rowOff>146495</xdr:rowOff>
    </xdr:to>
    <xdr:sp macro="" textlink="">
      <xdr:nvSpPr>
        <xdr:cNvPr id="718" name="楕円 717"/>
        <xdr:cNvSpPr/>
      </xdr:nvSpPr>
      <xdr:spPr>
        <a:xfrm>
          <a:off x="15430500" y="1581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163022</xdr:rowOff>
    </xdr:from>
    <xdr:ext cx="534377" cy="259045"/>
    <xdr:sp macro="" textlink="">
      <xdr:nvSpPr>
        <xdr:cNvPr id="719" name="テキスト ボックス 718"/>
        <xdr:cNvSpPr txBox="1"/>
      </xdr:nvSpPr>
      <xdr:spPr>
        <a:xfrm>
          <a:off x="15214111" y="155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21806</xdr:rowOff>
    </xdr:from>
    <xdr:to>
      <xdr:col>76</xdr:col>
      <xdr:colOff>165100</xdr:colOff>
      <xdr:row>92</xdr:row>
      <xdr:rowOff>123406</xdr:rowOff>
    </xdr:to>
    <xdr:sp macro="" textlink="">
      <xdr:nvSpPr>
        <xdr:cNvPr id="720" name="楕円 719"/>
        <xdr:cNvSpPr/>
      </xdr:nvSpPr>
      <xdr:spPr>
        <a:xfrm>
          <a:off x="14541500" y="157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139933</xdr:rowOff>
    </xdr:from>
    <xdr:ext cx="534377" cy="259045"/>
    <xdr:sp macro="" textlink="">
      <xdr:nvSpPr>
        <xdr:cNvPr id="721" name="テキスト ボックス 720"/>
        <xdr:cNvSpPr txBox="1"/>
      </xdr:nvSpPr>
      <xdr:spPr>
        <a:xfrm>
          <a:off x="14325111" y="1557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169968</xdr:rowOff>
    </xdr:from>
    <xdr:to>
      <xdr:col>72</xdr:col>
      <xdr:colOff>38100</xdr:colOff>
      <xdr:row>92</xdr:row>
      <xdr:rowOff>100118</xdr:rowOff>
    </xdr:to>
    <xdr:sp macro="" textlink="">
      <xdr:nvSpPr>
        <xdr:cNvPr id="722" name="楕円 721"/>
        <xdr:cNvSpPr/>
      </xdr:nvSpPr>
      <xdr:spPr>
        <a:xfrm>
          <a:off x="13652500" y="157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116645</xdr:rowOff>
    </xdr:from>
    <xdr:ext cx="534377" cy="259045"/>
    <xdr:sp macro="" textlink="">
      <xdr:nvSpPr>
        <xdr:cNvPr id="723" name="テキスト ボックス 722"/>
        <xdr:cNvSpPr txBox="1"/>
      </xdr:nvSpPr>
      <xdr:spPr>
        <a:xfrm>
          <a:off x="13436111" y="1554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135134</xdr:rowOff>
    </xdr:from>
    <xdr:to>
      <xdr:col>67</xdr:col>
      <xdr:colOff>101600</xdr:colOff>
      <xdr:row>91</xdr:row>
      <xdr:rowOff>65284</xdr:rowOff>
    </xdr:to>
    <xdr:sp macro="" textlink="">
      <xdr:nvSpPr>
        <xdr:cNvPr id="724" name="楕円 723"/>
        <xdr:cNvSpPr/>
      </xdr:nvSpPr>
      <xdr:spPr>
        <a:xfrm>
          <a:off x="12763500" y="155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81811</xdr:rowOff>
    </xdr:from>
    <xdr:ext cx="534377" cy="259045"/>
    <xdr:sp macro="" textlink="">
      <xdr:nvSpPr>
        <xdr:cNvPr id="725" name="テキスト ボックス 724"/>
        <xdr:cNvSpPr txBox="1"/>
      </xdr:nvSpPr>
      <xdr:spPr>
        <a:xfrm>
          <a:off x="12547111" y="153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民生費については、認定こども園の増による私立保育所等補管理運営費が増となったことなどにより、前年度を上回っている。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労働費については、勤労総合福祉センター事業費が増となったことなどにより、前年度を上回っている。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商工費については、商店街等活性化推進費が増となったことなどにより、前年度を上回っている。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土木費については、まちなか再生推進事業費が減となったことなどにより、前年度を下回っている。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消防費については、消防施設整備事業費や防災事務費が増となったことなどにより、前年度を上回っている。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教育費については、小中学校空調整備事業費や耐震補強事業費が増となったことなどにより、前年度を上回っている。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平成２１年度までは、豪雪に対する除雪経費や経済対策などの財源とするため取崩したことから減少傾向にあったが、平成２２年度以降は増加傾向となっている。令和元年度は約１４億円を取崩したため残高は減少した。</a:t>
          </a:r>
        </a:p>
        <a:p>
          <a:r>
            <a:rPr kumimoji="1" lang="ja-JP" altLang="en-US" sz="1400">
              <a:latin typeface="ＭＳ ゴシック" pitchFamily="49" charset="-128"/>
              <a:ea typeface="ＭＳ ゴシック" pitchFamily="49" charset="-128"/>
            </a:rPr>
            <a:t>○実質収支額・・・黒字の確保が続いている。</a:t>
          </a:r>
        </a:p>
        <a:p>
          <a:r>
            <a:rPr kumimoji="1" lang="ja-JP" altLang="en-US" sz="1400">
              <a:latin typeface="ＭＳ ゴシック" pitchFamily="49" charset="-128"/>
              <a:ea typeface="ＭＳ ゴシック" pitchFamily="49" charset="-128"/>
            </a:rPr>
            <a:t>○実質単年度収支・・・令和元年度はマイナスとなったが、積立金には計上した。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令和元年度は全ての会計において黒字となった。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1&#27770;&#31639;&#32113;&#35336;&#65288;R02&#65289;/210913%20&#36001;&#25919;&#29366;&#27841;&#36039;&#26009;&#38598;&#12398;&#20316;&#25104;&#12395;&#12388;&#12356;&#12390;&#65288;2&#22238;&#30446;&#65289;/03&#24066;&#30010;&#26449;&#12363;&#12425;/&#12304;&#36001;&#25919;&#29366;&#27841;&#36039;&#26009;&#38598;&#12305;_162019_&#23500;&#23665;&#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123.2</v>
          </cell>
          <cell r="CF51">
            <v>115.3</v>
          </cell>
          <cell r="CN51">
            <v>118.9</v>
          </cell>
          <cell r="CV51">
            <v>125.5</v>
          </cell>
        </row>
        <row r="53">
          <cell r="BX53">
            <v>63</v>
          </cell>
          <cell r="CF53">
            <v>63.9</v>
          </cell>
          <cell r="CN53">
            <v>63.1</v>
          </cell>
          <cell r="CV53">
            <v>64.2</v>
          </cell>
        </row>
        <row r="55">
          <cell r="AN55" t="str">
            <v>類似団体内平均値</v>
          </cell>
          <cell r="BX55">
            <v>38.9</v>
          </cell>
          <cell r="CF55">
            <v>37.6</v>
          </cell>
          <cell r="CN55">
            <v>34</v>
          </cell>
          <cell r="CV55">
            <v>33.9</v>
          </cell>
        </row>
        <row r="57">
          <cell r="BX57">
            <v>59.3</v>
          </cell>
          <cell r="CF57">
            <v>60</v>
          </cell>
          <cell r="CN57">
            <v>61.1</v>
          </cell>
          <cell r="CV57">
            <v>61.7</v>
          </cell>
        </row>
        <row r="72">
          <cell r="BP72" t="str">
            <v>H27</v>
          </cell>
          <cell r="BX72" t="str">
            <v>H28</v>
          </cell>
          <cell r="CF72" t="str">
            <v>H29</v>
          </cell>
          <cell r="CN72" t="str">
            <v>H30</v>
          </cell>
          <cell r="CV72" t="str">
            <v>R01</v>
          </cell>
        </row>
        <row r="73">
          <cell r="AN73" t="str">
            <v>当該団体値</v>
          </cell>
          <cell r="BP73">
            <v>127</v>
          </cell>
          <cell r="BX73">
            <v>123.2</v>
          </cell>
          <cell r="CF73">
            <v>115.3</v>
          </cell>
          <cell r="CN73">
            <v>118.9</v>
          </cell>
          <cell r="CV73">
            <v>125.5</v>
          </cell>
        </row>
        <row r="75">
          <cell r="BP75">
            <v>13.8</v>
          </cell>
          <cell r="BX75">
            <v>12.9</v>
          </cell>
          <cell r="CF75">
            <v>11.6</v>
          </cell>
          <cell r="CN75">
            <v>9.6</v>
          </cell>
          <cell r="CV75">
            <v>8.5</v>
          </cell>
        </row>
        <row r="77">
          <cell r="AN77" t="str">
            <v>類似団体内平均値</v>
          </cell>
          <cell r="BP77">
            <v>41.4</v>
          </cell>
          <cell r="BX77">
            <v>38.9</v>
          </cell>
          <cell r="CF77">
            <v>37.6</v>
          </cell>
          <cell r="CN77">
            <v>34</v>
          </cell>
          <cell r="CV77">
            <v>33.9</v>
          </cell>
        </row>
        <row r="79">
          <cell r="BP79">
            <v>6.7</v>
          </cell>
          <cell r="BX79">
            <v>6.4</v>
          </cell>
          <cell r="CF79">
            <v>6.1</v>
          </cell>
          <cell r="CN79">
            <v>5.9</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399" t="s">
        <v>80</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0" t="s">
        <v>82</v>
      </c>
      <c r="C3" s="401"/>
      <c r="D3" s="401"/>
      <c r="E3" s="402"/>
      <c r="F3" s="402"/>
      <c r="G3" s="402"/>
      <c r="H3" s="402"/>
      <c r="I3" s="402"/>
      <c r="J3" s="402"/>
      <c r="K3" s="402"/>
      <c r="L3" s="402" t="s">
        <v>83</v>
      </c>
      <c r="M3" s="402"/>
      <c r="N3" s="402"/>
      <c r="O3" s="402"/>
      <c r="P3" s="402"/>
      <c r="Q3" s="402"/>
      <c r="R3" s="409"/>
      <c r="S3" s="409"/>
      <c r="T3" s="409"/>
      <c r="U3" s="409"/>
      <c r="V3" s="410"/>
      <c r="W3" s="384" t="s">
        <v>84</v>
      </c>
      <c r="X3" s="385"/>
      <c r="Y3" s="385"/>
      <c r="Z3" s="385"/>
      <c r="AA3" s="385"/>
      <c r="AB3" s="401"/>
      <c r="AC3" s="409" t="s">
        <v>85</v>
      </c>
      <c r="AD3" s="385"/>
      <c r="AE3" s="385"/>
      <c r="AF3" s="385"/>
      <c r="AG3" s="385"/>
      <c r="AH3" s="385"/>
      <c r="AI3" s="385"/>
      <c r="AJ3" s="385"/>
      <c r="AK3" s="385"/>
      <c r="AL3" s="386"/>
      <c r="AM3" s="384" t="s">
        <v>86</v>
      </c>
      <c r="AN3" s="385"/>
      <c r="AO3" s="385"/>
      <c r="AP3" s="385"/>
      <c r="AQ3" s="385"/>
      <c r="AR3" s="385"/>
      <c r="AS3" s="385"/>
      <c r="AT3" s="385"/>
      <c r="AU3" s="385"/>
      <c r="AV3" s="385"/>
      <c r="AW3" s="385"/>
      <c r="AX3" s="386"/>
      <c r="AY3" s="421" t="s">
        <v>1</v>
      </c>
      <c r="AZ3" s="422"/>
      <c r="BA3" s="422"/>
      <c r="BB3" s="422"/>
      <c r="BC3" s="422"/>
      <c r="BD3" s="422"/>
      <c r="BE3" s="422"/>
      <c r="BF3" s="422"/>
      <c r="BG3" s="422"/>
      <c r="BH3" s="422"/>
      <c r="BI3" s="422"/>
      <c r="BJ3" s="422"/>
      <c r="BK3" s="422"/>
      <c r="BL3" s="422"/>
      <c r="BM3" s="423"/>
      <c r="BN3" s="384" t="s">
        <v>87</v>
      </c>
      <c r="BO3" s="385"/>
      <c r="BP3" s="385"/>
      <c r="BQ3" s="385"/>
      <c r="BR3" s="385"/>
      <c r="BS3" s="385"/>
      <c r="BT3" s="385"/>
      <c r="BU3" s="386"/>
      <c r="BV3" s="384" t="s">
        <v>88</v>
      </c>
      <c r="BW3" s="385"/>
      <c r="BX3" s="385"/>
      <c r="BY3" s="385"/>
      <c r="BZ3" s="385"/>
      <c r="CA3" s="385"/>
      <c r="CB3" s="385"/>
      <c r="CC3" s="386"/>
      <c r="CD3" s="421" t="s">
        <v>1</v>
      </c>
      <c r="CE3" s="422"/>
      <c r="CF3" s="422"/>
      <c r="CG3" s="422"/>
      <c r="CH3" s="422"/>
      <c r="CI3" s="422"/>
      <c r="CJ3" s="422"/>
      <c r="CK3" s="422"/>
      <c r="CL3" s="422"/>
      <c r="CM3" s="422"/>
      <c r="CN3" s="422"/>
      <c r="CO3" s="422"/>
      <c r="CP3" s="422"/>
      <c r="CQ3" s="422"/>
      <c r="CR3" s="422"/>
      <c r="CS3" s="423"/>
      <c r="CT3" s="384" t="s">
        <v>89</v>
      </c>
      <c r="CU3" s="385"/>
      <c r="CV3" s="385"/>
      <c r="CW3" s="385"/>
      <c r="CX3" s="385"/>
      <c r="CY3" s="385"/>
      <c r="CZ3" s="385"/>
      <c r="DA3" s="386"/>
      <c r="DB3" s="384" t="s">
        <v>90</v>
      </c>
      <c r="DC3" s="385"/>
      <c r="DD3" s="385"/>
      <c r="DE3" s="385"/>
      <c r="DF3" s="385"/>
      <c r="DG3" s="385"/>
      <c r="DH3" s="385"/>
      <c r="DI3" s="386"/>
      <c r="DJ3" s="184"/>
      <c r="DK3" s="184"/>
      <c r="DL3" s="184"/>
      <c r="DM3" s="184"/>
      <c r="DN3" s="184"/>
      <c r="DO3" s="184"/>
    </row>
    <row r="4" spans="1:119" ht="18.75" customHeight="1" x14ac:dyDescent="0.15">
      <c r="A4" s="185"/>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91</v>
      </c>
      <c r="AZ4" s="388"/>
      <c r="BA4" s="388"/>
      <c r="BB4" s="388"/>
      <c r="BC4" s="388"/>
      <c r="BD4" s="388"/>
      <c r="BE4" s="388"/>
      <c r="BF4" s="388"/>
      <c r="BG4" s="388"/>
      <c r="BH4" s="388"/>
      <c r="BI4" s="388"/>
      <c r="BJ4" s="388"/>
      <c r="BK4" s="388"/>
      <c r="BL4" s="388"/>
      <c r="BM4" s="389"/>
      <c r="BN4" s="390">
        <v>170912414</v>
      </c>
      <c r="BO4" s="391"/>
      <c r="BP4" s="391"/>
      <c r="BQ4" s="391"/>
      <c r="BR4" s="391"/>
      <c r="BS4" s="391"/>
      <c r="BT4" s="391"/>
      <c r="BU4" s="392"/>
      <c r="BV4" s="390">
        <v>166124962</v>
      </c>
      <c r="BW4" s="391"/>
      <c r="BX4" s="391"/>
      <c r="BY4" s="391"/>
      <c r="BZ4" s="391"/>
      <c r="CA4" s="391"/>
      <c r="CB4" s="391"/>
      <c r="CC4" s="392"/>
      <c r="CD4" s="393" t="s">
        <v>92</v>
      </c>
      <c r="CE4" s="394"/>
      <c r="CF4" s="394"/>
      <c r="CG4" s="394"/>
      <c r="CH4" s="394"/>
      <c r="CI4" s="394"/>
      <c r="CJ4" s="394"/>
      <c r="CK4" s="394"/>
      <c r="CL4" s="394"/>
      <c r="CM4" s="394"/>
      <c r="CN4" s="394"/>
      <c r="CO4" s="394"/>
      <c r="CP4" s="394"/>
      <c r="CQ4" s="394"/>
      <c r="CR4" s="394"/>
      <c r="CS4" s="395"/>
      <c r="CT4" s="396">
        <v>2.7</v>
      </c>
      <c r="CU4" s="397"/>
      <c r="CV4" s="397"/>
      <c r="CW4" s="397"/>
      <c r="CX4" s="397"/>
      <c r="CY4" s="397"/>
      <c r="CZ4" s="397"/>
      <c r="DA4" s="398"/>
      <c r="DB4" s="396">
        <v>2.1</v>
      </c>
      <c r="DC4" s="397"/>
      <c r="DD4" s="397"/>
      <c r="DE4" s="397"/>
      <c r="DF4" s="397"/>
      <c r="DG4" s="397"/>
      <c r="DH4" s="397"/>
      <c r="DI4" s="398"/>
      <c r="DJ4" s="184"/>
      <c r="DK4" s="184"/>
      <c r="DL4" s="184"/>
      <c r="DM4" s="184"/>
      <c r="DN4" s="184"/>
      <c r="DO4" s="184"/>
    </row>
    <row r="5" spans="1:119" ht="18.75" customHeight="1" x14ac:dyDescent="0.15">
      <c r="A5" s="185"/>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93</v>
      </c>
      <c r="AN5" s="457"/>
      <c r="AO5" s="457"/>
      <c r="AP5" s="457"/>
      <c r="AQ5" s="457"/>
      <c r="AR5" s="457"/>
      <c r="AS5" s="457"/>
      <c r="AT5" s="458"/>
      <c r="AU5" s="459" t="s">
        <v>94</v>
      </c>
      <c r="AV5" s="460"/>
      <c r="AW5" s="460"/>
      <c r="AX5" s="460"/>
      <c r="AY5" s="461" t="s">
        <v>95</v>
      </c>
      <c r="AZ5" s="462"/>
      <c r="BA5" s="462"/>
      <c r="BB5" s="462"/>
      <c r="BC5" s="462"/>
      <c r="BD5" s="462"/>
      <c r="BE5" s="462"/>
      <c r="BF5" s="462"/>
      <c r="BG5" s="462"/>
      <c r="BH5" s="462"/>
      <c r="BI5" s="462"/>
      <c r="BJ5" s="462"/>
      <c r="BK5" s="462"/>
      <c r="BL5" s="462"/>
      <c r="BM5" s="463"/>
      <c r="BN5" s="427">
        <v>166658376</v>
      </c>
      <c r="BO5" s="428"/>
      <c r="BP5" s="428"/>
      <c r="BQ5" s="428"/>
      <c r="BR5" s="428"/>
      <c r="BS5" s="428"/>
      <c r="BT5" s="428"/>
      <c r="BU5" s="429"/>
      <c r="BV5" s="427">
        <v>162482080</v>
      </c>
      <c r="BW5" s="428"/>
      <c r="BX5" s="428"/>
      <c r="BY5" s="428"/>
      <c r="BZ5" s="428"/>
      <c r="CA5" s="428"/>
      <c r="CB5" s="428"/>
      <c r="CC5" s="429"/>
      <c r="CD5" s="430" t="s">
        <v>96</v>
      </c>
      <c r="CE5" s="431"/>
      <c r="CF5" s="431"/>
      <c r="CG5" s="431"/>
      <c r="CH5" s="431"/>
      <c r="CI5" s="431"/>
      <c r="CJ5" s="431"/>
      <c r="CK5" s="431"/>
      <c r="CL5" s="431"/>
      <c r="CM5" s="431"/>
      <c r="CN5" s="431"/>
      <c r="CO5" s="431"/>
      <c r="CP5" s="431"/>
      <c r="CQ5" s="431"/>
      <c r="CR5" s="431"/>
      <c r="CS5" s="432"/>
      <c r="CT5" s="424">
        <v>91</v>
      </c>
      <c r="CU5" s="425"/>
      <c r="CV5" s="425"/>
      <c r="CW5" s="425"/>
      <c r="CX5" s="425"/>
      <c r="CY5" s="425"/>
      <c r="CZ5" s="425"/>
      <c r="DA5" s="426"/>
      <c r="DB5" s="424">
        <v>89.5</v>
      </c>
      <c r="DC5" s="425"/>
      <c r="DD5" s="425"/>
      <c r="DE5" s="425"/>
      <c r="DF5" s="425"/>
      <c r="DG5" s="425"/>
      <c r="DH5" s="425"/>
      <c r="DI5" s="426"/>
      <c r="DJ5" s="184"/>
      <c r="DK5" s="184"/>
      <c r="DL5" s="184"/>
      <c r="DM5" s="184"/>
      <c r="DN5" s="184"/>
      <c r="DO5" s="184"/>
    </row>
    <row r="6" spans="1:119" ht="18.75" customHeight="1" x14ac:dyDescent="0.15">
      <c r="A6" s="185"/>
      <c r="B6" s="433" t="s">
        <v>97</v>
      </c>
      <c r="C6" s="434"/>
      <c r="D6" s="434"/>
      <c r="E6" s="435"/>
      <c r="F6" s="435"/>
      <c r="G6" s="435"/>
      <c r="H6" s="435"/>
      <c r="I6" s="435"/>
      <c r="J6" s="435"/>
      <c r="K6" s="435"/>
      <c r="L6" s="435" t="s">
        <v>98</v>
      </c>
      <c r="M6" s="435"/>
      <c r="N6" s="435"/>
      <c r="O6" s="435"/>
      <c r="P6" s="435"/>
      <c r="Q6" s="435"/>
      <c r="R6" s="439"/>
      <c r="S6" s="439"/>
      <c r="T6" s="439"/>
      <c r="U6" s="439"/>
      <c r="V6" s="440"/>
      <c r="W6" s="443" t="s">
        <v>99</v>
      </c>
      <c r="X6" s="444"/>
      <c r="Y6" s="444"/>
      <c r="Z6" s="444"/>
      <c r="AA6" s="444"/>
      <c r="AB6" s="434"/>
      <c r="AC6" s="447" t="s">
        <v>100</v>
      </c>
      <c r="AD6" s="448"/>
      <c r="AE6" s="448"/>
      <c r="AF6" s="448"/>
      <c r="AG6" s="448"/>
      <c r="AH6" s="448"/>
      <c r="AI6" s="448"/>
      <c r="AJ6" s="448"/>
      <c r="AK6" s="448"/>
      <c r="AL6" s="449"/>
      <c r="AM6" s="456" t="s">
        <v>101</v>
      </c>
      <c r="AN6" s="457"/>
      <c r="AO6" s="457"/>
      <c r="AP6" s="457"/>
      <c r="AQ6" s="457"/>
      <c r="AR6" s="457"/>
      <c r="AS6" s="457"/>
      <c r="AT6" s="458"/>
      <c r="AU6" s="459" t="s">
        <v>102</v>
      </c>
      <c r="AV6" s="460"/>
      <c r="AW6" s="460"/>
      <c r="AX6" s="460"/>
      <c r="AY6" s="461" t="s">
        <v>103</v>
      </c>
      <c r="AZ6" s="462"/>
      <c r="BA6" s="462"/>
      <c r="BB6" s="462"/>
      <c r="BC6" s="462"/>
      <c r="BD6" s="462"/>
      <c r="BE6" s="462"/>
      <c r="BF6" s="462"/>
      <c r="BG6" s="462"/>
      <c r="BH6" s="462"/>
      <c r="BI6" s="462"/>
      <c r="BJ6" s="462"/>
      <c r="BK6" s="462"/>
      <c r="BL6" s="462"/>
      <c r="BM6" s="463"/>
      <c r="BN6" s="427">
        <v>4254038</v>
      </c>
      <c r="BO6" s="428"/>
      <c r="BP6" s="428"/>
      <c r="BQ6" s="428"/>
      <c r="BR6" s="428"/>
      <c r="BS6" s="428"/>
      <c r="BT6" s="428"/>
      <c r="BU6" s="429"/>
      <c r="BV6" s="427">
        <v>3642882</v>
      </c>
      <c r="BW6" s="428"/>
      <c r="BX6" s="428"/>
      <c r="BY6" s="428"/>
      <c r="BZ6" s="428"/>
      <c r="CA6" s="428"/>
      <c r="CB6" s="428"/>
      <c r="CC6" s="429"/>
      <c r="CD6" s="430" t="s">
        <v>104</v>
      </c>
      <c r="CE6" s="431"/>
      <c r="CF6" s="431"/>
      <c r="CG6" s="431"/>
      <c r="CH6" s="431"/>
      <c r="CI6" s="431"/>
      <c r="CJ6" s="431"/>
      <c r="CK6" s="431"/>
      <c r="CL6" s="431"/>
      <c r="CM6" s="431"/>
      <c r="CN6" s="431"/>
      <c r="CO6" s="431"/>
      <c r="CP6" s="431"/>
      <c r="CQ6" s="431"/>
      <c r="CR6" s="431"/>
      <c r="CS6" s="432"/>
      <c r="CT6" s="464">
        <v>96.6</v>
      </c>
      <c r="CU6" s="465"/>
      <c r="CV6" s="465"/>
      <c r="CW6" s="465"/>
      <c r="CX6" s="465"/>
      <c r="CY6" s="465"/>
      <c r="CZ6" s="465"/>
      <c r="DA6" s="466"/>
      <c r="DB6" s="464">
        <v>95.7</v>
      </c>
      <c r="DC6" s="465"/>
      <c r="DD6" s="465"/>
      <c r="DE6" s="465"/>
      <c r="DF6" s="465"/>
      <c r="DG6" s="465"/>
      <c r="DH6" s="465"/>
      <c r="DI6" s="466"/>
      <c r="DJ6" s="184"/>
      <c r="DK6" s="184"/>
      <c r="DL6" s="184"/>
      <c r="DM6" s="184"/>
      <c r="DN6" s="184"/>
      <c r="DO6" s="184"/>
    </row>
    <row r="7" spans="1:119" ht="18.75" customHeight="1" x14ac:dyDescent="0.15">
      <c r="A7" s="185"/>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105</v>
      </c>
      <c r="AN7" s="457"/>
      <c r="AO7" s="457"/>
      <c r="AP7" s="457"/>
      <c r="AQ7" s="457"/>
      <c r="AR7" s="457"/>
      <c r="AS7" s="457"/>
      <c r="AT7" s="458"/>
      <c r="AU7" s="459" t="s">
        <v>94</v>
      </c>
      <c r="AV7" s="460"/>
      <c r="AW7" s="460"/>
      <c r="AX7" s="460"/>
      <c r="AY7" s="461" t="s">
        <v>106</v>
      </c>
      <c r="AZ7" s="462"/>
      <c r="BA7" s="462"/>
      <c r="BB7" s="462"/>
      <c r="BC7" s="462"/>
      <c r="BD7" s="462"/>
      <c r="BE7" s="462"/>
      <c r="BF7" s="462"/>
      <c r="BG7" s="462"/>
      <c r="BH7" s="462"/>
      <c r="BI7" s="462"/>
      <c r="BJ7" s="462"/>
      <c r="BK7" s="462"/>
      <c r="BL7" s="462"/>
      <c r="BM7" s="463"/>
      <c r="BN7" s="427">
        <v>1484910</v>
      </c>
      <c r="BO7" s="428"/>
      <c r="BP7" s="428"/>
      <c r="BQ7" s="428"/>
      <c r="BR7" s="428"/>
      <c r="BS7" s="428"/>
      <c r="BT7" s="428"/>
      <c r="BU7" s="429"/>
      <c r="BV7" s="427">
        <v>1469623</v>
      </c>
      <c r="BW7" s="428"/>
      <c r="BX7" s="428"/>
      <c r="BY7" s="428"/>
      <c r="BZ7" s="428"/>
      <c r="CA7" s="428"/>
      <c r="CB7" s="428"/>
      <c r="CC7" s="429"/>
      <c r="CD7" s="430" t="s">
        <v>107</v>
      </c>
      <c r="CE7" s="431"/>
      <c r="CF7" s="431"/>
      <c r="CG7" s="431"/>
      <c r="CH7" s="431"/>
      <c r="CI7" s="431"/>
      <c r="CJ7" s="431"/>
      <c r="CK7" s="431"/>
      <c r="CL7" s="431"/>
      <c r="CM7" s="431"/>
      <c r="CN7" s="431"/>
      <c r="CO7" s="431"/>
      <c r="CP7" s="431"/>
      <c r="CQ7" s="431"/>
      <c r="CR7" s="431"/>
      <c r="CS7" s="432"/>
      <c r="CT7" s="427">
        <v>101552669</v>
      </c>
      <c r="CU7" s="428"/>
      <c r="CV7" s="428"/>
      <c r="CW7" s="428"/>
      <c r="CX7" s="428"/>
      <c r="CY7" s="428"/>
      <c r="CZ7" s="428"/>
      <c r="DA7" s="429"/>
      <c r="DB7" s="427">
        <v>101602548</v>
      </c>
      <c r="DC7" s="428"/>
      <c r="DD7" s="428"/>
      <c r="DE7" s="428"/>
      <c r="DF7" s="428"/>
      <c r="DG7" s="428"/>
      <c r="DH7" s="428"/>
      <c r="DI7" s="429"/>
      <c r="DJ7" s="184"/>
      <c r="DK7" s="184"/>
      <c r="DL7" s="184"/>
      <c r="DM7" s="184"/>
      <c r="DN7" s="184"/>
      <c r="DO7" s="184"/>
    </row>
    <row r="8" spans="1:119" ht="18.75" customHeight="1" thickBot="1" x14ac:dyDescent="0.2">
      <c r="A8" s="185"/>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108</v>
      </c>
      <c r="AN8" s="457"/>
      <c r="AO8" s="457"/>
      <c r="AP8" s="457"/>
      <c r="AQ8" s="457"/>
      <c r="AR8" s="457"/>
      <c r="AS8" s="457"/>
      <c r="AT8" s="458"/>
      <c r="AU8" s="459" t="s">
        <v>94</v>
      </c>
      <c r="AV8" s="460"/>
      <c r="AW8" s="460"/>
      <c r="AX8" s="460"/>
      <c r="AY8" s="461" t="s">
        <v>109</v>
      </c>
      <c r="AZ8" s="462"/>
      <c r="BA8" s="462"/>
      <c r="BB8" s="462"/>
      <c r="BC8" s="462"/>
      <c r="BD8" s="462"/>
      <c r="BE8" s="462"/>
      <c r="BF8" s="462"/>
      <c r="BG8" s="462"/>
      <c r="BH8" s="462"/>
      <c r="BI8" s="462"/>
      <c r="BJ8" s="462"/>
      <c r="BK8" s="462"/>
      <c r="BL8" s="462"/>
      <c r="BM8" s="463"/>
      <c r="BN8" s="427">
        <v>2769128</v>
      </c>
      <c r="BO8" s="428"/>
      <c r="BP8" s="428"/>
      <c r="BQ8" s="428"/>
      <c r="BR8" s="428"/>
      <c r="BS8" s="428"/>
      <c r="BT8" s="428"/>
      <c r="BU8" s="429"/>
      <c r="BV8" s="427">
        <v>2173259</v>
      </c>
      <c r="BW8" s="428"/>
      <c r="BX8" s="428"/>
      <c r="BY8" s="428"/>
      <c r="BZ8" s="428"/>
      <c r="CA8" s="428"/>
      <c r="CB8" s="428"/>
      <c r="CC8" s="429"/>
      <c r="CD8" s="430" t="s">
        <v>110</v>
      </c>
      <c r="CE8" s="431"/>
      <c r="CF8" s="431"/>
      <c r="CG8" s="431"/>
      <c r="CH8" s="431"/>
      <c r="CI8" s="431"/>
      <c r="CJ8" s="431"/>
      <c r="CK8" s="431"/>
      <c r="CL8" s="431"/>
      <c r="CM8" s="431"/>
      <c r="CN8" s="431"/>
      <c r="CO8" s="431"/>
      <c r="CP8" s="431"/>
      <c r="CQ8" s="431"/>
      <c r="CR8" s="431"/>
      <c r="CS8" s="432"/>
      <c r="CT8" s="467">
        <v>0.83</v>
      </c>
      <c r="CU8" s="468"/>
      <c r="CV8" s="468"/>
      <c r="CW8" s="468"/>
      <c r="CX8" s="468"/>
      <c r="CY8" s="468"/>
      <c r="CZ8" s="468"/>
      <c r="DA8" s="469"/>
      <c r="DB8" s="467">
        <v>0.83</v>
      </c>
      <c r="DC8" s="468"/>
      <c r="DD8" s="468"/>
      <c r="DE8" s="468"/>
      <c r="DF8" s="468"/>
      <c r="DG8" s="468"/>
      <c r="DH8" s="468"/>
      <c r="DI8" s="469"/>
      <c r="DJ8" s="184"/>
      <c r="DK8" s="184"/>
      <c r="DL8" s="184"/>
      <c r="DM8" s="184"/>
      <c r="DN8" s="184"/>
      <c r="DO8" s="184"/>
    </row>
    <row r="9" spans="1:119" ht="18.75" customHeight="1" thickBot="1" x14ac:dyDescent="0.2">
      <c r="A9" s="185"/>
      <c r="B9" s="421" t="s">
        <v>111</v>
      </c>
      <c r="C9" s="422"/>
      <c r="D9" s="422"/>
      <c r="E9" s="422"/>
      <c r="F9" s="422"/>
      <c r="G9" s="422"/>
      <c r="H9" s="422"/>
      <c r="I9" s="422"/>
      <c r="J9" s="422"/>
      <c r="K9" s="470"/>
      <c r="L9" s="471" t="s">
        <v>112</v>
      </c>
      <c r="M9" s="472"/>
      <c r="N9" s="472"/>
      <c r="O9" s="472"/>
      <c r="P9" s="472"/>
      <c r="Q9" s="473"/>
      <c r="R9" s="474">
        <v>418686</v>
      </c>
      <c r="S9" s="475"/>
      <c r="T9" s="475"/>
      <c r="U9" s="475"/>
      <c r="V9" s="476"/>
      <c r="W9" s="384" t="s">
        <v>113</v>
      </c>
      <c r="X9" s="385"/>
      <c r="Y9" s="385"/>
      <c r="Z9" s="385"/>
      <c r="AA9" s="385"/>
      <c r="AB9" s="385"/>
      <c r="AC9" s="385"/>
      <c r="AD9" s="385"/>
      <c r="AE9" s="385"/>
      <c r="AF9" s="385"/>
      <c r="AG9" s="385"/>
      <c r="AH9" s="385"/>
      <c r="AI9" s="385"/>
      <c r="AJ9" s="385"/>
      <c r="AK9" s="385"/>
      <c r="AL9" s="386"/>
      <c r="AM9" s="456" t="s">
        <v>114</v>
      </c>
      <c r="AN9" s="457"/>
      <c r="AO9" s="457"/>
      <c r="AP9" s="457"/>
      <c r="AQ9" s="457"/>
      <c r="AR9" s="457"/>
      <c r="AS9" s="457"/>
      <c r="AT9" s="458"/>
      <c r="AU9" s="459" t="s">
        <v>115</v>
      </c>
      <c r="AV9" s="460"/>
      <c r="AW9" s="460"/>
      <c r="AX9" s="460"/>
      <c r="AY9" s="461" t="s">
        <v>116</v>
      </c>
      <c r="AZ9" s="462"/>
      <c r="BA9" s="462"/>
      <c r="BB9" s="462"/>
      <c r="BC9" s="462"/>
      <c r="BD9" s="462"/>
      <c r="BE9" s="462"/>
      <c r="BF9" s="462"/>
      <c r="BG9" s="462"/>
      <c r="BH9" s="462"/>
      <c r="BI9" s="462"/>
      <c r="BJ9" s="462"/>
      <c r="BK9" s="462"/>
      <c r="BL9" s="462"/>
      <c r="BM9" s="463"/>
      <c r="BN9" s="427">
        <v>595869</v>
      </c>
      <c r="BO9" s="428"/>
      <c r="BP9" s="428"/>
      <c r="BQ9" s="428"/>
      <c r="BR9" s="428"/>
      <c r="BS9" s="428"/>
      <c r="BT9" s="428"/>
      <c r="BU9" s="429"/>
      <c r="BV9" s="427">
        <v>61481</v>
      </c>
      <c r="BW9" s="428"/>
      <c r="BX9" s="428"/>
      <c r="BY9" s="428"/>
      <c r="BZ9" s="428"/>
      <c r="CA9" s="428"/>
      <c r="CB9" s="428"/>
      <c r="CC9" s="429"/>
      <c r="CD9" s="430" t="s">
        <v>117</v>
      </c>
      <c r="CE9" s="431"/>
      <c r="CF9" s="431"/>
      <c r="CG9" s="431"/>
      <c r="CH9" s="431"/>
      <c r="CI9" s="431"/>
      <c r="CJ9" s="431"/>
      <c r="CK9" s="431"/>
      <c r="CL9" s="431"/>
      <c r="CM9" s="431"/>
      <c r="CN9" s="431"/>
      <c r="CO9" s="431"/>
      <c r="CP9" s="431"/>
      <c r="CQ9" s="431"/>
      <c r="CR9" s="431"/>
      <c r="CS9" s="432"/>
      <c r="CT9" s="424">
        <v>18.100000000000001</v>
      </c>
      <c r="CU9" s="425"/>
      <c r="CV9" s="425"/>
      <c r="CW9" s="425"/>
      <c r="CX9" s="425"/>
      <c r="CY9" s="425"/>
      <c r="CZ9" s="425"/>
      <c r="DA9" s="426"/>
      <c r="DB9" s="424">
        <v>18.399999999999999</v>
      </c>
      <c r="DC9" s="425"/>
      <c r="DD9" s="425"/>
      <c r="DE9" s="425"/>
      <c r="DF9" s="425"/>
      <c r="DG9" s="425"/>
      <c r="DH9" s="425"/>
      <c r="DI9" s="426"/>
      <c r="DJ9" s="184"/>
      <c r="DK9" s="184"/>
      <c r="DL9" s="184"/>
      <c r="DM9" s="184"/>
      <c r="DN9" s="184"/>
      <c r="DO9" s="184"/>
    </row>
    <row r="10" spans="1:119" ht="18.75" customHeight="1" thickBot="1" x14ac:dyDescent="0.2">
      <c r="A10" s="185"/>
      <c r="B10" s="421"/>
      <c r="C10" s="422"/>
      <c r="D10" s="422"/>
      <c r="E10" s="422"/>
      <c r="F10" s="422"/>
      <c r="G10" s="422"/>
      <c r="H10" s="422"/>
      <c r="I10" s="422"/>
      <c r="J10" s="422"/>
      <c r="K10" s="470"/>
      <c r="L10" s="477" t="s">
        <v>118</v>
      </c>
      <c r="M10" s="457"/>
      <c r="N10" s="457"/>
      <c r="O10" s="457"/>
      <c r="P10" s="457"/>
      <c r="Q10" s="458"/>
      <c r="R10" s="478">
        <v>421953</v>
      </c>
      <c r="S10" s="479"/>
      <c r="T10" s="479"/>
      <c r="U10" s="479"/>
      <c r="V10" s="480"/>
      <c r="W10" s="415"/>
      <c r="X10" s="416"/>
      <c r="Y10" s="416"/>
      <c r="Z10" s="416"/>
      <c r="AA10" s="416"/>
      <c r="AB10" s="416"/>
      <c r="AC10" s="416"/>
      <c r="AD10" s="416"/>
      <c r="AE10" s="416"/>
      <c r="AF10" s="416"/>
      <c r="AG10" s="416"/>
      <c r="AH10" s="416"/>
      <c r="AI10" s="416"/>
      <c r="AJ10" s="416"/>
      <c r="AK10" s="416"/>
      <c r="AL10" s="419"/>
      <c r="AM10" s="456" t="s">
        <v>119</v>
      </c>
      <c r="AN10" s="457"/>
      <c r="AO10" s="457"/>
      <c r="AP10" s="457"/>
      <c r="AQ10" s="457"/>
      <c r="AR10" s="457"/>
      <c r="AS10" s="457"/>
      <c r="AT10" s="458"/>
      <c r="AU10" s="459" t="s">
        <v>120</v>
      </c>
      <c r="AV10" s="460"/>
      <c r="AW10" s="460"/>
      <c r="AX10" s="460"/>
      <c r="AY10" s="461" t="s">
        <v>121</v>
      </c>
      <c r="AZ10" s="462"/>
      <c r="BA10" s="462"/>
      <c r="BB10" s="462"/>
      <c r="BC10" s="462"/>
      <c r="BD10" s="462"/>
      <c r="BE10" s="462"/>
      <c r="BF10" s="462"/>
      <c r="BG10" s="462"/>
      <c r="BH10" s="462"/>
      <c r="BI10" s="462"/>
      <c r="BJ10" s="462"/>
      <c r="BK10" s="462"/>
      <c r="BL10" s="462"/>
      <c r="BM10" s="463"/>
      <c r="BN10" s="427">
        <v>502057</v>
      </c>
      <c r="BO10" s="428"/>
      <c r="BP10" s="428"/>
      <c r="BQ10" s="428"/>
      <c r="BR10" s="428"/>
      <c r="BS10" s="428"/>
      <c r="BT10" s="428"/>
      <c r="BU10" s="429"/>
      <c r="BV10" s="427">
        <v>1500415</v>
      </c>
      <c r="BW10" s="428"/>
      <c r="BX10" s="428"/>
      <c r="BY10" s="428"/>
      <c r="BZ10" s="428"/>
      <c r="CA10" s="428"/>
      <c r="CB10" s="428"/>
      <c r="CC10" s="429"/>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1"/>
      <c r="C11" s="422"/>
      <c r="D11" s="422"/>
      <c r="E11" s="422"/>
      <c r="F11" s="422"/>
      <c r="G11" s="422"/>
      <c r="H11" s="422"/>
      <c r="I11" s="422"/>
      <c r="J11" s="422"/>
      <c r="K11" s="470"/>
      <c r="L11" s="481" t="s">
        <v>123</v>
      </c>
      <c r="M11" s="482"/>
      <c r="N11" s="482"/>
      <c r="O11" s="482"/>
      <c r="P11" s="482"/>
      <c r="Q11" s="483"/>
      <c r="R11" s="484" t="s">
        <v>124</v>
      </c>
      <c r="S11" s="485"/>
      <c r="T11" s="485"/>
      <c r="U11" s="485"/>
      <c r="V11" s="486"/>
      <c r="W11" s="415"/>
      <c r="X11" s="416"/>
      <c r="Y11" s="416"/>
      <c r="Z11" s="416"/>
      <c r="AA11" s="416"/>
      <c r="AB11" s="416"/>
      <c r="AC11" s="416"/>
      <c r="AD11" s="416"/>
      <c r="AE11" s="416"/>
      <c r="AF11" s="416"/>
      <c r="AG11" s="416"/>
      <c r="AH11" s="416"/>
      <c r="AI11" s="416"/>
      <c r="AJ11" s="416"/>
      <c r="AK11" s="416"/>
      <c r="AL11" s="419"/>
      <c r="AM11" s="456" t="s">
        <v>125</v>
      </c>
      <c r="AN11" s="457"/>
      <c r="AO11" s="457"/>
      <c r="AP11" s="457"/>
      <c r="AQ11" s="457"/>
      <c r="AR11" s="457"/>
      <c r="AS11" s="457"/>
      <c r="AT11" s="458"/>
      <c r="AU11" s="459" t="s">
        <v>120</v>
      </c>
      <c r="AV11" s="460"/>
      <c r="AW11" s="460"/>
      <c r="AX11" s="460"/>
      <c r="AY11" s="461" t="s">
        <v>126</v>
      </c>
      <c r="AZ11" s="462"/>
      <c r="BA11" s="462"/>
      <c r="BB11" s="462"/>
      <c r="BC11" s="462"/>
      <c r="BD11" s="462"/>
      <c r="BE11" s="462"/>
      <c r="BF11" s="462"/>
      <c r="BG11" s="462"/>
      <c r="BH11" s="462"/>
      <c r="BI11" s="462"/>
      <c r="BJ11" s="462"/>
      <c r="BK11" s="462"/>
      <c r="BL11" s="462"/>
      <c r="BM11" s="463"/>
      <c r="BN11" s="427">
        <v>0</v>
      </c>
      <c r="BO11" s="428"/>
      <c r="BP11" s="428"/>
      <c r="BQ11" s="428"/>
      <c r="BR11" s="428"/>
      <c r="BS11" s="428"/>
      <c r="BT11" s="428"/>
      <c r="BU11" s="429"/>
      <c r="BV11" s="427">
        <v>0</v>
      </c>
      <c r="BW11" s="428"/>
      <c r="BX11" s="428"/>
      <c r="BY11" s="428"/>
      <c r="BZ11" s="428"/>
      <c r="CA11" s="428"/>
      <c r="CB11" s="428"/>
      <c r="CC11" s="429"/>
      <c r="CD11" s="430" t="s">
        <v>127</v>
      </c>
      <c r="CE11" s="431"/>
      <c r="CF11" s="431"/>
      <c r="CG11" s="431"/>
      <c r="CH11" s="431"/>
      <c r="CI11" s="431"/>
      <c r="CJ11" s="431"/>
      <c r="CK11" s="431"/>
      <c r="CL11" s="431"/>
      <c r="CM11" s="431"/>
      <c r="CN11" s="431"/>
      <c r="CO11" s="431"/>
      <c r="CP11" s="431"/>
      <c r="CQ11" s="431"/>
      <c r="CR11" s="431"/>
      <c r="CS11" s="432"/>
      <c r="CT11" s="467" t="s">
        <v>128</v>
      </c>
      <c r="CU11" s="468"/>
      <c r="CV11" s="468"/>
      <c r="CW11" s="468"/>
      <c r="CX11" s="468"/>
      <c r="CY11" s="468"/>
      <c r="CZ11" s="468"/>
      <c r="DA11" s="469"/>
      <c r="DB11" s="467" t="s">
        <v>129</v>
      </c>
      <c r="DC11" s="468"/>
      <c r="DD11" s="468"/>
      <c r="DE11" s="468"/>
      <c r="DF11" s="468"/>
      <c r="DG11" s="468"/>
      <c r="DH11" s="468"/>
      <c r="DI11" s="469"/>
      <c r="DJ11" s="184"/>
      <c r="DK11" s="184"/>
      <c r="DL11" s="184"/>
      <c r="DM11" s="184"/>
      <c r="DN11" s="184"/>
      <c r="DO11" s="184"/>
    </row>
    <row r="12" spans="1:119" ht="18.75" customHeight="1" x14ac:dyDescent="0.15">
      <c r="A12" s="185"/>
      <c r="B12" s="487" t="s">
        <v>130</v>
      </c>
      <c r="C12" s="488"/>
      <c r="D12" s="488"/>
      <c r="E12" s="488"/>
      <c r="F12" s="488"/>
      <c r="G12" s="488"/>
      <c r="H12" s="488"/>
      <c r="I12" s="488"/>
      <c r="J12" s="488"/>
      <c r="K12" s="489"/>
      <c r="L12" s="496" t="s">
        <v>131</v>
      </c>
      <c r="M12" s="497"/>
      <c r="N12" s="497"/>
      <c r="O12" s="497"/>
      <c r="P12" s="497"/>
      <c r="Q12" s="498"/>
      <c r="R12" s="499">
        <v>415765</v>
      </c>
      <c r="S12" s="500"/>
      <c r="T12" s="500"/>
      <c r="U12" s="500"/>
      <c r="V12" s="501"/>
      <c r="W12" s="502" t="s">
        <v>1</v>
      </c>
      <c r="X12" s="460"/>
      <c r="Y12" s="460"/>
      <c r="Z12" s="460"/>
      <c r="AA12" s="460"/>
      <c r="AB12" s="503"/>
      <c r="AC12" s="504" t="s">
        <v>132</v>
      </c>
      <c r="AD12" s="505"/>
      <c r="AE12" s="505"/>
      <c r="AF12" s="505"/>
      <c r="AG12" s="506"/>
      <c r="AH12" s="504" t="s">
        <v>133</v>
      </c>
      <c r="AI12" s="505"/>
      <c r="AJ12" s="505"/>
      <c r="AK12" s="505"/>
      <c r="AL12" s="507"/>
      <c r="AM12" s="456" t="s">
        <v>134</v>
      </c>
      <c r="AN12" s="457"/>
      <c r="AO12" s="457"/>
      <c r="AP12" s="457"/>
      <c r="AQ12" s="457"/>
      <c r="AR12" s="457"/>
      <c r="AS12" s="457"/>
      <c r="AT12" s="458"/>
      <c r="AU12" s="459" t="s">
        <v>135</v>
      </c>
      <c r="AV12" s="460"/>
      <c r="AW12" s="460"/>
      <c r="AX12" s="460"/>
      <c r="AY12" s="461" t="s">
        <v>136</v>
      </c>
      <c r="AZ12" s="462"/>
      <c r="BA12" s="462"/>
      <c r="BB12" s="462"/>
      <c r="BC12" s="462"/>
      <c r="BD12" s="462"/>
      <c r="BE12" s="462"/>
      <c r="BF12" s="462"/>
      <c r="BG12" s="462"/>
      <c r="BH12" s="462"/>
      <c r="BI12" s="462"/>
      <c r="BJ12" s="462"/>
      <c r="BK12" s="462"/>
      <c r="BL12" s="462"/>
      <c r="BM12" s="463"/>
      <c r="BN12" s="427">
        <v>1421777</v>
      </c>
      <c r="BO12" s="428"/>
      <c r="BP12" s="428"/>
      <c r="BQ12" s="428"/>
      <c r="BR12" s="428"/>
      <c r="BS12" s="428"/>
      <c r="BT12" s="428"/>
      <c r="BU12" s="429"/>
      <c r="BV12" s="427">
        <v>0</v>
      </c>
      <c r="BW12" s="428"/>
      <c r="BX12" s="428"/>
      <c r="BY12" s="428"/>
      <c r="BZ12" s="428"/>
      <c r="CA12" s="428"/>
      <c r="CB12" s="428"/>
      <c r="CC12" s="429"/>
      <c r="CD12" s="430" t="s">
        <v>137</v>
      </c>
      <c r="CE12" s="431"/>
      <c r="CF12" s="431"/>
      <c r="CG12" s="431"/>
      <c r="CH12" s="431"/>
      <c r="CI12" s="431"/>
      <c r="CJ12" s="431"/>
      <c r="CK12" s="431"/>
      <c r="CL12" s="431"/>
      <c r="CM12" s="431"/>
      <c r="CN12" s="431"/>
      <c r="CO12" s="431"/>
      <c r="CP12" s="431"/>
      <c r="CQ12" s="431"/>
      <c r="CR12" s="431"/>
      <c r="CS12" s="432"/>
      <c r="CT12" s="467" t="s">
        <v>128</v>
      </c>
      <c r="CU12" s="468"/>
      <c r="CV12" s="468"/>
      <c r="CW12" s="468"/>
      <c r="CX12" s="468"/>
      <c r="CY12" s="468"/>
      <c r="CZ12" s="468"/>
      <c r="DA12" s="469"/>
      <c r="DB12" s="467" t="s">
        <v>138</v>
      </c>
      <c r="DC12" s="468"/>
      <c r="DD12" s="468"/>
      <c r="DE12" s="468"/>
      <c r="DF12" s="468"/>
      <c r="DG12" s="468"/>
      <c r="DH12" s="468"/>
      <c r="DI12" s="469"/>
      <c r="DJ12" s="184"/>
      <c r="DK12" s="184"/>
      <c r="DL12" s="184"/>
      <c r="DM12" s="184"/>
      <c r="DN12" s="184"/>
      <c r="DO12" s="184"/>
    </row>
    <row r="13" spans="1:119" ht="18.75" customHeight="1" x14ac:dyDescent="0.15">
      <c r="A13" s="185"/>
      <c r="B13" s="490"/>
      <c r="C13" s="491"/>
      <c r="D13" s="491"/>
      <c r="E13" s="491"/>
      <c r="F13" s="491"/>
      <c r="G13" s="491"/>
      <c r="H13" s="491"/>
      <c r="I13" s="491"/>
      <c r="J13" s="491"/>
      <c r="K13" s="492"/>
      <c r="L13" s="195"/>
      <c r="M13" s="518" t="s">
        <v>139</v>
      </c>
      <c r="N13" s="519"/>
      <c r="O13" s="519"/>
      <c r="P13" s="519"/>
      <c r="Q13" s="520"/>
      <c r="R13" s="511">
        <v>408006</v>
      </c>
      <c r="S13" s="512"/>
      <c r="T13" s="512"/>
      <c r="U13" s="512"/>
      <c r="V13" s="513"/>
      <c r="W13" s="443" t="s">
        <v>140</v>
      </c>
      <c r="X13" s="444"/>
      <c r="Y13" s="444"/>
      <c r="Z13" s="444"/>
      <c r="AA13" s="444"/>
      <c r="AB13" s="434"/>
      <c r="AC13" s="478">
        <v>4750</v>
      </c>
      <c r="AD13" s="479"/>
      <c r="AE13" s="479"/>
      <c r="AF13" s="479"/>
      <c r="AG13" s="521"/>
      <c r="AH13" s="478">
        <v>5212</v>
      </c>
      <c r="AI13" s="479"/>
      <c r="AJ13" s="479"/>
      <c r="AK13" s="479"/>
      <c r="AL13" s="480"/>
      <c r="AM13" s="456" t="s">
        <v>141</v>
      </c>
      <c r="AN13" s="457"/>
      <c r="AO13" s="457"/>
      <c r="AP13" s="457"/>
      <c r="AQ13" s="457"/>
      <c r="AR13" s="457"/>
      <c r="AS13" s="457"/>
      <c r="AT13" s="458"/>
      <c r="AU13" s="459" t="s">
        <v>142</v>
      </c>
      <c r="AV13" s="460"/>
      <c r="AW13" s="460"/>
      <c r="AX13" s="460"/>
      <c r="AY13" s="461" t="s">
        <v>143</v>
      </c>
      <c r="AZ13" s="462"/>
      <c r="BA13" s="462"/>
      <c r="BB13" s="462"/>
      <c r="BC13" s="462"/>
      <c r="BD13" s="462"/>
      <c r="BE13" s="462"/>
      <c r="BF13" s="462"/>
      <c r="BG13" s="462"/>
      <c r="BH13" s="462"/>
      <c r="BI13" s="462"/>
      <c r="BJ13" s="462"/>
      <c r="BK13" s="462"/>
      <c r="BL13" s="462"/>
      <c r="BM13" s="463"/>
      <c r="BN13" s="427">
        <v>-323851</v>
      </c>
      <c r="BO13" s="428"/>
      <c r="BP13" s="428"/>
      <c r="BQ13" s="428"/>
      <c r="BR13" s="428"/>
      <c r="BS13" s="428"/>
      <c r="BT13" s="428"/>
      <c r="BU13" s="429"/>
      <c r="BV13" s="427">
        <v>1561896</v>
      </c>
      <c r="BW13" s="428"/>
      <c r="BX13" s="428"/>
      <c r="BY13" s="428"/>
      <c r="BZ13" s="428"/>
      <c r="CA13" s="428"/>
      <c r="CB13" s="428"/>
      <c r="CC13" s="429"/>
      <c r="CD13" s="430" t="s">
        <v>144</v>
      </c>
      <c r="CE13" s="431"/>
      <c r="CF13" s="431"/>
      <c r="CG13" s="431"/>
      <c r="CH13" s="431"/>
      <c r="CI13" s="431"/>
      <c r="CJ13" s="431"/>
      <c r="CK13" s="431"/>
      <c r="CL13" s="431"/>
      <c r="CM13" s="431"/>
      <c r="CN13" s="431"/>
      <c r="CO13" s="431"/>
      <c r="CP13" s="431"/>
      <c r="CQ13" s="431"/>
      <c r="CR13" s="431"/>
      <c r="CS13" s="432"/>
      <c r="CT13" s="424">
        <v>8.5</v>
      </c>
      <c r="CU13" s="425"/>
      <c r="CV13" s="425"/>
      <c r="CW13" s="425"/>
      <c r="CX13" s="425"/>
      <c r="CY13" s="425"/>
      <c r="CZ13" s="425"/>
      <c r="DA13" s="426"/>
      <c r="DB13" s="424">
        <v>9.6</v>
      </c>
      <c r="DC13" s="425"/>
      <c r="DD13" s="425"/>
      <c r="DE13" s="425"/>
      <c r="DF13" s="425"/>
      <c r="DG13" s="425"/>
      <c r="DH13" s="425"/>
      <c r="DI13" s="426"/>
      <c r="DJ13" s="184"/>
      <c r="DK13" s="184"/>
      <c r="DL13" s="184"/>
      <c r="DM13" s="184"/>
      <c r="DN13" s="184"/>
      <c r="DO13" s="184"/>
    </row>
    <row r="14" spans="1:119" ht="18.75" customHeight="1" thickBot="1" x14ac:dyDescent="0.2">
      <c r="A14" s="185"/>
      <c r="B14" s="490"/>
      <c r="C14" s="491"/>
      <c r="D14" s="491"/>
      <c r="E14" s="491"/>
      <c r="F14" s="491"/>
      <c r="G14" s="491"/>
      <c r="H14" s="491"/>
      <c r="I14" s="491"/>
      <c r="J14" s="491"/>
      <c r="K14" s="492"/>
      <c r="L14" s="508" t="s">
        <v>145</v>
      </c>
      <c r="M14" s="509"/>
      <c r="N14" s="509"/>
      <c r="O14" s="509"/>
      <c r="P14" s="509"/>
      <c r="Q14" s="510"/>
      <c r="R14" s="511">
        <v>417234</v>
      </c>
      <c r="S14" s="512"/>
      <c r="T14" s="512"/>
      <c r="U14" s="512"/>
      <c r="V14" s="513"/>
      <c r="W14" s="417"/>
      <c r="X14" s="418"/>
      <c r="Y14" s="418"/>
      <c r="Z14" s="418"/>
      <c r="AA14" s="418"/>
      <c r="AB14" s="407"/>
      <c r="AC14" s="514">
        <v>2.2999999999999998</v>
      </c>
      <c r="AD14" s="515"/>
      <c r="AE14" s="515"/>
      <c r="AF14" s="515"/>
      <c r="AG14" s="516"/>
      <c r="AH14" s="514">
        <v>2.6</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146</v>
      </c>
      <c r="CE14" s="523"/>
      <c r="CF14" s="523"/>
      <c r="CG14" s="523"/>
      <c r="CH14" s="523"/>
      <c r="CI14" s="523"/>
      <c r="CJ14" s="523"/>
      <c r="CK14" s="523"/>
      <c r="CL14" s="523"/>
      <c r="CM14" s="523"/>
      <c r="CN14" s="523"/>
      <c r="CO14" s="523"/>
      <c r="CP14" s="523"/>
      <c r="CQ14" s="523"/>
      <c r="CR14" s="523"/>
      <c r="CS14" s="524"/>
      <c r="CT14" s="525">
        <v>125.5</v>
      </c>
      <c r="CU14" s="526"/>
      <c r="CV14" s="526"/>
      <c r="CW14" s="526"/>
      <c r="CX14" s="526"/>
      <c r="CY14" s="526"/>
      <c r="CZ14" s="526"/>
      <c r="DA14" s="527"/>
      <c r="DB14" s="525">
        <v>118.9</v>
      </c>
      <c r="DC14" s="526"/>
      <c r="DD14" s="526"/>
      <c r="DE14" s="526"/>
      <c r="DF14" s="526"/>
      <c r="DG14" s="526"/>
      <c r="DH14" s="526"/>
      <c r="DI14" s="527"/>
      <c r="DJ14" s="184"/>
      <c r="DK14" s="184"/>
      <c r="DL14" s="184"/>
      <c r="DM14" s="184"/>
      <c r="DN14" s="184"/>
      <c r="DO14" s="184"/>
    </row>
    <row r="15" spans="1:119" ht="18.75" customHeight="1" x14ac:dyDescent="0.15">
      <c r="A15" s="185"/>
      <c r="B15" s="490"/>
      <c r="C15" s="491"/>
      <c r="D15" s="491"/>
      <c r="E15" s="491"/>
      <c r="F15" s="491"/>
      <c r="G15" s="491"/>
      <c r="H15" s="491"/>
      <c r="I15" s="491"/>
      <c r="J15" s="491"/>
      <c r="K15" s="492"/>
      <c r="L15" s="195"/>
      <c r="M15" s="518" t="s">
        <v>147</v>
      </c>
      <c r="N15" s="519"/>
      <c r="O15" s="519"/>
      <c r="P15" s="519"/>
      <c r="Q15" s="520"/>
      <c r="R15" s="511">
        <v>409590</v>
      </c>
      <c r="S15" s="512"/>
      <c r="T15" s="512"/>
      <c r="U15" s="512"/>
      <c r="V15" s="513"/>
      <c r="W15" s="443" t="s">
        <v>148</v>
      </c>
      <c r="X15" s="444"/>
      <c r="Y15" s="444"/>
      <c r="Z15" s="444"/>
      <c r="AA15" s="444"/>
      <c r="AB15" s="434"/>
      <c r="AC15" s="478">
        <v>62733</v>
      </c>
      <c r="AD15" s="479"/>
      <c r="AE15" s="479"/>
      <c r="AF15" s="479"/>
      <c r="AG15" s="521"/>
      <c r="AH15" s="478">
        <v>61396</v>
      </c>
      <c r="AI15" s="479"/>
      <c r="AJ15" s="479"/>
      <c r="AK15" s="479"/>
      <c r="AL15" s="480"/>
      <c r="AM15" s="456"/>
      <c r="AN15" s="457"/>
      <c r="AO15" s="457"/>
      <c r="AP15" s="457"/>
      <c r="AQ15" s="457"/>
      <c r="AR15" s="457"/>
      <c r="AS15" s="457"/>
      <c r="AT15" s="458"/>
      <c r="AU15" s="459"/>
      <c r="AV15" s="460"/>
      <c r="AW15" s="460"/>
      <c r="AX15" s="460"/>
      <c r="AY15" s="387" t="s">
        <v>149</v>
      </c>
      <c r="AZ15" s="388"/>
      <c r="BA15" s="388"/>
      <c r="BB15" s="388"/>
      <c r="BC15" s="388"/>
      <c r="BD15" s="388"/>
      <c r="BE15" s="388"/>
      <c r="BF15" s="388"/>
      <c r="BG15" s="388"/>
      <c r="BH15" s="388"/>
      <c r="BI15" s="388"/>
      <c r="BJ15" s="388"/>
      <c r="BK15" s="388"/>
      <c r="BL15" s="388"/>
      <c r="BM15" s="389"/>
      <c r="BN15" s="390">
        <v>62357937</v>
      </c>
      <c r="BO15" s="391"/>
      <c r="BP15" s="391"/>
      <c r="BQ15" s="391"/>
      <c r="BR15" s="391"/>
      <c r="BS15" s="391"/>
      <c r="BT15" s="391"/>
      <c r="BU15" s="392"/>
      <c r="BV15" s="390">
        <v>61555864</v>
      </c>
      <c r="BW15" s="391"/>
      <c r="BX15" s="391"/>
      <c r="BY15" s="391"/>
      <c r="BZ15" s="391"/>
      <c r="CA15" s="391"/>
      <c r="CB15" s="391"/>
      <c r="CC15" s="392"/>
      <c r="CD15" s="528" t="s">
        <v>150</v>
      </c>
      <c r="CE15" s="529"/>
      <c r="CF15" s="529"/>
      <c r="CG15" s="529"/>
      <c r="CH15" s="529"/>
      <c r="CI15" s="529"/>
      <c r="CJ15" s="529"/>
      <c r="CK15" s="529"/>
      <c r="CL15" s="529"/>
      <c r="CM15" s="529"/>
      <c r="CN15" s="529"/>
      <c r="CO15" s="529"/>
      <c r="CP15" s="529"/>
      <c r="CQ15" s="529"/>
      <c r="CR15" s="529"/>
      <c r="CS15" s="53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0"/>
      <c r="C16" s="491"/>
      <c r="D16" s="491"/>
      <c r="E16" s="491"/>
      <c r="F16" s="491"/>
      <c r="G16" s="491"/>
      <c r="H16" s="491"/>
      <c r="I16" s="491"/>
      <c r="J16" s="491"/>
      <c r="K16" s="492"/>
      <c r="L16" s="508" t="s">
        <v>151</v>
      </c>
      <c r="M16" s="539"/>
      <c r="N16" s="539"/>
      <c r="O16" s="539"/>
      <c r="P16" s="539"/>
      <c r="Q16" s="540"/>
      <c r="R16" s="531" t="s">
        <v>152</v>
      </c>
      <c r="S16" s="532"/>
      <c r="T16" s="532"/>
      <c r="U16" s="532"/>
      <c r="V16" s="533"/>
      <c r="W16" s="417"/>
      <c r="X16" s="418"/>
      <c r="Y16" s="418"/>
      <c r="Z16" s="418"/>
      <c r="AA16" s="418"/>
      <c r="AB16" s="407"/>
      <c r="AC16" s="514">
        <v>30.7</v>
      </c>
      <c r="AD16" s="515"/>
      <c r="AE16" s="515"/>
      <c r="AF16" s="515"/>
      <c r="AG16" s="516"/>
      <c r="AH16" s="514">
        <v>30.3</v>
      </c>
      <c r="AI16" s="515"/>
      <c r="AJ16" s="515"/>
      <c r="AK16" s="515"/>
      <c r="AL16" s="517"/>
      <c r="AM16" s="456"/>
      <c r="AN16" s="457"/>
      <c r="AO16" s="457"/>
      <c r="AP16" s="457"/>
      <c r="AQ16" s="457"/>
      <c r="AR16" s="457"/>
      <c r="AS16" s="457"/>
      <c r="AT16" s="458"/>
      <c r="AU16" s="459"/>
      <c r="AV16" s="460"/>
      <c r="AW16" s="460"/>
      <c r="AX16" s="460"/>
      <c r="AY16" s="461" t="s">
        <v>153</v>
      </c>
      <c r="AZ16" s="462"/>
      <c r="BA16" s="462"/>
      <c r="BB16" s="462"/>
      <c r="BC16" s="462"/>
      <c r="BD16" s="462"/>
      <c r="BE16" s="462"/>
      <c r="BF16" s="462"/>
      <c r="BG16" s="462"/>
      <c r="BH16" s="462"/>
      <c r="BI16" s="462"/>
      <c r="BJ16" s="462"/>
      <c r="BK16" s="462"/>
      <c r="BL16" s="462"/>
      <c r="BM16" s="463"/>
      <c r="BN16" s="427">
        <v>76041494</v>
      </c>
      <c r="BO16" s="428"/>
      <c r="BP16" s="428"/>
      <c r="BQ16" s="428"/>
      <c r="BR16" s="428"/>
      <c r="BS16" s="428"/>
      <c r="BT16" s="428"/>
      <c r="BU16" s="429"/>
      <c r="BV16" s="427">
        <v>74082006</v>
      </c>
      <c r="BW16" s="428"/>
      <c r="BX16" s="428"/>
      <c r="BY16" s="428"/>
      <c r="BZ16" s="428"/>
      <c r="CA16" s="428"/>
      <c r="CB16" s="428"/>
      <c r="CC16" s="429"/>
      <c r="CD16" s="199"/>
      <c r="CE16" s="537"/>
      <c r="CF16" s="537"/>
      <c r="CG16" s="537"/>
      <c r="CH16" s="537"/>
      <c r="CI16" s="537"/>
      <c r="CJ16" s="537"/>
      <c r="CK16" s="537"/>
      <c r="CL16" s="537"/>
      <c r="CM16" s="537"/>
      <c r="CN16" s="537"/>
      <c r="CO16" s="537"/>
      <c r="CP16" s="537"/>
      <c r="CQ16" s="537"/>
      <c r="CR16" s="537"/>
      <c r="CS16" s="538"/>
      <c r="CT16" s="424"/>
      <c r="CU16" s="425"/>
      <c r="CV16" s="425"/>
      <c r="CW16" s="425"/>
      <c r="CX16" s="425"/>
      <c r="CY16" s="425"/>
      <c r="CZ16" s="425"/>
      <c r="DA16" s="426"/>
      <c r="DB16" s="424"/>
      <c r="DC16" s="425"/>
      <c r="DD16" s="425"/>
      <c r="DE16" s="425"/>
      <c r="DF16" s="425"/>
      <c r="DG16" s="425"/>
      <c r="DH16" s="425"/>
      <c r="DI16" s="426"/>
      <c r="DJ16" s="184"/>
      <c r="DK16" s="184"/>
      <c r="DL16" s="184"/>
      <c r="DM16" s="184"/>
      <c r="DN16" s="184"/>
      <c r="DO16" s="184"/>
    </row>
    <row r="17" spans="1:119" ht="18.75" customHeight="1" thickBot="1" x14ac:dyDescent="0.2">
      <c r="A17" s="185"/>
      <c r="B17" s="493"/>
      <c r="C17" s="494"/>
      <c r="D17" s="494"/>
      <c r="E17" s="494"/>
      <c r="F17" s="494"/>
      <c r="G17" s="494"/>
      <c r="H17" s="494"/>
      <c r="I17" s="494"/>
      <c r="J17" s="494"/>
      <c r="K17" s="495"/>
      <c r="L17" s="200"/>
      <c r="M17" s="534" t="s">
        <v>154</v>
      </c>
      <c r="N17" s="535"/>
      <c r="O17" s="535"/>
      <c r="P17" s="535"/>
      <c r="Q17" s="536"/>
      <c r="R17" s="531" t="s">
        <v>155</v>
      </c>
      <c r="S17" s="532"/>
      <c r="T17" s="532"/>
      <c r="U17" s="532"/>
      <c r="V17" s="533"/>
      <c r="W17" s="443" t="s">
        <v>156</v>
      </c>
      <c r="X17" s="444"/>
      <c r="Y17" s="444"/>
      <c r="Z17" s="444"/>
      <c r="AA17" s="444"/>
      <c r="AB17" s="434"/>
      <c r="AC17" s="478">
        <v>137048</v>
      </c>
      <c r="AD17" s="479"/>
      <c r="AE17" s="479"/>
      <c r="AF17" s="479"/>
      <c r="AG17" s="521"/>
      <c r="AH17" s="478">
        <v>136238</v>
      </c>
      <c r="AI17" s="479"/>
      <c r="AJ17" s="479"/>
      <c r="AK17" s="479"/>
      <c r="AL17" s="480"/>
      <c r="AM17" s="456"/>
      <c r="AN17" s="457"/>
      <c r="AO17" s="457"/>
      <c r="AP17" s="457"/>
      <c r="AQ17" s="457"/>
      <c r="AR17" s="457"/>
      <c r="AS17" s="457"/>
      <c r="AT17" s="458"/>
      <c r="AU17" s="459"/>
      <c r="AV17" s="460"/>
      <c r="AW17" s="460"/>
      <c r="AX17" s="460"/>
      <c r="AY17" s="461" t="s">
        <v>157</v>
      </c>
      <c r="AZ17" s="462"/>
      <c r="BA17" s="462"/>
      <c r="BB17" s="462"/>
      <c r="BC17" s="462"/>
      <c r="BD17" s="462"/>
      <c r="BE17" s="462"/>
      <c r="BF17" s="462"/>
      <c r="BG17" s="462"/>
      <c r="BH17" s="462"/>
      <c r="BI17" s="462"/>
      <c r="BJ17" s="462"/>
      <c r="BK17" s="462"/>
      <c r="BL17" s="462"/>
      <c r="BM17" s="463"/>
      <c r="BN17" s="427">
        <v>80197927</v>
      </c>
      <c r="BO17" s="428"/>
      <c r="BP17" s="428"/>
      <c r="BQ17" s="428"/>
      <c r="BR17" s="428"/>
      <c r="BS17" s="428"/>
      <c r="BT17" s="428"/>
      <c r="BU17" s="429"/>
      <c r="BV17" s="427">
        <v>79122342</v>
      </c>
      <c r="BW17" s="428"/>
      <c r="BX17" s="428"/>
      <c r="BY17" s="428"/>
      <c r="BZ17" s="428"/>
      <c r="CA17" s="428"/>
      <c r="CB17" s="428"/>
      <c r="CC17" s="429"/>
      <c r="CD17" s="199"/>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184"/>
      <c r="DK17" s="184"/>
      <c r="DL17" s="184"/>
      <c r="DM17" s="184"/>
      <c r="DN17" s="184"/>
      <c r="DO17" s="184"/>
    </row>
    <row r="18" spans="1:119" ht="18.75" customHeight="1" thickBot="1" x14ac:dyDescent="0.2">
      <c r="A18" s="185"/>
      <c r="B18" s="541" t="s">
        <v>158</v>
      </c>
      <c r="C18" s="470"/>
      <c r="D18" s="470"/>
      <c r="E18" s="542"/>
      <c r="F18" s="542"/>
      <c r="G18" s="542"/>
      <c r="H18" s="542"/>
      <c r="I18" s="542"/>
      <c r="J18" s="542"/>
      <c r="K18" s="542"/>
      <c r="L18" s="543">
        <v>1241.77</v>
      </c>
      <c r="M18" s="543"/>
      <c r="N18" s="543"/>
      <c r="O18" s="543"/>
      <c r="P18" s="543"/>
      <c r="Q18" s="543"/>
      <c r="R18" s="544"/>
      <c r="S18" s="544"/>
      <c r="T18" s="544"/>
      <c r="U18" s="544"/>
      <c r="V18" s="545"/>
      <c r="W18" s="445"/>
      <c r="X18" s="446"/>
      <c r="Y18" s="446"/>
      <c r="Z18" s="446"/>
      <c r="AA18" s="446"/>
      <c r="AB18" s="437"/>
      <c r="AC18" s="546">
        <v>67</v>
      </c>
      <c r="AD18" s="547"/>
      <c r="AE18" s="547"/>
      <c r="AF18" s="547"/>
      <c r="AG18" s="548"/>
      <c r="AH18" s="546">
        <v>67.2</v>
      </c>
      <c r="AI18" s="547"/>
      <c r="AJ18" s="547"/>
      <c r="AK18" s="547"/>
      <c r="AL18" s="549"/>
      <c r="AM18" s="456"/>
      <c r="AN18" s="457"/>
      <c r="AO18" s="457"/>
      <c r="AP18" s="457"/>
      <c r="AQ18" s="457"/>
      <c r="AR18" s="457"/>
      <c r="AS18" s="457"/>
      <c r="AT18" s="458"/>
      <c r="AU18" s="459"/>
      <c r="AV18" s="460"/>
      <c r="AW18" s="460"/>
      <c r="AX18" s="460"/>
      <c r="AY18" s="461" t="s">
        <v>159</v>
      </c>
      <c r="AZ18" s="462"/>
      <c r="BA18" s="462"/>
      <c r="BB18" s="462"/>
      <c r="BC18" s="462"/>
      <c r="BD18" s="462"/>
      <c r="BE18" s="462"/>
      <c r="BF18" s="462"/>
      <c r="BG18" s="462"/>
      <c r="BH18" s="462"/>
      <c r="BI18" s="462"/>
      <c r="BJ18" s="462"/>
      <c r="BK18" s="462"/>
      <c r="BL18" s="462"/>
      <c r="BM18" s="463"/>
      <c r="BN18" s="427">
        <v>94411155</v>
      </c>
      <c r="BO18" s="428"/>
      <c r="BP18" s="428"/>
      <c r="BQ18" s="428"/>
      <c r="BR18" s="428"/>
      <c r="BS18" s="428"/>
      <c r="BT18" s="428"/>
      <c r="BU18" s="429"/>
      <c r="BV18" s="427">
        <v>93709529</v>
      </c>
      <c r="BW18" s="428"/>
      <c r="BX18" s="428"/>
      <c r="BY18" s="428"/>
      <c r="BZ18" s="428"/>
      <c r="CA18" s="428"/>
      <c r="CB18" s="428"/>
      <c r="CC18" s="429"/>
      <c r="CD18" s="199"/>
      <c r="CE18" s="537"/>
      <c r="CF18" s="537"/>
      <c r="CG18" s="537"/>
      <c r="CH18" s="537"/>
      <c r="CI18" s="537"/>
      <c r="CJ18" s="537"/>
      <c r="CK18" s="537"/>
      <c r="CL18" s="537"/>
      <c r="CM18" s="537"/>
      <c r="CN18" s="537"/>
      <c r="CO18" s="537"/>
      <c r="CP18" s="537"/>
      <c r="CQ18" s="537"/>
      <c r="CR18" s="537"/>
      <c r="CS18" s="538"/>
      <c r="CT18" s="424"/>
      <c r="CU18" s="425"/>
      <c r="CV18" s="425"/>
      <c r="CW18" s="425"/>
      <c r="CX18" s="425"/>
      <c r="CY18" s="425"/>
      <c r="CZ18" s="425"/>
      <c r="DA18" s="426"/>
      <c r="DB18" s="424"/>
      <c r="DC18" s="425"/>
      <c r="DD18" s="425"/>
      <c r="DE18" s="425"/>
      <c r="DF18" s="425"/>
      <c r="DG18" s="425"/>
      <c r="DH18" s="425"/>
      <c r="DI18" s="426"/>
      <c r="DJ18" s="184"/>
      <c r="DK18" s="184"/>
      <c r="DL18" s="184"/>
      <c r="DM18" s="184"/>
      <c r="DN18" s="184"/>
      <c r="DO18" s="184"/>
    </row>
    <row r="19" spans="1:119" ht="18.75" customHeight="1" thickBot="1" x14ac:dyDescent="0.2">
      <c r="A19" s="185"/>
      <c r="B19" s="541" t="s">
        <v>160</v>
      </c>
      <c r="C19" s="470"/>
      <c r="D19" s="470"/>
      <c r="E19" s="542"/>
      <c r="F19" s="542"/>
      <c r="G19" s="542"/>
      <c r="H19" s="542"/>
      <c r="I19" s="542"/>
      <c r="J19" s="542"/>
      <c r="K19" s="542"/>
      <c r="L19" s="550">
        <v>337</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161</v>
      </c>
      <c r="AZ19" s="462"/>
      <c r="BA19" s="462"/>
      <c r="BB19" s="462"/>
      <c r="BC19" s="462"/>
      <c r="BD19" s="462"/>
      <c r="BE19" s="462"/>
      <c r="BF19" s="462"/>
      <c r="BG19" s="462"/>
      <c r="BH19" s="462"/>
      <c r="BI19" s="462"/>
      <c r="BJ19" s="462"/>
      <c r="BK19" s="462"/>
      <c r="BL19" s="462"/>
      <c r="BM19" s="463"/>
      <c r="BN19" s="427">
        <v>114498055</v>
      </c>
      <c r="BO19" s="428"/>
      <c r="BP19" s="428"/>
      <c r="BQ19" s="428"/>
      <c r="BR19" s="428"/>
      <c r="BS19" s="428"/>
      <c r="BT19" s="428"/>
      <c r="BU19" s="429"/>
      <c r="BV19" s="427">
        <v>114045963</v>
      </c>
      <c r="BW19" s="428"/>
      <c r="BX19" s="428"/>
      <c r="BY19" s="428"/>
      <c r="BZ19" s="428"/>
      <c r="CA19" s="428"/>
      <c r="CB19" s="428"/>
      <c r="CC19" s="429"/>
      <c r="CD19" s="199"/>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184"/>
      <c r="DK19" s="184"/>
      <c r="DL19" s="184"/>
      <c r="DM19" s="184"/>
      <c r="DN19" s="184"/>
      <c r="DO19" s="184"/>
    </row>
    <row r="20" spans="1:119" ht="18.75" customHeight="1" thickBot="1" x14ac:dyDescent="0.2">
      <c r="A20" s="185"/>
      <c r="B20" s="541" t="s">
        <v>162</v>
      </c>
      <c r="C20" s="470"/>
      <c r="D20" s="470"/>
      <c r="E20" s="542"/>
      <c r="F20" s="542"/>
      <c r="G20" s="542"/>
      <c r="H20" s="542"/>
      <c r="I20" s="542"/>
      <c r="J20" s="542"/>
      <c r="K20" s="542"/>
      <c r="L20" s="550">
        <v>163862</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199"/>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184"/>
      <c r="DK20" s="184"/>
      <c r="DL20" s="184"/>
      <c r="DM20" s="184"/>
      <c r="DN20" s="184"/>
      <c r="DO20" s="184"/>
    </row>
    <row r="21" spans="1:119" ht="18.75" customHeight="1" x14ac:dyDescent="0.15">
      <c r="A21" s="185"/>
      <c r="B21" s="561" t="s">
        <v>163</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199"/>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184"/>
      <c r="DK21" s="184"/>
      <c r="DL21" s="184"/>
      <c r="DM21" s="184"/>
      <c r="DN21" s="184"/>
      <c r="DO21" s="184"/>
    </row>
    <row r="22" spans="1:119" ht="18.75" customHeight="1" thickBot="1" x14ac:dyDescent="0.2">
      <c r="A22" s="185"/>
      <c r="B22" s="564" t="s">
        <v>164</v>
      </c>
      <c r="C22" s="565"/>
      <c r="D22" s="566"/>
      <c r="E22" s="439" t="s">
        <v>1</v>
      </c>
      <c r="F22" s="444"/>
      <c r="G22" s="444"/>
      <c r="H22" s="444"/>
      <c r="I22" s="444"/>
      <c r="J22" s="444"/>
      <c r="K22" s="434"/>
      <c r="L22" s="439" t="s">
        <v>165</v>
      </c>
      <c r="M22" s="444"/>
      <c r="N22" s="444"/>
      <c r="O22" s="444"/>
      <c r="P22" s="434"/>
      <c r="Q22" s="573" t="s">
        <v>166</v>
      </c>
      <c r="R22" s="574"/>
      <c r="S22" s="574"/>
      <c r="T22" s="574"/>
      <c r="U22" s="574"/>
      <c r="V22" s="575"/>
      <c r="W22" s="579" t="s">
        <v>167</v>
      </c>
      <c r="X22" s="565"/>
      <c r="Y22" s="566"/>
      <c r="Z22" s="439" t="s">
        <v>1</v>
      </c>
      <c r="AA22" s="444"/>
      <c r="AB22" s="444"/>
      <c r="AC22" s="444"/>
      <c r="AD22" s="444"/>
      <c r="AE22" s="444"/>
      <c r="AF22" s="444"/>
      <c r="AG22" s="434"/>
      <c r="AH22" s="592" t="s">
        <v>168</v>
      </c>
      <c r="AI22" s="444"/>
      <c r="AJ22" s="444"/>
      <c r="AK22" s="444"/>
      <c r="AL22" s="434"/>
      <c r="AM22" s="592" t="s">
        <v>169</v>
      </c>
      <c r="AN22" s="593"/>
      <c r="AO22" s="593"/>
      <c r="AP22" s="593"/>
      <c r="AQ22" s="593"/>
      <c r="AR22" s="594"/>
      <c r="AS22" s="573" t="s">
        <v>166</v>
      </c>
      <c r="AT22" s="574"/>
      <c r="AU22" s="574"/>
      <c r="AV22" s="574"/>
      <c r="AW22" s="574"/>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199"/>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184"/>
      <c r="DK22" s="184"/>
      <c r="DL22" s="184"/>
      <c r="DM22" s="184"/>
      <c r="DN22" s="184"/>
      <c r="DO22" s="184"/>
    </row>
    <row r="23" spans="1:119" ht="18.75" customHeight="1" x14ac:dyDescent="0.15">
      <c r="A23" s="185"/>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5"/>
      <c r="AN23" s="596"/>
      <c r="AO23" s="596"/>
      <c r="AP23" s="596"/>
      <c r="AQ23" s="596"/>
      <c r="AR23" s="597"/>
      <c r="AS23" s="576"/>
      <c r="AT23" s="577"/>
      <c r="AU23" s="577"/>
      <c r="AV23" s="577"/>
      <c r="AW23" s="577"/>
      <c r="AX23" s="599"/>
      <c r="AY23" s="387" t="s">
        <v>170</v>
      </c>
      <c r="AZ23" s="388"/>
      <c r="BA23" s="388"/>
      <c r="BB23" s="388"/>
      <c r="BC23" s="388"/>
      <c r="BD23" s="388"/>
      <c r="BE23" s="388"/>
      <c r="BF23" s="388"/>
      <c r="BG23" s="388"/>
      <c r="BH23" s="388"/>
      <c r="BI23" s="388"/>
      <c r="BJ23" s="388"/>
      <c r="BK23" s="388"/>
      <c r="BL23" s="388"/>
      <c r="BM23" s="389"/>
      <c r="BN23" s="427">
        <v>234584827</v>
      </c>
      <c r="BO23" s="428"/>
      <c r="BP23" s="428"/>
      <c r="BQ23" s="428"/>
      <c r="BR23" s="428"/>
      <c r="BS23" s="428"/>
      <c r="BT23" s="428"/>
      <c r="BU23" s="429"/>
      <c r="BV23" s="427">
        <v>236035514</v>
      </c>
      <c r="BW23" s="428"/>
      <c r="BX23" s="428"/>
      <c r="BY23" s="428"/>
      <c r="BZ23" s="428"/>
      <c r="CA23" s="428"/>
      <c r="CB23" s="428"/>
      <c r="CC23" s="429"/>
      <c r="CD23" s="199"/>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184"/>
      <c r="DK23" s="184"/>
      <c r="DL23" s="184"/>
      <c r="DM23" s="184"/>
      <c r="DN23" s="184"/>
      <c r="DO23" s="184"/>
    </row>
    <row r="24" spans="1:119" ht="18.75" customHeight="1" thickBot="1" x14ac:dyDescent="0.2">
      <c r="A24" s="185"/>
      <c r="B24" s="567"/>
      <c r="C24" s="568"/>
      <c r="D24" s="569"/>
      <c r="E24" s="477" t="s">
        <v>171</v>
      </c>
      <c r="F24" s="457"/>
      <c r="G24" s="457"/>
      <c r="H24" s="457"/>
      <c r="I24" s="457"/>
      <c r="J24" s="457"/>
      <c r="K24" s="458"/>
      <c r="L24" s="478">
        <v>1</v>
      </c>
      <c r="M24" s="479"/>
      <c r="N24" s="479"/>
      <c r="O24" s="479"/>
      <c r="P24" s="521"/>
      <c r="Q24" s="478">
        <v>10750</v>
      </c>
      <c r="R24" s="479"/>
      <c r="S24" s="479"/>
      <c r="T24" s="479"/>
      <c r="U24" s="479"/>
      <c r="V24" s="521"/>
      <c r="W24" s="580"/>
      <c r="X24" s="568"/>
      <c r="Y24" s="569"/>
      <c r="Z24" s="477" t="s">
        <v>172</v>
      </c>
      <c r="AA24" s="457"/>
      <c r="AB24" s="457"/>
      <c r="AC24" s="457"/>
      <c r="AD24" s="457"/>
      <c r="AE24" s="457"/>
      <c r="AF24" s="457"/>
      <c r="AG24" s="458"/>
      <c r="AH24" s="478">
        <v>2904</v>
      </c>
      <c r="AI24" s="479"/>
      <c r="AJ24" s="479"/>
      <c r="AK24" s="479"/>
      <c r="AL24" s="521"/>
      <c r="AM24" s="478">
        <v>8848488</v>
      </c>
      <c r="AN24" s="479"/>
      <c r="AO24" s="479"/>
      <c r="AP24" s="479"/>
      <c r="AQ24" s="479"/>
      <c r="AR24" s="521"/>
      <c r="AS24" s="478">
        <v>3047</v>
      </c>
      <c r="AT24" s="479"/>
      <c r="AU24" s="479"/>
      <c r="AV24" s="479"/>
      <c r="AW24" s="479"/>
      <c r="AX24" s="480"/>
      <c r="AY24" s="600" t="s">
        <v>173</v>
      </c>
      <c r="AZ24" s="601"/>
      <c r="BA24" s="601"/>
      <c r="BB24" s="601"/>
      <c r="BC24" s="601"/>
      <c r="BD24" s="601"/>
      <c r="BE24" s="601"/>
      <c r="BF24" s="601"/>
      <c r="BG24" s="601"/>
      <c r="BH24" s="601"/>
      <c r="BI24" s="601"/>
      <c r="BJ24" s="601"/>
      <c r="BK24" s="601"/>
      <c r="BL24" s="601"/>
      <c r="BM24" s="602"/>
      <c r="BN24" s="427">
        <v>158226250</v>
      </c>
      <c r="BO24" s="428"/>
      <c r="BP24" s="428"/>
      <c r="BQ24" s="428"/>
      <c r="BR24" s="428"/>
      <c r="BS24" s="428"/>
      <c r="BT24" s="428"/>
      <c r="BU24" s="429"/>
      <c r="BV24" s="427">
        <v>159712678</v>
      </c>
      <c r="BW24" s="428"/>
      <c r="BX24" s="428"/>
      <c r="BY24" s="428"/>
      <c r="BZ24" s="428"/>
      <c r="CA24" s="428"/>
      <c r="CB24" s="428"/>
      <c r="CC24" s="429"/>
      <c r="CD24" s="199"/>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184"/>
      <c r="DK24" s="184"/>
      <c r="DL24" s="184"/>
      <c r="DM24" s="184"/>
      <c r="DN24" s="184"/>
      <c r="DO24" s="184"/>
    </row>
    <row r="25" spans="1:119" s="184" customFormat="1" ht="18.75" customHeight="1" x14ac:dyDescent="0.15">
      <c r="A25" s="185"/>
      <c r="B25" s="567"/>
      <c r="C25" s="568"/>
      <c r="D25" s="569"/>
      <c r="E25" s="477" t="s">
        <v>174</v>
      </c>
      <c r="F25" s="457"/>
      <c r="G25" s="457"/>
      <c r="H25" s="457"/>
      <c r="I25" s="457"/>
      <c r="J25" s="457"/>
      <c r="K25" s="458"/>
      <c r="L25" s="478">
        <v>2</v>
      </c>
      <c r="M25" s="479"/>
      <c r="N25" s="479"/>
      <c r="O25" s="479"/>
      <c r="P25" s="521"/>
      <c r="Q25" s="478">
        <v>8930</v>
      </c>
      <c r="R25" s="479"/>
      <c r="S25" s="479"/>
      <c r="T25" s="479"/>
      <c r="U25" s="479"/>
      <c r="V25" s="521"/>
      <c r="W25" s="580"/>
      <c r="X25" s="568"/>
      <c r="Y25" s="569"/>
      <c r="Z25" s="477" t="s">
        <v>175</v>
      </c>
      <c r="AA25" s="457"/>
      <c r="AB25" s="457"/>
      <c r="AC25" s="457"/>
      <c r="AD25" s="457"/>
      <c r="AE25" s="457"/>
      <c r="AF25" s="457"/>
      <c r="AG25" s="458"/>
      <c r="AH25" s="478">
        <v>464</v>
      </c>
      <c r="AI25" s="479"/>
      <c r="AJ25" s="479"/>
      <c r="AK25" s="479"/>
      <c r="AL25" s="521"/>
      <c r="AM25" s="478">
        <v>1415664</v>
      </c>
      <c r="AN25" s="479"/>
      <c r="AO25" s="479"/>
      <c r="AP25" s="479"/>
      <c r="AQ25" s="479"/>
      <c r="AR25" s="521"/>
      <c r="AS25" s="478">
        <v>3051</v>
      </c>
      <c r="AT25" s="479"/>
      <c r="AU25" s="479"/>
      <c r="AV25" s="479"/>
      <c r="AW25" s="479"/>
      <c r="AX25" s="480"/>
      <c r="AY25" s="387" t="s">
        <v>176</v>
      </c>
      <c r="AZ25" s="388"/>
      <c r="BA25" s="388"/>
      <c r="BB25" s="388"/>
      <c r="BC25" s="388"/>
      <c r="BD25" s="388"/>
      <c r="BE25" s="388"/>
      <c r="BF25" s="388"/>
      <c r="BG25" s="388"/>
      <c r="BH25" s="388"/>
      <c r="BI25" s="388"/>
      <c r="BJ25" s="388"/>
      <c r="BK25" s="388"/>
      <c r="BL25" s="388"/>
      <c r="BM25" s="389"/>
      <c r="BN25" s="390">
        <v>46503103</v>
      </c>
      <c r="BO25" s="391"/>
      <c r="BP25" s="391"/>
      <c r="BQ25" s="391"/>
      <c r="BR25" s="391"/>
      <c r="BS25" s="391"/>
      <c r="BT25" s="391"/>
      <c r="BU25" s="392"/>
      <c r="BV25" s="390">
        <v>44288962</v>
      </c>
      <c r="BW25" s="391"/>
      <c r="BX25" s="391"/>
      <c r="BY25" s="391"/>
      <c r="BZ25" s="391"/>
      <c r="CA25" s="391"/>
      <c r="CB25" s="391"/>
      <c r="CC25" s="392"/>
      <c r="CD25" s="199"/>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184" customFormat="1" ht="18.75" customHeight="1" x14ac:dyDescent="0.15">
      <c r="A26" s="185"/>
      <c r="B26" s="567"/>
      <c r="C26" s="568"/>
      <c r="D26" s="569"/>
      <c r="E26" s="477" t="s">
        <v>177</v>
      </c>
      <c r="F26" s="457"/>
      <c r="G26" s="457"/>
      <c r="H26" s="457"/>
      <c r="I26" s="457"/>
      <c r="J26" s="457"/>
      <c r="K26" s="458"/>
      <c r="L26" s="478">
        <v>1</v>
      </c>
      <c r="M26" s="479"/>
      <c r="N26" s="479"/>
      <c r="O26" s="479"/>
      <c r="P26" s="521"/>
      <c r="Q26" s="478">
        <v>7300</v>
      </c>
      <c r="R26" s="479"/>
      <c r="S26" s="479"/>
      <c r="T26" s="479"/>
      <c r="U26" s="479"/>
      <c r="V26" s="521"/>
      <c r="W26" s="580"/>
      <c r="X26" s="568"/>
      <c r="Y26" s="569"/>
      <c r="Z26" s="477" t="s">
        <v>178</v>
      </c>
      <c r="AA26" s="590"/>
      <c r="AB26" s="590"/>
      <c r="AC26" s="590"/>
      <c r="AD26" s="590"/>
      <c r="AE26" s="590"/>
      <c r="AF26" s="590"/>
      <c r="AG26" s="591"/>
      <c r="AH26" s="478">
        <v>358</v>
      </c>
      <c r="AI26" s="479"/>
      <c r="AJ26" s="479"/>
      <c r="AK26" s="479"/>
      <c r="AL26" s="521"/>
      <c r="AM26" s="478">
        <v>1012424</v>
      </c>
      <c r="AN26" s="479"/>
      <c r="AO26" s="479"/>
      <c r="AP26" s="479"/>
      <c r="AQ26" s="479"/>
      <c r="AR26" s="521"/>
      <c r="AS26" s="478">
        <v>2828</v>
      </c>
      <c r="AT26" s="479"/>
      <c r="AU26" s="479"/>
      <c r="AV26" s="479"/>
      <c r="AW26" s="479"/>
      <c r="AX26" s="480"/>
      <c r="AY26" s="430" t="s">
        <v>179</v>
      </c>
      <c r="AZ26" s="431"/>
      <c r="BA26" s="431"/>
      <c r="BB26" s="431"/>
      <c r="BC26" s="431"/>
      <c r="BD26" s="431"/>
      <c r="BE26" s="431"/>
      <c r="BF26" s="431"/>
      <c r="BG26" s="431"/>
      <c r="BH26" s="431"/>
      <c r="BI26" s="431"/>
      <c r="BJ26" s="431"/>
      <c r="BK26" s="431"/>
      <c r="BL26" s="431"/>
      <c r="BM26" s="432"/>
      <c r="BN26" s="427">
        <v>80000</v>
      </c>
      <c r="BO26" s="428"/>
      <c r="BP26" s="428"/>
      <c r="BQ26" s="428"/>
      <c r="BR26" s="428"/>
      <c r="BS26" s="428"/>
      <c r="BT26" s="428"/>
      <c r="BU26" s="429"/>
      <c r="BV26" s="427">
        <v>80000</v>
      </c>
      <c r="BW26" s="428"/>
      <c r="BX26" s="428"/>
      <c r="BY26" s="428"/>
      <c r="BZ26" s="428"/>
      <c r="CA26" s="428"/>
      <c r="CB26" s="428"/>
      <c r="CC26" s="429"/>
      <c r="CD26" s="199"/>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185"/>
      <c r="B27" s="567"/>
      <c r="C27" s="568"/>
      <c r="D27" s="569"/>
      <c r="E27" s="477" t="s">
        <v>180</v>
      </c>
      <c r="F27" s="457"/>
      <c r="G27" s="457"/>
      <c r="H27" s="457"/>
      <c r="I27" s="457"/>
      <c r="J27" s="457"/>
      <c r="K27" s="458"/>
      <c r="L27" s="478">
        <v>1</v>
      </c>
      <c r="M27" s="479"/>
      <c r="N27" s="479"/>
      <c r="O27" s="479"/>
      <c r="P27" s="521"/>
      <c r="Q27" s="478">
        <v>7150</v>
      </c>
      <c r="R27" s="479"/>
      <c r="S27" s="479"/>
      <c r="T27" s="479"/>
      <c r="U27" s="479"/>
      <c r="V27" s="521"/>
      <c r="W27" s="580"/>
      <c r="X27" s="568"/>
      <c r="Y27" s="569"/>
      <c r="Z27" s="477" t="s">
        <v>181</v>
      </c>
      <c r="AA27" s="457"/>
      <c r="AB27" s="457"/>
      <c r="AC27" s="457"/>
      <c r="AD27" s="457"/>
      <c r="AE27" s="457"/>
      <c r="AF27" s="457"/>
      <c r="AG27" s="458"/>
      <c r="AH27" s="478">
        <v>64</v>
      </c>
      <c r="AI27" s="479"/>
      <c r="AJ27" s="479"/>
      <c r="AK27" s="479"/>
      <c r="AL27" s="521"/>
      <c r="AM27" s="478">
        <v>220576</v>
      </c>
      <c r="AN27" s="479"/>
      <c r="AO27" s="479"/>
      <c r="AP27" s="479"/>
      <c r="AQ27" s="479"/>
      <c r="AR27" s="521"/>
      <c r="AS27" s="478">
        <v>3447</v>
      </c>
      <c r="AT27" s="479"/>
      <c r="AU27" s="479"/>
      <c r="AV27" s="479"/>
      <c r="AW27" s="479"/>
      <c r="AX27" s="480"/>
      <c r="AY27" s="522" t="s">
        <v>182</v>
      </c>
      <c r="AZ27" s="523"/>
      <c r="BA27" s="523"/>
      <c r="BB27" s="523"/>
      <c r="BC27" s="523"/>
      <c r="BD27" s="523"/>
      <c r="BE27" s="523"/>
      <c r="BF27" s="523"/>
      <c r="BG27" s="523"/>
      <c r="BH27" s="523"/>
      <c r="BI27" s="523"/>
      <c r="BJ27" s="523"/>
      <c r="BK27" s="523"/>
      <c r="BL27" s="523"/>
      <c r="BM27" s="524"/>
      <c r="BN27" s="603">
        <v>705967</v>
      </c>
      <c r="BO27" s="604"/>
      <c r="BP27" s="604"/>
      <c r="BQ27" s="604"/>
      <c r="BR27" s="604"/>
      <c r="BS27" s="604"/>
      <c r="BT27" s="604"/>
      <c r="BU27" s="605"/>
      <c r="BV27" s="603">
        <v>705614</v>
      </c>
      <c r="BW27" s="604"/>
      <c r="BX27" s="604"/>
      <c r="BY27" s="604"/>
      <c r="BZ27" s="604"/>
      <c r="CA27" s="604"/>
      <c r="CB27" s="604"/>
      <c r="CC27" s="605"/>
      <c r="CD27" s="201"/>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184"/>
      <c r="DK27" s="184"/>
      <c r="DL27" s="184"/>
      <c r="DM27" s="184"/>
      <c r="DN27" s="184"/>
      <c r="DO27" s="184"/>
    </row>
    <row r="28" spans="1:119" ht="18.75" customHeight="1" x14ac:dyDescent="0.15">
      <c r="A28" s="185"/>
      <c r="B28" s="567"/>
      <c r="C28" s="568"/>
      <c r="D28" s="569"/>
      <c r="E28" s="477" t="s">
        <v>183</v>
      </c>
      <c r="F28" s="457"/>
      <c r="G28" s="457"/>
      <c r="H28" s="457"/>
      <c r="I28" s="457"/>
      <c r="J28" s="457"/>
      <c r="K28" s="458"/>
      <c r="L28" s="478">
        <v>1</v>
      </c>
      <c r="M28" s="479"/>
      <c r="N28" s="479"/>
      <c r="O28" s="479"/>
      <c r="P28" s="521"/>
      <c r="Q28" s="478">
        <v>6450</v>
      </c>
      <c r="R28" s="479"/>
      <c r="S28" s="479"/>
      <c r="T28" s="479"/>
      <c r="U28" s="479"/>
      <c r="V28" s="521"/>
      <c r="W28" s="580"/>
      <c r="X28" s="568"/>
      <c r="Y28" s="569"/>
      <c r="Z28" s="477" t="s">
        <v>184</v>
      </c>
      <c r="AA28" s="457"/>
      <c r="AB28" s="457"/>
      <c r="AC28" s="457"/>
      <c r="AD28" s="457"/>
      <c r="AE28" s="457"/>
      <c r="AF28" s="457"/>
      <c r="AG28" s="458"/>
      <c r="AH28" s="478" t="s">
        <v>138</v>
      </c>
      <c r="AI28" s="479"/>
      <c r="AJ28" s="479"/>
      <c r="AK28" s="479"/>
      <c r="AL28" s="521"/>
      <c r="AM28" s="478" t="s">
        <v>138</v>
      </c>
      <c r="AN28" s="479"/>
      <c r="AO28" s="479"/>
      <c r="AP28" s="479"/>
      <c r="AQ28" s="479"/>
      <c r="AR28" s="521"/>
      <c r="AS28" s="478" t="s">
        <v>128</v>
      </c>
      <c r="AT28" s="479"/>
      <c r="AU28" s="479"/>
      <c r="AV28" s="479"/>
      <c r="AW28" s="479"/>
      <c r="AX28" s="480"/>
      <c r="AY28" s="606" t="s">
        <v>185</v>
      </c>
      <c r="AZ28" s="607"/>
      <c r="BA28" s="607"/>
      <c r="BB28" s="608"/>
      <c r="BC28" s="387" t="s">
        <v>48</v>
      </c>
      <c r="BD28" s="388"/>
      <c r="BE28" s="388"/>
      <c r="BF28" s="388"/>
      <c r="BG28" s="388"/>
      <c r="BH28" s="388"/>
      <c r="BI28" s="388"/>
      <c r="BJ28" s="388"/>
      <c r="BK28" s="388"/>
      <c r="BL28" s="388"/>
      <c r="BM28" s="389"/>
      <c r="BN28" s="390">
        <v>7352574</v>
      </c>
      <c r="BO28" s="391"/>
      <c r="BP28" s="391"/>
      <c r="BQ28" s="391"/>
      <c r="BR28" s="391"/>
      <c r="BS28" s="391"/>
      <c r="BT28" s="391"/>
      <c r="BU28" s="392"/>
      <c r="BV28" s="390">
        <v>8272294</v>
      </c>
      <c r="BW28" s="391"/>
      <c r="BX28" s="391"/>
      <c r="BY28" s="391"/>
      <c r="BZ28" s="391"/>
      <c r="CA28" s="391"/>
      <c r="CB28" s="391"/>
      <c r="CC28" s="392"/>
      <c r="CD28" s="199"/>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184"/>
      <c r="DK28" s="184"/>
      <c r="DL28" s="184"/>
      <c r="DM28" s="184"/>
      <c r="DN28" s="184"/>
      <c r="DO28" s="184"/>
    </row>
    <row r="29" spans="1:119" ht="18.75" customHeight="1" x14ac:dyDescent="0.15">
      <c r="A29" s="185"/>
      <c r="B29" s="567"/>
      <c r="C29" s="568"/>
      <c r="D29" s="569"/>
      <c r="E29" s="477" t="s">
        <v>186</v>
      </c>
      <c r="F29" s="457"/>
      <c r="G29" s="457"/>
      <c r="H29" s="457"/>
      <c r="I29" s="457"/>
      <c r="J29" s="457"/>
      <c r="K29" s="458"/>
      <c r="L29" s="478">
        <v>36</v>
      </c>
      <c r="M29" s="479"/>
      <c r="N29" s="479"/>
      <c r="O29" s="479"/>
      <c r="P29" s="521"/>
      <c r="Q29" s="478">
        <v>6000</v>
      </c>
      <c r="R29" s="479"/>
      <c r="S29" s="479"/>
      <c r="T29" s="479"/>
      <c r="U29" s="479"/>
      <c r="V29" s="521"/>
      <c r="W29" s="581"/>
      <c r="X29" s="582"/>
      <c r="Y29" s="583"/>
      <c r="Z29" s="477" t="s">
        <v>187</v>
      </c>
      <c r="AA29" s="457"/>
      <c r="AB29" s="457"/>
      <c r="AC29" s="457"/>
      <c r="AD29" s="457"/>
      <c r="AE29" s="457"/>
      <c r="AF29" s="457"/>
      <c r="AG29" s="458"/>
      <c r="AH29" s="478">
        <v>2968</v>
      </c>
      <c r="AI29" s="479"/>
      <c r="AJ29" s="479"/>
      <c r="AK29" s="479"/>
      <c r="AL29" s="521"/>
      <c r="AM29" s="478">
        <v>9069064</v>
      </c>
      <c r="AN29" s="479"/>
      <c r="AO29" s="479"/>
      <c r="AP29" s="479"/>
      <c r="AQ29" s="479"/>
      <c r="AR29" s="521"/>
      <c r="AS29" s="478">
        <v>3056</v>
      </c>
      <c r="AT29" s="479"/>
      <c r="AU29" s="479"/>
      <c r="AV29" s="479"/>
      <c r="AW29" s="479"/>
      <c r="AX29" s="480"/>
      <c r="AY29" s="609"/>
      <c r="AZ29" s="610"/>
      <c r="BA29" s="610"/>
      <c r="BB29" s="611"/>
      <c r="BC29" s="461" t="s">
        <v>188</v>
      </c>
      <c r="BD29" s="462"/>
      <c r="BE29" s="462"/>
      <c r="BF29" s="462"/>
      <c r="BG29" s="462"/>
      <c r="BH29" s="462"/>
      <c r="BI29" s="462"/>
      <c r="BJ29" s="462"/>
      <c r="BK29" s="462"/>
      <c r="BL29" s="462"/>
      <c r="BM29" s="463"/>
      <c r="BN29" s="427">
        <v>4721754</v>
      </c>
      <c r="BO29" s="428"/>
      <c r="BP29" s="428"/>
      <c r="BQ29" s="428"/>
      <c r="BR29" s="428"/>
      <c r="BS29" s="428"/>
      <c r="BT29" s="428"/>
      <c r="BU29" s="429"/>
      <c r="BV29" s="427">
        <v>4062430</v>
      </c>
      <c r="BW29" s="428"/>
      <c r="BX29" s="428"/>
      <c r="BY29" s="428"/>
      <c r="BZ29" s="428"/>
      <c r="CA29" s="428"/>
      <c r="CB29" s="428"/>
      <c r="CC29" s="429"/>
      <c r="CD29" s="201"/>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184"/>
      <c r="DK29" s="184"/>
      <c r="DL29" s="184"/>
      <c r="DM29" s="184"/>
      <c r="DN29" s="184"/>
      <c r="DO29" s="184"/>
    </row>
    <row r="30" spans="1:119" ht="18.75" customHeight="1" thickBot="1" x14ac:dyDescent="0.2">
      <c r="A30" s="185"/>
      <c r="B30" s="570"/>
      <c r="C30" s="571"/>
      <c r="D30" s="572"/>
      <c r="E30" s="481"/>
      <c r="F30" s="482"/>
      <c r="G30" s="482"/>
      <c r="H30" s="482"/>
      <c r="I30" s="482"/>
      <c r="J30" s="482"/>
      <c r="K30" s="483"/>
      <c r="L30" s="584"/>
      <c r="M30" s="585"/>
      <c r="N30" s="585"/>
      <c r="O30" s="585"/>
      <c r="P30" s="586"/>
      <c r="Q30" s="584"/>
      <c r="R30" s="585"/>
      <c r="S30" s="585"/>
      <c r="T30" s="585"/>
      <c r="U30" s="585"/>
      <c r="V30" s="586"/>
      <c r="W30" s="587" t="s">
        <v>189</v>
      </c>
      <c r="X30" s="588"/>
      <c r="Y30" s="588"/>
      <c r="Z30" s="588"/>
      <c r="AA30" s="588"/>
      <c r="AB30" s="588"/>
      <c r="AC30" s="588"/>
      <c r="AD30" s="588"/>
      <c r="AE30" s="588"/>
      <c r="AF30" s="588"/>
      <c r="AG30" s="589"/>
      <c r="AH30" s="546">
        <v>100.8</v>
      </c>
      <c r="AI30" s="547"/>
      <c r="AJ30" s="547"/>
      <c r="AK30" s="547"/>
      <c r="AL30" s="547"/>
      <c r="AM30" s="547"/>
      <c r="AN30" s="547"/>
      <c r="AO30" s="547"/>
      <c r="AP30" s="547"/>
      <c r="AQ30" s="547"/>
      <c r="AR30" s="547"/>
      <c r="AS30" s="547"/>
      <c r="AT30" s="547"/>
      <c r="AU30" s="547"/>
      <c r="AV30" s="547"/>
      <c r="AW30" s="547"/>
      <c r="AX30" s="549"/>
      <c r="AY30" s="612"/>
      <c r="AZ30" s="613"/>
      <c r="BA30" s="613"/>
      <c r="BB30" s="614"/>
      <c r="BC30" s="600" t="s">
        <v>50</v>
      </c>
      <c r="BD30" s="601"/>
      <c r="BE30" s="601"/>
      <c r="BF30" s="601"/>
      <c r="BG30" s="601"/>
      <c r="BH30" s="601"/>
      <c r="BI30" s="601"/>
      <c r="BJ30" s="601"/>
      <c r="BK30" s="601"/>
      <c r="BL30" s="601"/>
      <c r="BM30" s="602"/>
      <c r="BN30" s="603">
        <v>7180103</v>
      </c>
      <c r="BO30" s="604"/>
      <c r="BP30" s="604"/>
      <c r="BQ30" s="604"/>
      <c r="BR30" s="604"/>
      <c r="BS30" s="604"/>
      <c r="BT30" s="604"/>
      <c r="BU30" s="605"/>
      <c r="BV30" s="603">
        <v>7325373</v>
      </c>
      <c r="BW30" s="604"/>
      <c r="BX30" s="604"/>
      <c r="BY30" s="604"/>
      <c r="BZ30" s="604"/>
      <c r="CA30" s="604"/>
      <c r="CB30" s="604"/>
      <c r="CC30" s="60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1" t="s">
        <v>196</v>
      </c>
      <c r="D33" s="451"/>
      <c r="E33" s="416" t="s">
        <v>197</v>
      </c>
      <c r="F33" s="416"/>
      <c r="G33" s="416"/>
      <c r="H33" s="416"/>
      <c r="I33" s="416"/>
      <c r="J33" s="416"/>
      <c r="K33" s="416"/>
      <c r="L33" s="416"/>
      <c r="M33" s="416"/>
      <c r="N33" s="416"/>
      <c r="O33" s="416"/>
      <c r="P33" s="416"/>
      <c r="Q33" s="416"/>
      <c r="R33" s="416"/>
      <c r="S33" s="416"/>
      <c r="T33" s="214"/>
      <c r="U33" s="451" t="s">
        <v>196</v>
      </c>
      <c r="V33" s="451"/>
      <c r="W33" s="416" t="s">
        <v>197</v>
      </c>
      <c r="X33" s="416"/>
      <c r="Y33" s="416"/>
      <c r="Z33" s="416"/>
      <c r="AA33" s="416"/>
      <c r="AB33" s="416"/>
      <c r="AC33" s="416"/>
      <c r="AD33" s="416"/>
      <c r="AE33" s="416"/>
      <c r="AF33" s="416"/>
      <c r="AG33" s="416"/>
      <c r="AH33" s="416"/>
      <c r="AI33" s="416"/>
      <c r="AJ33" s="416"/>
      <c r="AK33" s="416"/>
      <c r="AL33" s="214"/>
      <c r="AM33" s="451" t="s">
        <v>198</v>
      </c>
      <c r="AN33" s="451"/>
      <c r="AO33" s="416" t="s">
        <v>197</v>
      </c>
      <c r="AP33" s="416"/>
      <c r="AQ33" s="416"/>
      <c r="AR33" s="416"/>
      <c r="AS33" s="416"/>
      <c r="AT33" s="416"/>
      <c r="AU33" s="416"/>
      <c r="AV33" s="416"/>
      <c r="AW33" s="416"/>
      <c r="AX33" s="416"/>
      <c r="AY33" s="416"/>
      <c r="AZ33" s="416"/>
      <c r="BA33" s="416"/>
      <c r="BB33" s="416"/>
      <c r="BC33" s="416"/>
      <c r="BD33" s="215"/>
      <c r="BE33" s="416" t="s">
        <v>199</v>
      </c>
      <c r="BF33" s="416"/>
      <c r="BG33" s="416" t="s">
        <v>200</v>
      </c>
      <c r="BH33" s="416"/>
      <c r="BI33" s="416"/>
      <c r="BJ33" s="416"/>
      <c r="BK33" s="416"/>
      <c r="BL33" s="416"/>
      <c r="BM33" s="416"/>
      <c r="BN33" s="416"/>
      <c r="BO33" s="416"/>
      <c r="BP33" s="416"/>
      <c r="BQ33" s="416"/>
      <c r="BR33" s="416"/>
      <c r="BS33" s="416"/>
      <c r="BT33" s="416"/>
      <c r="BU33" s="416"/>
      <c r="BV33" s="215"/>
      <c r="BW33" s="451" t="s">
        <v>199</v>
      </c>
      <c r="BX33" s="451"/>
      <c r="BY33" s="416" t="s">
        <v>201</v>
      </c>
      <c r="BZ33" s="416"/>
      <c r="CA33" s="416"/>
      <c r="CB33" s="416"/>
      <c r="CC33" s="416"/>
      <c r="CD33" s="416"/>
      <c r="CE33" s="416"/>
      <c r="CF33" s="416"/>
      <c r="CG33" s="416"/>
      <c r="CH33" s="416"/>
      <c r="CI33" s="416"/>
      <c r="CJ33" s="416"/>
      <c r="CK33" s="416"/>
      <c r="CL33" s="416"/>
      <c r="CM33" s="416"/>
      <c r="CN33" s="214"/>
      <c r="CO33" s="451" t="s">
        <v>196</v>
      </c>
      <c r="CP33" s="451"/>
      <c r="CQ33" s="416" t="s">
        <v>202</v>
      </c>
      <c r="CR33" s="416"/>
      <c r="CS33" s="416"/>
      <c r="CT33" s="416"/>
      <c r="CU33" s="416"/>
      <c r="CV33" s="416"/>
      <c r="CW33" s="416"/>
      <c r="CX33" s="416"/>
      <c r="CY33" s="416"/>
      <c r="CZ33" s="416"/>
      <c r="DA33" s="416"/>
      <c r="DB33" s="416"/>
      <c r="DC33" s="416"/>
      <c r="DD33" s="416"/>
      <c r="DE33" s="416"/>
      <c r="DF33" s="214"/>
      <c r="DG33" s="615" t="s">
        <v>203</v>
      </c>
      <c r="DH33" s="615"/>
      <c r="DI33" s="216"/>
      <c r="DJ33" s="184"/>
      <c r="DK33" s="184"/>
      <c r="DL33" s="184"/>
      <c r="DM33" s="184"/>
      <c r="DN33" s="184"/>
      <c r="DO33" s="184"/>
    </row>
    <row r="34" spans="1:119" ht="32.25" customHeight="1" x14ac:dyDescent="0.15">
      <c r="A34" s="185"/>
      <c r="B34" s="211"/>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212"/>
      <c r="U34" s="616">
        <f>IF(W34="","",MAX(C34:D43)+1)</f>
        <v>8</v>
      </c>
      <c r="V34" s="616"/>
      <c r="W34" s="617" t="str">
        <f>IF('各会計、関係団体の財政状況及び健全化判断比率'!B28="","",'各会計、関係団体の財政状況及び健全化判断比率'!B28)</f>
        <v>富山市駐車場事業特別会計</v>
      </c>
      <c r="X34" s="617"/>
      <c r="Y34" s="617"/>
      <c r="Z34" s="617"/>
      <c r="AA34" s="617"/>
      <c r="AB34" s="617"/>
      <c r="AC34" s="617"/>
      <c r="AD34" s="617"/>
      <c r="AE34" s="617"/>
      <c r="AF34" s="617"/>
      <c r="AG34" s="617"/>
      <c r="AH34" s="617"/>
      <c r="AI34" s="617"/>
      <c r="AJ34" s="617"/>
      <c r="AK34" s="617"/>
      <c r="AL34" s="212"/>
      <c r="AM34" s="616">
        <f>IF(AO34="","",MAX(C34:D43,U34:V43)+1)</f>
        <v>13</v>
      </c>
      <c r="AN34" s="616"/>
      <c r="AO34" s="617" t="str">
        <f>IF('各会計、関係団体の財政状況及び健全化判断比率'!B33="","",'各会計、関係団体の財政状況及び健全化判断比率'!B33)</f>
        <v>富山市水道事業会計</v>
      </c>
      <c r="AP34" s="617"/>
      <c r="AQ34" s="617"/>
      <c r="AR34" s="617"/>
      <c r="AS34" s="617"/>
      <c r="AT34" s="617"/>
      <c r="AU34" s="617"/>
      <c r="AV34" s="617"/>
      <c r="AW34" s="617"/>
      <c r="AX34" s="617"/>
      <c r="AY34" s="617"/>
      <c r="AZ34" s="617"/>
      <c r="BA34" s="617"/>
      <c r="BB34" s="617"/>
      <c r="BC34" s="617"/>
      <c r="BD34" s="212"/>
      <c r="BE34" s="616">
        <f>IF(BG34="","",MAX(C34:D43,U34:V43,AM34:AN43)+1)</f>
        <v>17</v>
      </c>
      <c r="BF34" s="616"/>
      <c r="BG34" s="617" t="str">
        <f>IF('各会計、関係団体の財政状況及び健全化判断比率'!B37="","",'各会計、関係団体の財政状況及び健全化判断比率'!B37)</f>
        <v>富山市白樺ハイツ事業特別会計</v>
      </c>
      <c r="BH34" s="617"/>
      <c r="BI34" s="617"/>
      <c r="BJ34" s="617"/>
      <c r="BK34" s="617"/>
      <c r="BL34" s="617"/>
      <c r="BM34" s="617"/>
      <c r="BN34" s="617"/>
      <c r="BO34" s="617"/>
      <c r="BP34" s="617"/>
      <c r="BQ34" s="617"/>
      <c r="BR34" s="617"/>
      <c r="BS34" s="617"/>
      <c r="BT34" s="617"/>
      <c r="BU34" s="617"/>
      <c r="BV34" s="212"/>
      <c r="BW34" s="616">
        <f>IF(BY34="","",MAX(C34:D43,U34:V43,AM34:AN43,BE34:BF43)+1)</f>
        <v>22</v>
      </c>
      <c r="BX34" s="616"/>
      <c r="BY34" s="617" t="str">
        <f>IF('各会計、関係団体の財政状況及び健全化判断比率'!B68="","",'各会計、関係団体の財政状況及び健全化判断比率'!B68)</f>
        <v>富山地区広域圏事務組合（一般会計）</v>
      </c>
      <c r="BZ34" s="617"/>
      <c r="CA34" s="617"/>
      <c r="CB34" s="617"/>
      <c r="CC34" s="617"/>
      <c r="CD34" s="617"/>
      <c r="CE34" s="617"/>
      <c r="CF34" s="617"/>
      <c r="CG34" s="617"/>
      <c r="CH34" s="617"/>
      <c r="CI34" s="617"/>
      <c r="CJ34" s="617"/>
      <c r="CK34" s="617"/>
      <c r="CL34" s="617"/>
      <c r="CM34" s="617"/>
      <c r="CN34" s="212"/>
      <c r="CO34" s="616">
        <f>IF(CQ34="","",MAX(C34:D43,U34:V43,AM34:AN43,BE34:BF43,BW34:BX43)+1)</f>
        <v>28</v>
      </c>
      <c r="CP34" s="616"/>
      <c r="CQ34" s="617" t="str">
        <f>IF('各会計、関係団体の財政状況及び健全化判断比率'!BS7="","",'各会計、関係団体の財政状況及び健全化判断比率'!BS7)</f>
        <v>富山市民プラザ</v>
      </c>
      <c r="CR34" s="617"/>
      <c r="CS34" s="617"/>
      <c r="CT34" s="617"/>
      <c r="CU34" s="617"/>
      <c r="CV34" s="617"/>
      <c r="CW34" s="617"/>
      <c r="CX34" s="617"/>
      <c r="CY34" s="617"/>
      <c r="CZ34" s="617"/>
      <c r="DA34" s="617"/>
      <c r="DB34" s="617"/>
      <c r="DC34" s="617"/>
      <c r="DD34" s="617"/>
      <c r="DE34" s="617"/>
      <c r="DF34" s="209"/>
      <c r="DG34" s="618" t="str">
        <f>IF('各会計、関係団体の財政状況及び健全化判断比率'!BR7="","",'各会計、関係団体の財政状況及び健全化判断比率'!BR7)</f>
        <v/>
      </c>
      <c r="DH34" s="618"/>
      <c r="DI34" s="216"/>
      <c r="DJ34" s="184"/>
      <c r="DK34" s="184"/>
      <c r="DL34" s="184"/>
      <c r="DM34" s="184"/>
      <c r="DN34" s="184"/>
      <c r="DO34" s="184"/>
    </row>
    <row r="35" spans="1:119" ht="32.25" customHeight="1" x14ac:dyDescent="0.15">
      <c r="A35" s="185"/>
      <c r="B35" s="211"/>
      <c r="C35" s="616">
        <f>IF(E35="","",C34+1)</f>
        <v>2</v>
      </c>
      <c r="D35" s="616"/>
      <c r="E35" s="617" t="str">
        <f>IF('各会計、関係団体の財政状況及び健全化判断比率'!B8="","",'各会計、関係団体の財政状況及び健全化判断比率'!B8)</f>
        <v>富山市公債管理特別会計</v>
      </c>
      <c r="F35" s="617"/>
      <c r="G35" s="617"/>
      <c r="H35" s="617"/>
      <c r="I35" s="617"/>
      <c r="J35" s="617"/>
      <c r="K35" s="617"/>
      <c r="L35" s="617"/>
      <c r="M35" s="617"/>
      <c r="N35" s="617"/>
      <c r="O35" s="617"/>
      <c r="P35" s="617"/>
      <c r="Q35" s="617"/>
      <c r="R35" s="617"/>
      <c r="S35" s="617"/>
      <c r="T35" s="212"/>
      <c r="U35" s="616">
        <f>IF(W35="","",U34+1)</f>
        <v>9</v>
      </c>
      <c r="V35" s="616"/>
      <c r="W35" s="617" t="str">
        <f>IF('各会計、関係団体の財政状況及び健全化判断比率'!B29="","",'各会計、関係団体の財政状況及び健全化判断比率'!B29)</f>
        <v>富山市後期高齢者医療事業特別会計</v>
      </c>
      <c r="X35" s="617"/>
      <c r="Y35" s="617"/>
      <c r="Z35" s="617"/>
      <c r="AA35" s="617"/>
      <c r="AB35" s="617"/>
      <c r="AC35" s="617"/>
      <c r="AD35" s="617"/>
      <c r="AE35" s="617"/>
      <c r="AF35" s="617"/>
      <c r="AG35" s="617"/>
      <c r="AH35" s="617"/>
      <c r="AI35" s="617"/>
      <c r="AJ35" s="617"/>
      <c r="AK35" s="617"/>
      <c r="AL35" s="212"/>
      <c r="AM35" s="616">
        <f t="shared" ref="AM35:AM43" si="0">IF(AO35="","",AM34+1)</f>
        <v>14</v>
      </c>
      <c r="AN35" s="616"/>
      <c r="AO35" s="617" t="str">
        <f>IF('各会計、関係団体の財政状況及び健全化判断比率'!B34="","",'各会計、関係団体の財政状況及び健全化判断比率'!B34)</f>
        <v>富山市工業用水道事業会計</v>
      </c>
      <c r="AP35" s="617"/>
      <c r="AQ35" s="617"/>
      <c r="AR35" s="617"/>
      <c r="AS35" s="617"/>
      <c r="AT35" s="617"/>
      <c r="AU35" s="617"/>
      <c r="AV35" s="617"/>
      <c r="AW35" s="617"/>
      <c r="AX35" s="617"/>
      <c r="AY35" s="617"/>
      <c r="AZ35" s="617"/>
      <c r="BA35" s="617"/>
      <c r="BB35" s="617"/>
      <c r="BC35" s="617"/>
      <c r="BD35" s="212"/>
      <c r="BE35" s="616">
        <f t="shared" ref="BE35:BE43" si="1">IF(BG35="","",BE34+1)</f>
        <v>18</v>
      </c>
      <c r="BF35" s="616"/>
      <c r="BG35" s="617" t="str">
        <f>IF('各会計、関係団体の財政状況及び健全化判断比率'!B38="","",'各会計、関係団体の財政状況及び健全化判断比率'!B38)</f>
        <v>富山市牛岳温泉スキー場事業特別会計</v>
      </c>
      <c r="BH35" s="617"/>
      <c r="BI35" s="617"/>
      <c r="BJ35" s="617"/>
      <c r="BK35" s="617"/>
      <c r="BL35" s="617"/>
      <c r="BM35" s="617"/>
      <c r="BN35" s="617"/>
      <c r="BO35" s="617"/>
      <c r="BP35" s="617"/>
      <c r="BQ35" s="617"/>
      <c r="BR35" s="617"/>
      <c r="BS35" s="617"/>
      <c r="BT35" s="617"/>
      <c r="BU35" s="617"/>
      <c r="BV35" s="212"/>
      <c r="BW35" s="616">
        <f t="shared" ref="BW35:BW43" si="2">IF(BY35="","",BW34+1)</f>
        <v>23</v>
      </c>
      <c r="BX35" s="616"/>
      <c r="BY35" s="617" t="str">
        <f>IF('各会計、関係団体の財政状況及び健全化判断比率'!B69="","",'各会計、関係団体の財政状況及び健全化判断比率'!B69)</f>
        <v>富山県市町村会館管理組合</v>
      </c>
      <c r="BZ35" s="617"/>
      <c r="CA35" s="617"/>
      <c r="CB35" s="617"/>
      <c r="CC35" s="617"/>
      <c r="CD35" s="617"/>
      <c r="CE35" s="617"/>
      <c r="CF35" s="617"/>
      <c r="CG35" s="617"/>
      <c r="CH35" s="617"/>
      <c r="CI35" s="617"/>
      <c r="CJ35" s="617"/>
      <c r="CK35" s="617"/>
      <c r="CL35" s="617"/>
      <c r="CM35" s="617"/>
      <c r="CN35" s="212"/>
      <c r="CO35" s="616">
        <f t="shared" ref="CO35:CO43" si="3">IF(CQ35="","",CO34+1)</f>
        <v>29</v>
      </c>
      <c r="CP35" s="616"/>
      <c r="CQ35" s="617" t="str">
        <f>IF('各会計、関係団体の財政状況及び健全化判断比率'!BS8="","",'各会計、関係団体の財政状況及び健全化判断比率'!BS8)</f>
        <v>富山市民文化事業団</v>
      </c>
      <c r="CR35" s="617"/>
      <c r="CS35" s="617"/>
      <c r="CT35" s="617"/>
      <c r="CU35" s="617"/>
      <c r="CV35" s="617"/>
      <c r="CW35" s="617"/>
      <c r="CX35" s="617"/>
      <c r="CY35" s="617"/>
      <c r="CZ35" s="617"/>
      <c r="DA35" s="617"/>
      <c r="DB35" s="617"/>
      <c r="DC35" s="617"/>
      <c r="DD35" s="617"/>
      <c r="DE35" s="617"/>
      <c r="DF35" s="209"/>
      <c r="DG35" s="618" t="str">
        <f>IF('各会計、関係団体の財政状況及び健全化判断比率'!BR8="","",'各会計、関係団体の財政状況及び健全化判断比率'!BR8)</f>
        <v/>
      </c>
      <c r="DH35" s="618"/>
      <c r="DI35" s="216"/>
      <c r="DJ35" s="184"/>
      <c r="DK35" s="184"/>
      <c r="DL35" s="184"/>
      <c r="DM35" s="184"/>
      <c r="DN35" s="184"/>
      <c r="DO35" s="184"/>
    </row>
    <row r="36" spans="1:119" ht="32.25" customHeight="1" x14ac:dyDescent="0.15">
      <c r="A36" s="185"/>
      <c r="B36" s="211"/>
      <c r="C36" s="616">
        <f>IF(E36="","",C35+1)</f>
        <v>3</v>
      </c>
      <c r="D36" s="616"/>
      <c r="E36" s="617" t="str">
        <f>IF('各会計、関係団体の財政状況及び健全化判断比率'!B9="","",'各会計、関係団体の財政状況及び健全化判断比率'!B9)</f>
        <v>富山市母子父子寡婦福祉資金貸付事業特別会計</v>
      </c>
      <c r="F36" s="617"/>
      <c r="G36" s="617"/>
      <c r="H36" s="617"/>
      <c r="I36" s="617"/>
      <c r="J36" s="617"/>
      <c r="K36" s="617"/>
      <c r="L36" s="617"/>
      <c r="M36" s="617"/>
      <c r="N36" s="617"/>
      <c r="O36" s="617"/>
      <c r="P36" s="617"/>
      <c r="Q36" s="617"/>
      <c r="R36" s="617"/>
      <c r="S36" s="617"/>
      <c r="T36" s="212"/>
      <c r="U36" s="616">
        <f t="shared" ref="U36:U43" si="4">IF(W36="","",U35+1)</f>
        <v>10</v>
      </c>
      <c r="V36" s="616"/>
      <c r="W36" s="617" t="str">
        <f>IF('各会計、関係団体の財政状況及び健全化判断比率'!B30="","",'各会計、関係団体の財政状況及び健全化判断比率'!B30)</f>
        <v>富山市介護保険事業特別会計</v>
      </c>
      <c r="X36" s="617"/>
      <c r="Y36" s="617"/>
      <c r="Z36" s="617"/>
      <c r="AA36" s="617"/>
      <c r="AB36" s="617"/>
      <c r="AC36" s="617"/>
      <c r="AD36" s="617"/>
      <c r="AE36" s="617"/>
      <c r="AF36" s="617"/>
      <c r="AG36" s="617"/>
      <c r="AH36" s="617"/>
      <c r="AI36" s="617"/>
      <c r="AJ36" s="617"/>
      <c r="AK36" s="617"/>
      <c r="AL36" s="212"/>
      <c r="AM36" s="616">
        <f t="shared" si="0"/>
        <v>15</v>
      </c>
      <c r="AN36" s="616"/>
      <c r="AO36" s="617" t="str">
        <f>IF('各会計、関係団体の財政状況及び健全化判断比率'!B35="","",'各会計、関係団体の財政状況及び健全化判断比率'!B35)</f>
        <v>富山市公共下水道事業会計</v>
      </c>
      <c r="AP36" s="617"/>
      <c r="AQ36" s="617"/>
      <c r="AR36" s="617"/>
      <c r="AS36" s="617"/>
      <c r="AT36" s="617"/>
      <c r="AU36" s="617"/>
      <c r="AV36" s="617"/>
      <c r="AW36" s="617"/>
      <c r="AX36" s="617"/>
      <c r="AY36" s="617"/>
      <c r="AZ36" s="617"/>
      <c r="BA36" s="617"/>
      <c r="BB36" s="617"/>
      <c r="BC36" s="617"/>
      <c r="BD36" s="212"/>
      <c r="BE36" s="616">
        <f t="shared" si="1"/>
        <v>19</v>
      </c>
      <c r="BF36" s="616"/>
      <c r="BG36" s="617" t="str">
        <f>IF('各会計、関係団体の財政状況及び健全化判断比率'!B39="","",'各会計、関係団体の財政状況及び健全化判断比率'!B39)</f>
        <v>富山市農業集落排水事業特別会計</v>
      </c>
      <c r="BH36" s="617"/>
      <c r="BI36" s="617"/>
      <c r="BJ36" s="617"/>
      <c r="BK36" s="617"/>
      <c r="BL36" s="617"/>
      <c r="BM36" s="617"/>
      <c r="BN36" s="617"/>
      <c r="BO36" s="617"/>
      <c r="BP36" s="617"/>
      <c r="BQ36" s="617"/>
      <c r="BR36" s="617"/>
      <c r="BS36" s="617"/>
      <c r="BT36" s="617"/>
      <c r="BU36" s="617"/>
      <c r="BV36" s="212"/>
      <c r="BW36" s="616">
        <f t="shared" si="2"/>
        <v>24</v>
      </c>
      <c r="BX36" s="616"/>
      <c r="BY36" s="617" t="str">
        <f>IF('各会計、関係団体の財政状況及び健全化判断比率'!B70="","",'各会計、関係団体の財政状況及び健全化判断比率'!B70)</f>
        <v>三郷利田用水市町村組合</v>
      </c>
      <c r="BZ36" s="617"/>
      <c r="CA36" s="617"/>
      <c r="CB36" s="617"/>
      <c r="CC36" s="617"/>
      <c r="CD36" s="617"/>
      <c r="CE36" s="617"/>
      <c r="CF36" s="617"/>
      <c r="CG36" s="617"/>
      <c r="CH36" s="617"/>
      <c r="CI36" s="617"/>
      <c r="CJ36" s="617"/>
      <c r="CK36" s="617"/>
      <c r="CL36" s="617"/>
      <c r="CM36" s="617"/>
      <c r="CN36" s="212"/>
      <c r="CO36" s="616">
        <f t="shared" si="3"/>
        <v>30</v>
      </c>
      <c r="CP36" s="616"/>
      <c r="CQ36" s="617" t="str">
        <f>IF('各会計、関係団体の財政状況及び健全化判断比率'!BS9="","",'各会計、関係団体の財政状況及び健全化判断比率'!BS9)</f>
        <v>富山市シルバー人材センター</v>
      </c>
      <c r="CR36" s="617"/>
      <c r="CS36" s="617"/>
      <c r="CT36" s="617"/>
      <c r="CU36" s="617"/>
      <c r="CV36" s="617"/>
      <c r="CW36" s="617"/>
      <c r="CX36" s="617"/>
      <c r="CY36" s="617"/>
      <c r="CZ36" s="617"/>
      <c r="DA36" s="617"/>
      <c r="DB36" s="617"/>
      <c r="DC36" s="617"/>
      <c r="DD36" s="617"/>
      <c r="DE36" s="617"/>
      <c r="DF36" s="209"/>
      <c r="DG36" s="618" t="str">
        <f>IF('各会計、関係団体の財政状況及び健全化判断比率'!BR9="","",'各会計、関係団体の財政状況及び健全化判断比率'!BR9)</f>
        <v/>
      </c>
      <c r="DH36" s="618"/>
      <c r="DI36" s="216"/>
      <c r="DJ36" s="184"/>
      <c r="DK36" s="184"/>
      <c r="DL36" s="184"/>
      <c r="DM36" s="184"/>
      <c r="DN36" s="184"/>
      <c r="DO36" s="184"/>
    </row>
    <row r="37" spans="1:119" ht="32.25" customHeight="1" x14ac:dyDescent="0.15">
      <c r="A37" s="185"/>
      <c r="B37" s="211"/>
      <c r="C37" s="616">
        <f>IF(E37="","",C36+1)</f>
        <v>4</v>
      </c>
      <c r="D37" s="616"/>
      <c r="E37" s="617" t="str">
        <f>IF('各会計、関係団体の財政状況及び健全化判断比率'!B10="","",'各会計、関係団体の財政状況及び健全化判断比率'!B10)</f>
        <v>富山市まちなか診療所事業特別会計</v>
      </c>
      <c r="F37" s="617"/>
      <c r="G37" s="617"/>
      <c r="H37" s="617"/>
      <c r="I37" s="617"/>
      <c r="J37" s="617"/>
      <c r="K37" s="617"/>
      <c r="L37" s="617"/>
      <c r="M37" s="617"/>
      <c r="N37" s="617"/>
      <c r="O37" s="617"/>
      <c r="P37" s="617"/>
      <c r="Q37" s="617"/>
      <c r="R37" s="617"/>
      <c r="S37" s="617"/>
      <c r="T37" s="212"/>
      <c r="U37" s="616">
        <f t="shared" si="4"/>
        <v>11</v>
      </c>
      <c r="V37" s="616"/>
      <c r="W37" s="617" t="str">
        <f>IF('各会計、関係団体の財政状況及び健全化判断比率'!B31="","",'各会計、関係団体の財政状況及び健全化判断比率'!B31)</f>
        <v>富山市国民健康保険事業特別会計</v>
      </c>
      <c r="X37" s="617"/>
      <c r="Y37" s="617"/>
      <c r="Z37" s="617"/>
      <c r="AA37" s="617"/>
      <c r="AB37" s="617"/>
      <c r="AC37" s="617"/>
      <c r="AD37" s="617"/>
      <c r="AE37" s="617"/>
      <c r="AF37" s="617"/>
      <c r="AG37" s="617"/>
      <c r="AH37" s="617"/>
      <c r="AI37" s="617"/>
      <c r="AJ37" s="617"/>
      <c r="AK37" s="617"/>
      <c r="AL37" s="212"/>
      <c r="AM37" s="616">
        <f t="shared" si="0"/>
        <v>16</v>
      </c>
      <c r="AN37" s="616"/>
      <c r="AO37" s="617" t="str">
        <f>IF('各会計、関係団体の財政状況及び健全化判断比率'!B36="","",'各会計、関係団体の財政状況及び健全化判断比率'!B36)</f>
        <v>富山市病院事業会計</v>
      </c>
      <c r="AP37" s="617"/>
      <c r="AQ37" s="617"/>
      <c r="AR37" s="617"/>
      <c r="AS37" s="617"/>
      <c r="AT37" s="617"/>
      <c r="AU37" s="617"/>
      <c r="AV37" s="617"/>
      <c r="AW37" s="617"/>
      <c r="AX37" s="617"/>
      <c r="AY37" s="617"/>
      <c r="AZ37" s="617"/>
      <c r="BA37" s="617"/>
      <c r="BB37" s="617"/>
      <c r="BC37" s="617"/>
      <c r="BD37" s="212"/>
      <c r="BE37" s="616">
        <f t="shared" si="1"/>
        <v>20</v>
      </c>
      <c r="BF37" s="616"/>
      <c r="BG37" s="617" t="str">
        <f>IF('各会計、関係団体の財政状況及び健全化判断比率'!B40="","",'各会計、関係団体の財政状況及び健全化判断比率'!B40)</f>
        <v>富山市公設地方卸売市場事業特別会計</v>
      </c>
      <c r="BH37" s="617"/>
      <c r="BI37" s="617"/>
      <c r="BJ37" s="617"/>
      <c r="BK37" s="617"/>
      <c r="BL37" s="617"/>
      <c r="BM37" s="617"/>
      <c r="BN37" s="617"/>
      <c r="BO37" s="617"/>
      <c r="BP37" s="617"/>
      <c r="BQ37" s="617"/>
      <c r="BR37" s="617"/>
      <c r="BS37" s="617"/>
      <c r="BT37" s="617"/>
      <c r="BU37" s="617"/>
      <c r="BV37" s="212"/>
      <c r="BW37" s="616">
        <f t="shared" si="2"/>
        <v>25</v>
      </c>
      <c r="BX37" s="616"/>
      <c r="BY37" s="617" t="str">
        <f>IF('各会計、関係団体の財政状況及び健全化判断比率'!B71="","",'各会計、関係団体の財政状況及び健全化判断比率'!B71)</f>
        <v>常願寺川右岸水防市町村組合</v>
      </c>
      <c r="BZ37" s="617"/>
      <c r="CA37" s="617"/>
      <c r="CB37" s="617"/>
      <c r="CC37" s="617"/>
      <c r="CD37" s="617"/>
      <c r="CE37" s="617"/>
      <c r="CF37" s="617"/>
      <c r="CG37" s="617"/>
      <c r="CH37" s="617"/>
      <c r="CI37" s="617"/>
      <c r="CJ37" s="617"/>
      <c r="CK37" s="617"/>
      <c r="CL37" s="617"/>
      <c r="CM37" s="617"/>
      <c r="CN37" s="212"/>
      <c r="CO37" s="616">
        <f t="shared" si="3"/>
        <v>31</v>
      </c>
      <c r="CP37" s="616"/>
      <c r="CQ37" s="617" t="str">
        <f>IF('各会計、関係団体の財政状況及び健全化判断比率'!BS10="","",'各会計、関係団体の財政状況及び健全化判断比率'!BS10)</f>
        <v>富山市生活環境サービス</v>
      </c>
      <c r="CR37" s="617"/>
      <c r="CS37" s="617"/>
      <c r="CT37" s="617"/>
      <c r="CU37" s="617"/>
      <c r="CV37" s="617"/>
      <c r="CW37" s="617"/>
      <c r="CX37" s="617"/>
      <c r="CY37" s="617"/>
      <c r="CZ37" s="617"/>
      <c r="DA37" s="617"/>
      <c r="DB37" s="617"/>
      <c r="DC37" s="617"/>
      <c r="DD37" s="617"/>
      <c r="DE37" s="617"/>
      <c r="DF37" s="209"/>
      <c r="DG37" s="618" t="str">
        <f>IF('各会計、関係団体の財政状況及び健全化判断比率'!BR10="","",'各会計、関係団体の財政状況及び健全化判断比率'!BR10)</f>
        <v/>
      </c>
      <c r="DH37" s="618"/>
      <c r="DI37" s="216"/>
      <c r="DJ37" s="184"/>
      <c r="DK37" s="184"/>
      <c r="DL37" s="184"/>
      <c r="DM37" s="184"/>
      <c r="DN37" s="184"/>
      <c r="DO37" s="184"/>
    </row>
    <row r="38" spans="1:119" ht="32.25" customHeight="1" x14ac:dyDescent="0.15">
      <c r="A38" s="185"/>
      <c r="B38" s="211"/>
      <c r="C38" s="616">
        <f t="shared" ref="C38:C43" si="5">IF(E38="","",C37+1)</f>
        <v>5</v>
      </c>
      <c r="D38" s="616"/>
      <c r="E38" s="617" t="str">
        <f>IF('各会計、関係団体の財政状況及び健全化判断比率'!B11="","",'各会計、関係団体の財政状況及び健全化判断比率'!B11)</f>
        <v>富山市牛岳温泉健康センター事業特別会計</v>
      </c>
      <c r="F38" s="617"/>
      <c r="G38" s="617"/>
      <c r="H38" s="617"/>
      <c r="I38" s="617"/>
      <c r="J38" s="617"/>
      <c r="K38" s="617"/>
      <c r="L38" s="617"/>
      <c r="M38" s="617"/>
      <c r="N38" s="617"/>
      <c r="O38" s="617"/>
      <c r="P38" s="617"/>
      <c r="Q38" s="617"/>
      <c r="R38" s="617"/>
      <c r="S38" s="617"/>
      <c r="T38" s="212"/>
      <c r="U38" s="616">
        <f t="shared" si="4"/>
        <v>12</v>
      </c>
      <c r="V38" s="616"/>
      <c r="W38" s="617" t="str">
        <f>IF('各会計、関係団体の財政状況及び健全化判断比率'!B32="","",'各会計、関係団体の財政状況及び健全化判断比率'!B32)</f>
        <v>富山市競輪事業特別会計</v>
      </c>
      <c r="X38" s="617"/>
      <c r="Y38" s="617"/>
      <c r="Z38" s="617"/>
      <c r="AA38" s="617"/>
      <c r="AB38" s="617"/>
      <c r="AC38" s="617"/>
      <c r="AD38" s="617"/>
      <c r="AE38" s="617"/>
      <c r="AF38" s="617"/>
      <c r="AG38" s="617"/>
      <c r="AH38" s="617"/>
      <c r="AI38" s="617"/>
      <c r="AJ38" s="617"/>
      <c r="AK38" s="617"/>
      <c r="AL38" s="212"/>
      <c r="AM38" s="616" t="str">
        <f t="shared" si="0"/>
        <v/>
      </c>
      <c r="AN38" s="616"/>
      <c r="AO38" s="617"/>
      <c r="AP38" s="617"/>
      <c r="AQ38" s="617"/>
      <c r="AR38" s="617"/>
      <c r="AS38" s="617"/>
      <c r="AT38" s="617"/>
      <c r="AU38" s="617"/>
      <c r="AV38" s="617"/>
      <c r="AW38" s="617"/>
      <c r="AX38" s="617"/>
      <c r="AY38" s="617"/>
      <c r="AZ38" s="617"/>
      <c r="BA38" s="617"/>
      <c r="BB38" s="617"/>
      <c r="BC38" s="617"/>
      <c r="BD38" s="212"/>
      <c r="BE38" s="616">
        <f t="shared" si="1"/>
        <v>21</v>
      </c>
      <c r="BF38" s="616"/>
      <c r="BG38" s="617" t="str">
        <f>IF('各会計、関係団体の財政状況及び健全化判断比率'!B41="","",'各会計、関係団体の財政状況及び健全化判断比率'!B41)</f>
        <v>富山市企業団地造成事業特別会計</v>
      </c>
      <c r="BH38" s="617"/>
      <c r="BI38" s="617"/>
      <c r="BJ38" s="617"/>
      <c r="BK38" s="617"/>
      <c r="BL38" s="617"/>
      <c r="BM38" s="617"/>
      <c r="BN38" s="617"/>
      <c r="BO38" s="617"/>
      <c r="BP38" s="617"/>
      <c r="BQ38" s="617"/>
      <c r="BR38" s="617"/>
      <c r="BS38" s="617"/>
      <c r="BT38" s="617"/>
      <c r="BU38" s="617"/>
      <c r="BV38" s="212"/>
      <c r="BW38" s="616">
        <f t="shared" si="2"/>
        <v>26</v>
      </c>
      <c r="BX38" s="616"/>
      <c r="BY38" s="617" t="str">
        <f>IF('各会計、関係団体の財政状況及び健全化判断比率'!B72="","",'各会計、関係団体の財政状況及び健全化判断比率'!B72)</f>
        <v>富山県後期高齢者医療広域連合（一般会計）</v>
      </c>
      <c r="BZ38" s="617"/>
      <c r="CA38" s="617"/>
      <c r="CB38" s="617"/>
      <c r="CC38" s="617"/>
      <c r="CD38" s="617"/>
      <c r="CE38" s="617"/>
      <c r="CF38" s="617"/>
      <c r="CG38" s="617"/>
      <c r="CH38" s="617"/>
      <c r="CI38" s="617"/>
      <c r="CJ38" s="617"/>
      <c r="CK38" s="617"/>
      <c r="CL38" s="617"/>
      <c r="CM38" s="617"/>
      <c r="CN38" s="212"/>
      <c r="CO38" s="616">
        <f t="shared" si="3"/>
        <v>32</v>
      </c>
      <c r="CP38" s="616"/>
      <c r="CQ38" s="617" t="str">
        <f>IF('各会計、関係団体の財政状況及び健全化判断比率'!BS11="","",'各会計、関係団体の財政状況及び健全化判断比率'!BS11)</f>
        <v>富山市勤労者福祉サービスセンター</v>
      </c>
      <c r="CR38" s="617"/>
      <c r="CS38" s="617"/>
      <c r="CT38" s="617"/>
      <c r="CU38" s="617"/>
      <c r="CV38" s="617"/>
      <c r="CW38" s="617"/>
      <c r="CX38" s="617"/>
      <c r="CY38" s="617"/>
      <c r="CZ38" s="617"/>
      <c r="DA38" s="617"/>
      <c r="DB38" s="617"/>
      <c r="DC38" s="617"/>
      <c r="DD38" s="617"/>
      <c r="DE38" s="617"/>
      <c r="DF38" s="209"/>
      <c r="DG38" s="618" t="str">
        <f>IF('各会計、関係団体の財政状況及び健全化判断比率'!BR11="","",'各会計、関係団体の財政状況及び健全化判断比率'!BR11)</f>
        <v/>
      </c>
      <c r="DH38" s="618"/>
      <c r="DI38" s="216"/>
      <c r="DJ38" s="184"/>
      <c r="DK38" s="184"/>
      <c r="DL38" s="184"/>
      <c r="DM38" s="184"/>
      <c r="DN38" s="184"/>
      <c r="DO38" s="184"/>
    </row>
    <row r="39" spans="1:119" ht="32.25" customHeight="1" x14ac:dyDescent="0.15">
      <c r="A39" s="185"/>
      <c r="B39" s="211"/>
      <c r="C39" s="616">
        <f t="shared" si="5"/>
        <v>6</v>
      </c>
      <c r="D39" s="616"/>
      <c r="E39" s="617" t="str">
        <f>IF('各会計、関係団体の財政状況及び健全化判断比率'!B12="","",'各会計、関係団体の財政状況及び健全化判断比率'!B12)</f>
        <v>富山市軌道整備事業特別会計</v>
      </c>
      <c r="F39" s="617"/>
      <c r="G39" s="617"/>
      <c r="H39" s="617"/>
      <c r="I39" s="617"/>
      <c r="J39" s="617"/>
      <c r="K39" s="617"/>
      <c r="L39" s="617"/>
      <c r="M39" s="617"/>
      <c r="N39" s="617"/>
      <c r="O39" s="617"/>
      <c r="P39" s="617"/>
      <c r="Q39" s="617"/>
      <c r="R39" s="617"/>
      <c r="S39" s="617"/>
      <c r="T39" s="212"/>
      <c r="U39" s="616" t="str">
        <f t="shared" si="4"/>
        <v/>
      </c>
      <c r="V39" s="616"/>
      <c r="W39" s="617"/>
      <c r="X39" s="617"/>
      <c r="Y39" s="617"/>
      <c r="Z39" s="617"/>
      <c r="AA39" s="617"/>
      <c r="AB39" s="617"/>
      <c r="AC39" s="617"/>
      <c r="AD39" s="617"/>
      <c r="AE39" s="617"/>
      <c r="AF39" s="617"/>
      <c r="AG39" s="617"/>
      <c r="AH39" s="617"/>
      <c r="AI39" s="617"/>
      <c r="AJ39" s="617"/>
      <c r="AK39" s="617"/>
      <c r="AL39" s="212"/>
      <c r="AM39" s="616" t="str">
        <f t="shared" si="0"/>
        <v/>
      </c>
      <c r="AN39" s="616"/>
      <c r="AO39" s="617"/>
      <c r="AP39" s="617"/>
      <c r="AQ39" s="617"/>
      <c r="AR39" s="617"/>
      <c r="AS39" s="617"/>
      <c r="AT39" s="617"/>
      <c r="AU39" s="617"/>
      <c r="AV39" s="617"/>
      <c r="AW39" s="617"/>
      <c r="AX39" s="617"/>
      <c r="AY39" s="617"/>
      <c r="AZ39" s="617"/>
      <c r="BA39" s="617"/>
      <c r="BB39" s="617"/>
      <c r="BC39" s="617"/>
      <c r="BD39" s="212"/>
      <c r="BE39" s="616" t="str">
        <f t="shared" si="1"/>
        <v/>
      </c>
      <c r="BF39" s="616"/>
      <c r="BG39" s="617"/>
      <c r="BH39" s="617"/>
      <c r="BI39" s="617"/>
      <c r="BJ39" s="617"/>
      <c r="BK39" s="617"/>
      <c r="BL39" s="617"/>
      <c r="BM39" s="617"/>
      <c r="BN39" s="617"/>
      <c r="BO39" s="617"/>
      <c r="BP39" s="617"/>
      <c r="BQ39" s="617"/>
      <c r="BR39" s="617"/>
      <c r="BS39" s="617"/>
      <c r="BT39" s="617"/>
      <c r="BU39" s="617"/>
      <c r="BV39" s="212"/>
      <c r="BW39" s="616">
        <f t="shared" si="2"/>
        <v>27</v>
      </c>
      <c r="BX39" s="616"/>
      <c r="BY39" s="617" t="str">
        <f>IF('各会計、関係団体の財政状況及び健全化判断比率'!B73="","",'各会計、関係団体の財政状況及び健全化判断比率'!B73)</f>
        <v>富山県後期高齢者医療広域連合（後期高齢者医療事業特別会計）</v>
      </c>
      <c r="BZ39" s="617"/>
      <c r="CA39" s="617"/>
      <c r="CB39" s="617"/>
      <c r="CC39" s="617"/>
      <c r="CD39" s="617"/>
      <c r="CE39" s="617"/>
      <c r="CF39" s="617"/>
      <c r="CG39" s="617"/>
      <c r="CH39" s="617"/>
      <c r="CI39" s="617"/>
      <c r="CJ39" s="617"/>
      <c r="CK39" s="617"/>
      <c r="CL39" s="617"/>
      <c r="CM39" s="617"/>
      <c r="CN39" s="212"/>
      <c r="CO39" s="616">
        <f t="shared" si="3"/>
        <v>33</v>
      </c>
      <c r="CP39" s="616"/>
      <c r="CQ39" s="617" t="str">
        <f>IF('各会計、関係団体の財政状況及び健全化判断比率'!BS12="","",'各会計、関係団体の財政状況及び健全化判断比率'!BS12)</f>
        <v>富山市ガラス工芸センター</v>
      </c>
      <c r="CR39" s="617"/>
      <c r="CS39" s="617"/>
      <c r="CT39" s="617"/>
      <c r="CU39" s="617"/>
      <c r="CV39" s="617"/>
      <c r="CW39" s="617"/>
      <c r="CX39" s="617"/>
      <c r="CY39" s="617"/>
      <c r="CZ39" s="617"/>
      <c r="DA39" s="617"/>
      <c r="DB39" s="617"/>
      <c r="DC39" s="617"/>
      <c r="DD39" s="617"/>
      <c r="DE39" s="617"/>
      <c r="DF39" s="209"/>
      <c r="DG39" s="618" t="str">
        <f>IF('各会計、関係団体の財政状況及び健全化判断比率'!BR12="","",'各会計、関係団体の財政状況及び健全化判断比率'!BR12)</f>
        <v/>
      </c>
      <c r="DH39" s="618"/>
      <c r="DI39" s="216"/>
      <c r="DJ39" s="184"/>
      <c r="DK39" s="184"/>
      <c r="DL39" s="184"/>
      <c r="DM39" s="184"/>
      <c r="DN39" s="184"/>
      <c r="DO39" s="184"/>
    </row>
    <row r="40" spans="1:119" ht="32.25" customHeight="1" x14ac:dyDescent="0.15">
      <c r="A40" s="185"/>
      <c r="B40" s="211"/>
      <c r="C40" s="616">
        <f t="shared" si="5"/>
        <v>7</v>
      </c>
      <c r="D40" s="616"/>
      <c r="E40" s="617" t="str">
        <f>IF('各会計、関係団体の財政状況及び健全化判断比率'!B13="","",'各会計、関係団体の財政状況及び健全化判断比率'!B13)</f>
        <v>富山市賃貸住宅・店舗事業特別会計</v>
      </c>
      <c r="F40" s="617"/>
      <c r="G40" s="617"/>
      <c r="H40" s="617"/>
      <c r="I40" s="617"/>
      <c r="J40" s="617"/>
      <c r="K40" s="617"/>
      <c r="L40" s="617"/>
      <c r="M40" s="617"/>
      <c r="N40" s="617"/>
      <c r="O40" s="617"/>
      <c r="P40" s="617"/>
      <c r="Q40" s="617"/>
      <c r="R40" s="617"/>
      <c r="S40" s="617"/>
      <c r="T40" s="212"/>
      <c r="U40" s="616" t="str">
        <f t="shared" si="4"/>
        <v/>
      </c>
      <c r="V40" s="616"/>
      <c r="W40" s="617"/>
      <c r="X40" s="617"/>
      <c r="Y40" s="617"/>
      <c r="Z40" s="617"/>
      <c r="AA40" s="617"/>
      <c r="AB40" s="617"/>
      <c r="AC40" s="617"/>
      <c r="AD40" s="617"/>
      <c r="AE40" s="617"/>
      <c r="AF40" s="617"/>
      <c r="AG40" s="617"/>
      <c r="AH40" s="617"/>
      <c r="AI40" s="617"/>
      <c r="AJ40" s="617"/>
      <c r="AK40" s="617"/>
      <c r="AL40" s="212"/>
      <c r="AM40" s="616" t="str">
        <f t="shared" si="0"/>
        <v/>
      </c>
      <c r="AN40" s="616"/>
      <c r="AO40" s="617"/>
      <c r="AP40" s="617"/>
      <c r="AQ40" s="617"/>
      <c r="AR40" s="617"/>
      <c r="AS40" s="617"/>
      <c r="AT40" s="617"/>
      <c r="AU40" s="617"/>
      <c r="AV40" s="617"/>
      <c r="AW40" s="617"/>
      <c r="AX40" s="617"/>
      <c r="AY40" s="617"/>
      <c r="AZ40" s="617"/>
      <c r="BA40" s="617"/>
      <c r="BB40" s="617"/>
      <c r="BC40" s="617"/>
      <c r="BD40" s="212"/>
      <c r="BE40" s="616" t="str">
        <f t="shared" si="1"/>
        <v/>
      </c>
      <c r="BF40" s="616"/>
      <c r="BG40" s="617"/>
      <c r="BH40" s="617"/>
      <c r="BI40" s="617"/>
      <c r="BJ40" s="617"/>
      <c r="BK40" s="617"/>
      <c r="BL40" s="617"/>
      <c r="BM40" s="617"/>
      <c r="BN40" s="617"/>
      <c r="BO40" s="617"/>
      <c r="BP40" s="617"/>
      <c r="BQ40" s="617"/>
      <c r="BR40" s="617"/>
      <c r="BS40" s="617"/>
      <c r="BT40" s="617"/>
      <c r="BU40" s="617"/>
      <c r="BV40" s="212"/>
      <c r="BW40" s="616" t="str">
        <f t="shared" si="2"/>
        <v/>
      </c>
      <c r="BX40" s="616"/>
      <c r="BY40" s="617" t="str">
        <f>IF('各会計、関係団体の財政状況及び健全化判断比率'!B74="","",'各会計、関係団体の財政状況及び健全化判断比率'!B74)</f>
        <v/>
      </c>
      <c r="BZ40" s="617"/>
      <c r="CA40" s="617"/>
      <c r="CB40" s="617"/>
      <c r="CC40" s="617"/>
      <c r="CD40" s="617"/>
      <c r="CE40" s="617"/>
      <c r="CF40" s="617"/>
      <c r="CG40" s="617"/>
      <c r="CH40" s="617"/>
      <c r="CI40" s="617"/>
      <c r="CJ40" s="617"/>
      <c r="CK40" s="617"/>
      <c r="CL40" s="617"/>
      <c r="CM40" s="617"/>
      <c r="CN40" s="212"/>
      <c r="CO40" s="616">
        <f t="shared" si="3"/>
        <v>34</v>
      </c>
      <c r="CP40" s="616"/>
      <c r="CQ40" s="617" t="str">
        <f>IF('各会計、関係団体の財政状況及び健全化判断比率'!BS13="","",'各会計、関係団体の財政状況及び健全化判断比率'!BS13)</f>
        <v>岩瀬カナル会館</v>
      </c>
      <c r="CR40" s="617"/>
      <c r="CS40" s="617"/>
      <c r="CT40" s="617"/>
      <c r="CU40" s="617"/>
      <c r="CV40" s="617"/>
      <c r="CW40" s="617"/>
      <c r="CX40" s="617"/>
      <c r="CY40" s="617"/>
      <c r="CZ40" s="617"/>
      <c r="DA40" s="617"/>
      <c r="DB40" s="617"/>
      <c r="DC40" s="617"/>
      <c r="DD40" s="617"/>
      <c r="DE40" s="617"/>
      <c r="DF40" s="209"/>
      <c r="DG40" s="618" t="str">
        <f>IF('各会計、関係団体の財政状況及び健全化判断比率'!BR13="","",'各会計、関係団体の財政状況及び健全化判断比率'!BR13)</f>
        <v/>
      </c>
      <c r="DH40" s="618"/>
      <c r="DI40" s="216"/>
      <c r="DJ40" s="184"/>
      <c r="DK40" s="184"/>
      <c r="DL40" s="184"/>
      <c r="DM40" s="184"/>
      <c r="DN40" s="184"/>
      <c r="DO40" s="184"/>
    </row>
    <row r="41" spans="1:119" ht="32.25" customHeight="1" x14ac:dyDescent="0.15">
      <c r="A41" s="185"/>
      <c r="B41" s="211"/>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212"/>
      <c r="U41" s="616" t="str">
        <f t="shared" si="4"/>
        <v/>
      </c>
      <c r="V41" s="616"/>
      <c r="W41" s="617"/>
      <c r="X41" s="617"/>
      <c r="Y41" s="617"/>
      <c r="Z41" s="617"/>
      <c r="AA41" s="617"/>
      <c r="AB41" s="617"/>
      <c r="AC41" s="617"/>
      <c r="AD41" s="617"/>
      <c r="AE41" s="617"/>
      <c r="AF41" s="617"/>
      <c r="AG41" s="617"/>
      <c r="AH41" s="617"/>
      <c r="AI41" s="617"/>
      <c r="AJ41" s="617"/>
      <c r="AK41" s="617"/>
      <c r="AL41" s="212"/>
      <c r="AM41" s="616" t="str">
        <f t="shared" si="0"/>
        <v/>
      </c>
      <c r="AN41" s="616"/>
      <c r="AO41" s="617"/>
      <c r="AP41" s="617"/>
      <c r="AQ41" s="617"/>
      <c r="AR41" s="617"/>
      <c r="AS41" s="617"/>
      <c r="AT41" s="617"/>
      <c r="AU41" s="617"/>
      <c r="AV41" s="617"/>
      <c r="AW41" s="617"/>
      <c r="AX41" s="617"/>
      <c r="AY41" s="617"/>
      <c r="AZ41" s="617"/>
      <c r="BA41" s="617"/>
      <c r="BB41" s="617"/>
      <c r="BC41" s="617"/>
      <c r="BD41" s="212"/>
      <c r="BE41" s="616" t="str">
        <f t="shared" si="1"/>
        <v/>
      </c>
      <c r="BF41" s="616"/>
      <c r="BG41" s="617"/>
      <c r="BH41" s="617"/>
      <c r="BI41" s="617"/>
      <c r="BJ41" s="617"/>
      <c r="BK41" s="617"/>
      <c r="BL41" s="617"/>
      <c r="BM41" s="617"/>
      <c r="BN41" s="617"/>
      <c r="BO41" s="617"/>
      <c r="BP41" s="617"/>
      <c r="BQ41" s="617"/>
      <c r="BR41" s="617"/>
      <c r="BS41" s="617"/>
      <c r="BT41" s="617"/>
      <c r="BU41" s="617"/>
      <c r="BV41" s="212"/>
      <c r="BW41" s="616" t="str">
        <f t="shared" si="2"/>
        <v/>
      </c>
      <c r="BX41" s="616"/>
      <c r="BY41" s="617" t="str">
        <f>IF('各会計、関係団体の財政状況及び健全化判断比率'!B75="","",'各会計、関係団体の財政状況及び健全化判断比率'!B75)</f>
        <v/>
      </c>
      <c r="BZ41" s="617"/>
      <c r="CA41" s="617"/>
      <c r="CB41" s="617"/>
      <c r="CC41" s="617"/>
      <c r="CD41" s="617"/>
      <c r="CE41" s="617"/>
      <c r="CF41" s="617"/>
      <c r="CG41" s="617"/>
      <c r="CH41" s="617"/>
      <c r="CI41" s="617"/>
      <c r="CJ41" s="617"/>
      <c r="CK41" s="617"/>
      <c r="CL41" s="617"/>
      <c r="CM41" s="617"/>
      <c r="CN41" s="212"/>
      <c r="CO41" s="616">
        <f t="shared" si="3"/>
        <v>35</v>
      </c>
      <c r="CP41" s="616"/>
      <c r="CQ41" s="617" t="str">
        <f>IF('各会計、関係団体の財政状況及び健全化判断比率'!BS14="","",'各会計、関係団体の財政状況及び健全化判断比率'!BS14)</f>
        <v>富山市ファミリーパーク公社</v>
      </c>
      <c r="CR41" s="617"/>
      <c r="CS41" s="617"/>
      <c r="CT41" s="617"/>
      <c r="CU41" s="617"/>
      <c r="CV41" s="617"/>
      <c r="CW41" s="617"/>
      <c r="CX41" s="617"/>
      <c r="CY41" s="617"/>
      <c r="CZ41" s="617"/>
      <c r="DA41" s="617"/>
      <c r="DB41" s="617"/>
      <c r="DC41" s="617"/>
      <c r="DD41" s="617"/>
      <c r="DE41" s="617"/>
      <c r="DF41" s="209"/>
      <c r="DG41" s="618" t="str">
        <f>IF('各会計、関係団体の財政状況及び健全化判断比率'!BR14="","",'各会計、関係団体の財政状況及び健全化判断比率'!BR14)</f>
        <v/>
      </c>
      <c r="DH41" s="618"/>
      <c r="DI41" s="216"/>
      <c r="DJ41" s="184"/>
      <c r="DK41" s="184"/>
      <c r="DL41" s="184"/>
      <c r="DM41" s="184"/>
      <c r="DN41" s="184"/>
      <c r="DO41" s="184"/>
    </row>
    <row r="42" spans="1:119" ht="32.25" customHeight="1" x14ac:dyDescent="0.15">
      <c r="A42" s="184"/>
      <c r="B42" s="211"/>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212"/>
      <c r="U42" s="616" t="str">
        <f t="shared" si="4"/>
        <v/>
      </c>
      <c r="V42" s="616"/>
      <c r="W42" s="617"/>
      <c r="X42" s="617"/>
      <c r="Y42" s="617"/>
      <c r="Z42" s="617"/>
      <c r="AA42" s="617"/>
      <c r="AB42" s="617"/>
      <c r="AC42" s="617"/>
      <c r="AD42" s="617"/>
      <c r="AE42" s="617"/>
      <c r="AF42" s="617"/>
      <c r="AG42" s="617"/>
      <c r="AH42" s="617"/>
      <c r="AI42" s="617"/>
      <c r="AJ42" s="617"/>
      <c r="AK42" s="617"/>
      <c r="AL42" s="212"/>
      <c r="AM42" s="616" t="str">
        <f t="shared" si="0"/>
        <v/>
      </c>
      <c r="AN42" s="616"/>
      <c r="AO42" s="617"/>
      <c r="AP42" s="617"/>
      <c r="AQ42" s="617"/>
      <c r="AR42" s="617"/>
      <c r="AS42" s="617"/>
      <c r="AT42" s="617"/>
      <c r="AU42" s="617"/>
      <c r="AV42" s="617"/>
      <c r="AW42" s="617"/>
      <c r="AX42" s="617"/>
      <c r="AY42" s="617"/>
      <c r="AZ42" s="617"/>
      <c r="BA42" s="617"/>
      <c r="BB42" s="617"/>
      <c r="BC42" s="617"/>
      <c r="BD42" s="212"/>
      <c r="BE42" s="616" t="str">
        <f t="shared" si="1"/>
        <v/>
      </c>
      <c r="BF42" s="616"/>
      <c r="BG42" s="617"/>
      <c r="BH42" s="617"/>
      <c r="BI42" s="617"/>
      <c r="BJ42" s="617"/>
      <c r="BK42" s="617"/>
      <c r="BL42" s="617"/>
      <c r="BM42" s="617"/>
      <c r="BN42" s="617"/>
      <c r="BO42" s="617"/>
      <c r="BP42" s="617"/>
      <c r="BQ42" s="617"/>
      <c r="BR42" s="617"/>
      <c r="BS42" s="617"/>
      <c r="BT42" s="617"/>
      <c r="BU42" s="617"/>
      <c r="BV42" s="212"/>
      <c r="BW42" s="616" t="str">
        <f t="shared" si="2"/>
        <v/>
      </c>
      <c r="BX42" s="616"/>
      <c r="BY42" s="617" t="str">
        <f>IF('各会計、関係団体の財政状況及び健全化判断比率'!B76="","",'各会計、関係団体の財政状況及び健全化判断比率'!B76)</f>
        <v/>
      </c>
      <c r="BZ42" s="617"/>
      <c r="CA42" s="617"/>
      <c r="CB42" s="617"/>
      <c r="CC42" s="617"/>
      <c r="CD42" s="617"/>
      <c r="CE42" s="617"/>
      <c r="CF42" s="617"/>
      <c r="CG42" s="617"/>
      <c r="CH42" s="617"/>
      <c r="CI42" s="617"/>
      <c r="CJ42" s="617"/>
      <c r="CK42" s="617"/>
      <c r="CL42" s="617"/>
      <c r="CM42" s="617"/>
      <c r="CN42" s="212"/>
      <c r="CO42" s="616">
        <f t="shared" si="3"/>
        <v>36</v>
      </c>
      <c r="CP42" s="616"/>
      <c r="CQ42" s="617" t="str">
        <f>IF('各会計、関係団体の財政状況及び健全化判断比率'!BS15="","",'各会計、関係団体の財政状況及び健全化判断比率'!BS15)</f>
        <v>富山市体育協会</v>
      </c>
      <c r="CR42" s="617"/>
      <c r="CS42" s="617"/>
      <c r="CT42" s="617"/>
      <c r="CU42" s="617"/>
      <c r="CV42" s="617"/>
      <c r="CW42" s="617"/>
      <c r="CX42" s="617"/>
      <c r="CY42" s="617"/>
      <c r="CZ42" s="617"/>
      <c r="DA42" s="617"/>
      <c r="DB42" s="617"/>
      <c r="DC42" s="617"/>
      <c r="DD42" s="617"/>
      <c r="DE42" s="617"/>
      <c r="DF42" s="209"/>
      <c r="DG42" s="618" t="str">
        <f>IF('各会計、関係団体の財政状況及び健全化判断比率'!BR15="","",'各会計、関係団体の財政状況及び健全化判断比率'!BR15)</f>
        <v/>
      </c>
      <c r="DH42" s="618"/>
      <c r="DI42" s="216"/>
      <c r="DJ42" s="184"/>
      <c r="DK42" s="184"/>
      <c r="DL42" s="184"/>
      <c r="DM42" s="184"/>
      <c r="DN42" s="184"/>
      <c r="DO42" s="184"/>
    </row>
    <row r="43" spans="1:119" ht="32.25" customHeight="1" x14ac:dyDescent="0.15">
      <c r="A43" s="184"/>
      <c r="B43" s="211"/>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212"/>
      <c r="U43" s="616" t="str">
        <f t="shared" si="4"/>
        <v/>
      </c>
      <c r="V43" s="616"/>
      <c r="W43" s="617"/>
      <c r="X43" s="617"/>
      <c r="Y43" s="617"/>
      <c r="Z43" s="617"/>
      <c r="AA43" s="617"/>
      <c r="AB43" s="617"/>
      <c r="AC43" s="617"/>
      <c r="AD43" s="617"/>
      <c r="AE43" s="617"/>
      <c r="AF43" s="617"/>
      <c r="AG43" s="617"/>
      <c r="AH43" s="617"/>
      <c r="AI43" s="617"/>
      <c r="AJ43" s="617"/>
      <c r="AK43" s="617"/>
      <c r="AL43" s="212"/>
      <c r="AM43" s="616" t="str">
        <f t="shared" si="0"/>
        <v/>
      </c>
      <c r="AN43" s="616"/>
      <c r="AO43" s="617"/>
      <c r="AP43" s="617"/>
      <c r="AQ43" s="617"/>
      <c r="AR43" s="617"/>
      <c r="AS43" s="617"/>
      <c r="AT43" s="617"/>
      <c r="AU43" s="617"/>
      <c r="AV43" s="617"/>
      <c r="AW43" s="617"/>
      <c r="AX43" s="617"/>
      <c r="AY43" s="617"/>
      <c r="AZ43" s="617"/>
      <c r="BA43" s="617"/>
      <c r="BB43" s="617"/>
      <c r="BC43" s="617"/>
      <c r="BD43" s="212"/>
      <c r="BE43" s="616" t="str">
        <f t="shared" si="1"/>
        <v/>
      </c>
      <c r="BF43" s="616"/>
      <c r="BG43" s="617"/>
      <c r="BH43" s="617"/>
      <c r="BI43" s="617"/>
      <c r="BJ43" s="617"/>
      <c r="BK43" s="617"/>
      <c r="BL43" s="617"/>
      <c r="BM43" s="617"/>
      <c r="BN43" s="617"/>
      <c r="BO43" s="617"/>
      <c r="BP43" s="617"/>
      <c r="BQ43" s="617"/>
      <c r="BR43" s="617"/>
      <c r="BS43" s="617"/>
      <c r="BT43" s="617"/>
      <c r="BU43" s="617"/>
      <c r="BV43" s="212"/>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212"/>
      <c r="CO43" s="616">
        <f t="shared" si="3"/>
        <v>37</v>
      </c>
      <c r="CP43" s="616"/>
      <c r="CQ43" s="617" t="str">
        <f>IF('各会計、関係団体の財政状況及び健全化判断比率'!BS16="","",'各会計、関係団体の財政状況及び健全化判断比率'!BS16)</f>
        <v>富山市学校給食会</v>
      </c>
      <c r="CR43" s="617"/>
      <c r="CS43" s="617"/>
      <c r="CT43" s="617"/>
      <c r="CU43" s="617"/>
      <c r="CV43" s="617"/>
      <c r="CW43" s="617"/>
      <c r="CX43" s="617"/>
      <c r="CY43" s="617"/>
      <c r="CZ43" s="617"/>
      <c r="DA43" s="617"/>
      <c r="DB43" s="617"/>
      <c r="DC43" s="617"/>
      <c r="DD43" s="617"/>
      <c r="DE43" s="617"/>
      <c r="DF43" s="209"/>
      <c r="DG43" s="618" t="str">
        <f>IF('各会計、関係団体の財政状況及び健全化判断比率'!BR16="","",'各会計、関係団体の財政状況及び健全化判断比率'!BR16)</f>
        <v/>
      </c>
      <c r="DH43" s="61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oQLI5/qhHpjKVxJVhoU60OsUfENzgd99cE1zqAXHUcBfrQXsK90Cxb4NQasQPjzMBgp4+0shTR3Fh/J3kQAiQA==" saltValue="QiRkmZUgZXhUmSxZBPGR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585</v>
      </c>
      <c r="G33" s="29" t="s">
        <v>586</v>
      </c>
      <c r="H33" s="29" t="s">
        <v>587</v>
      </c>
      <c r="I33" s="29" t="s">
        <v>588</v>
      </c>
      <c r="J33" s="30" t="s">
        <v>589</v>
      </c>
      <c r="K33" s="22"/>
      <c r="L33" s="22"/>
      <c r="M33" s="22"/>
      <c r="N33" s="22"/>
      <c r="O33" s="22"/>
      <c r="P33" s="22"/>
    </row>
    <row r="34" spans="1:16" ht="39" customHeight="1" x14ac:dyDescent="0.15">
      <c r="A34" s="22"/>
      <c r="B34" s="31"/>
      <c r="C34" s="1208" t="s">
        <v>592</v>
      </c>
      <c r="D34" s="1208"/>
      <c r="E34" s="1209"/>
      <c r="F34" s="32">
        <v>1.83</v>
      </c>
      <c r="G34" s="33">
        <v>2.34</v>
      </c>
      <c r="H34" s="33">
        <v>2.0699999999999998</v>
      </c>
      <c r="I34" s="33">
        <v>2.12</v>
      </c>
      <c r="J34" s="34">
        <v>2.7</v>
      </c>
      <c r="K34" s="22"/>
      <c r="L34" s="22"/>
      <c r="M34" s="22"/>
      <c r="N34" s="22"/>
      <c r="O34" s="22"/>
      <c r="P34" s="22"/>
    </row>
    <row r="35" spans="1:16" ht="39" customHeight="1" x14ac:dyDescent="0.15">
      <c r="A35" s="22"/>
      <c r="B35" s="35"/>
      <c r="C35" s="1202" t="s">
        <v>593</v>
      </c>
      <c r="D35" s="1203"/>
      <c r="E35" s="1204"/>
      <c r="F35" s="36">
        <v>4.34</v>
      </c>
      <c r="G35" s="37">
        <v>4.07</v>
      </c>
      <c r="H35" s="37">
        <v>3.57</v>
      </c>
      <c r="I35" s="37">
        <v>2.78</v>
      </c>
      <c r="J35" s="38">
        <v>2.25</v>
      </c>
      <c r="K35" s="22"/>
      <c r="L35" s="22"/>
      <c r="M35" s="22"/>
      <c r="N35" s="22"/>
      <c r="O35" s="22"/>
      <c r="P35" s="22"/>
    </row>
    <row r="36" spans="1:16" ht="39" customHeight="1" x14ac:dyDescent="0.15">
      <c r="A36" s="22"/>
      <c r="B36" s="35"/>
      <c r="C36" s="1202" t="s">
        <v>594</v>
      </c>
      <c r="D36" s="1203"/>
      <c r="E36" s="1204"/>
      <c r="F36" s="36">
        <v>2.0099999999999998</v>
      </c>
      <c r="G36" s="37">
        <v>2.04</v>
      </c>
      <c r="H36" s="37">
        <v>2.12</v>
      </c>
      <c r="I36" s="37">
        <v>2.0499999999999998</v>
      </c>
      <c r="J36" s="38">
        <v>2.15</v>
      </c>
      <c r="K36" s="22"/>
      <c r="L36" s="22"/>
      <c r="M36" s="22"/>
      <c r="N36" s="22"/>
      <c r="O36" s="22"/>
      <c r="P36" s="22"/>
    </row>
    <row r="37" spans="1:16" ht="39" customHeight="1" x14ac:dyDescent="0.15">
      <c r="A37" s="22"/>
      <c r="B37" s="35"/>
      <c r="C37" s="1202" t="s">
        <v>595</v>
      </c>
      <c r="D37" s="1203"/>
      <c r="E37" s="1204"/>
      <c r="F37" s="36">
        <v>1.61</v>
      </c>
      <c r="G37" s="37">
        <v>1.47</v>
      </c>
      <c r="H37" s="37">
        <v>1.22</v>
      </c>
      <c r="I37" s="37">
        <v>1.44</v>
      </c>
      <c r="J37" s="38">
        <v>1.45</v>
      </c>
      <c r="K37" s="22"/>
      <c r="L37" s="22"/>
      <c r="M37" s="22"/>
      <c r="N37" s="22"/>
      <c r="O37" s="22"/>
      <c r="P37" s="22"/>
    </row>
    <row r="38" spans="1:16" ht="39" customHeight="1" x14ac:dyDescent="0.15">
      <c r="A38" s="22"/>
      <c r="B38" s="35"/>
      <c r="C38" s="1202" t="s">
        <v>596</v>
      </c>
      <c r="D38" s="1203"/>
      <c r="E38" s="1204"/>
      <c r="F38" s="36">
        <v>2.5099999999999998</v>
      </c>
      <c r="G38" s="37">
        <v>2.46</v>
      </c>
      <c r="H38" s="37">
        <v>1.84</v>
      </c>
      <c r="I38" s="37">
        <v>1.89</v>
      </c>
      <c r="J38" s="38">
        <v>1.22</v>
      </c>
      <c r="K38" s="22"/>
      <c r="L38" s="22"/>
      <c r="M38" s="22"/>
      <c r="N38" s="22"/>
      <c r="O38" s="22"/>
      <c r="P38" s="22"/>
    </row>
    <row r="39" spans="1:16" ht="39" customHeight="1" x14ac:dyDescent="0.15">
      <c r="A39" s="22"/>
      <c r="B39" s="35"/>
      <c r="C39" s="1202" t="s">
        <v>597</v>
      </c>
      <c r="D39" s="1203"/>
      <c r="E39" s="1204"/>
      <c r="F39" s="36">
        <v>0.7</v>
      </c>
      <c r="G39" s="37">
        <v>1.57</v>
      </c>
      <c r="H39" s="37">
        <v>1.45</v>
      </c>
      <c r="I39" s="37">
        <v>0.75</v>
      </c>
      <c r="J39" s="38">
        <v>0.84</v>
      </c>
      <c r="K39" s="22"/>
      <c r="L39" s="22"/>
      <c r="M39" s="22"/>
      <c r="N39" s="22"/>
      <c r="O39" s="22"/>
      <c r="P39" s="22"/>
    </row>
    <row r="40" spans="1:16" ht="39" customHeight="1" x14ac:dyDescent="0.15">
      <c r="A40" s="22"/>
      <c r="B40" s="35"/>
      <c r="C40" s="1202" t="s">
        <v>598</v>
      </c>
      <c r="D40" s="1203"/>
      <c r="E40" s="1204"/>
      <c r="F40" s="36">
        <v>0</v>
      </c>
      <c r="G40" s="37">
        <v>0.01</v>
      </c>
      <c r="H40" s="37">
        <v>0.01</v>
      </c>
      <c r="I40" s="37">
        <v>0.01</v>
      </c>
      <c r="J40" s="38">
        <v>0.02</v>
      </c>
      <c r="K40" s="22"/>
      <c r="L40" s="22"/>
      <c r="M40" s="22"/>
      <c r="N40" s="22"/>
      <c r="O40" s="22"/>
      <c r="P40" s="22"/>
    </row>
    <row r="41" spans="1:16" ht="39" customHeight="1" x14ac:dyDescent="0.15">
      <c r="A41" s="22"/>
      <c r="B41" s="35"/>
      <c r="C41" s="1202" t="s">
        <v>599</v>
      </c>
      <c r="D41" s="1203"/>
      <c r="E41" s="1204"/>
      <c r="F41" s="36">
        <v>0.01</v>
      </c>
      <c r="G41" s="37">
        <v>0.01</v>
      </c>
      <c r="H41" s="37">
        <v>0.01</v>
      </c>
      <c r="I41" s="37">
        <v>0.01</v>
      </c>
      <c r="J41" s="38">
        <v>0.01</v>
      </c>
      <c r="K41" s="22"/>
      <c r="L41" s="22"/>
      <c r="M41" s="22"/>
      <c r="N41" s="22"/>
      <c r="O41" s="22"/>
      <c r="P41" s="22"/>
    </row>
    <row r="42" spans="1:16" ht="39" customHeight="1" x14ac:dyDescent="0.15">
      <c r="A42" s="22"/>
      <c r="B42" s="39"/>
      <c r="C42" s="1202" t="s">
        <v>600</v>
      </c>
      <c r="D42" s="1203"/>
      <c r="E42" s="1204"/>
      <c r="F42" s="36" t="s">
        <v>543</v>
      </c>
      <c r="G42" s="37" t="s">
        <v>543</v>
      </c>
      <c r="H42" s="37" t="s">
        <v>543</v>
      </c>
      <c r="I42" s="37" t="s">
        <v>543</v>
      </c>
      <c r="J42" s="38" t="s">
        <v>543</v>
      </c>
      <c r="K42" s="22"/>
      <c r="L42" s="22"/>
      <c r="M42" s="22"/>
      <c r="N42" s="22"/>
      <c r="O42" s="22"/>
      <c r="P42" s="22"/>
    </row>
    <row r="43" spans="1:16" ht="39" customHeight="1" thickBot="1" x14ac:dyDescent="0.2">
      <c r="A43" s="22"/>
      <c r="B43" s="40"/>
      <c r="C43" s="1205" t="s">
        <v>601</v>
      </c>
      <c r="D43" s="1206"/>
      <c r="E43" s="1207"/>
      <c r="F43" s="41">
        <v>2.34</v>
      </c>
      <c r="G43" s="42">
        <v>4.83</v>
      </c>
      <c r="H43" s="42">
        <v>4.49</v>
      </c>
      <c r="I43" s="42">
        <v>0.77</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K/W10VSEqswCl/ZkUcG2saT4dK4J08ze31o86hyCjB07AHuG2NbzaJeAlTwe1WSntUCNrfcpsqMQ0b0xw0kxg==" saltValue="Ar2zxcBubJqOATT4pEem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585</v>
      </c>
      <c r="L44" s="56" t="s">
        <v>586</v>
      </c>
      <c r="M44" s="56" t="s">
        <v>587</v>
      </c>
      <c r="N44" s="56" t="s">
        <v>588</v>
      </c>
      <c r="O44" s="57" t="s">
        <v>589</v>
      </c>
      <c r="P44" s="48"/>
      <c r="Q44" s="48"/>
      <c r="R44" s="48"/>
      <c r="S44" s="48"/>
      <c r="T44" s="48"/>
      <c r="U44" s="48"/>
    </row>
    <row r="45" spans="1:21" ht="30.75" customHeight="1" x14ac:dyDescent="0.15">
      <c r="A45" s="48"/>
      <c r="B45" s="1210" t="s">
        <v>11</v>
      </c>
      <c r="C45" s="1211"/>
      <c r="D45" s="58"/>
      <c r="E45" s="1216" t="s">
        <v>12</v>
      </c>
      <c r="F45" s="1216"/>
      <c r="G45" s="1216"/>
      <c r="H45" s="1216"/>
      <c r="I45" s="1216"/>
      <c r="J45" s="1217"/>
      <c r="K45" s="59">
        <v>26118</v>
      </c>
      <c r="L45" s="60">
        <v>23070</v>
      </c>
      <c r="M45" s="60">
        <v>22715</v>
      </c>
      <c r="N45" s="60">
        <v>22334</v>
      </c>
      <c r="O45" s="61">
        <v>22074</v>
      </c>
      <c r="P45" s="48"/>
      <c r="Q45" s="48"/>
      <c r="R45" s="48"/>
      <c r="S45" s="48"/>
      <c r="T45" s="48"/>
      <c r="U45" s="48"/>
    </row>
    <row r="46" spans="1:21" ht="30.75" customHeight="1" x14ac:dyDescent="0.15">
      <c r="A46" s="48"/>
      <c r="B46" s="1212"/>
      <c r="C46" s="1213"/>
      <c r="D46" s="62"/>
      <c r="E46" s="1218" t="s">
        <v>13</v>
      </c>
      <c r="F46" s="1218"/>
      <c r="G46" s="1218"/>
      <c r="H46" s="1218"/>
      <c r="I46" s="1218"/>
      <c r="J46" s="1219"/>
      <c r="K46" s="63" t="s">
        <v>543</v>
      </c>
      <c r="L46" s="64" t="s">
        <v>543</v>
      </c>
      <c r="M46" s="64" t="s">
        <v>543</v>
      </c>
      <c r="N46" s="64" t="s">
        <v>543</v>
      </c>
      <c r="O46" s="65" t="s">
        <v>543</v>
      </c>
      <c r="P46" s="48"/>
      <c r="Q46" s="48"/>
      <c r="R46" s="48"/>
      <c r="S46" s="48"/>
      <c r="T46" s="48"/>
      <c r="U46" s="48"/>
    </row>
    <row r="47" spans="1:21" ht="30.75" customHeight="1" x14ac:dyDescent="0.15">
      <c r="A47" s="48"/>
      <c r="B47" s="1212"/>
      <c r="C47" s="1213"/>
      <c r="D47" s="62"/>
      <c r="E47" s="1218" t="s">
        <v>14</v>
      </c>
      <c r="F47" s="1218"/>
      <c r="G47" s="1218"/>
      <c r="H47" s="1218"/>
      <c r="I47" s="1218"/>
      <c r="J47" s="1219"/>
      <c r="K47" s="63" t="s">
        <v>543</v>
      </c>
      <c r="L47" s="64" t="s">
        <v>543</v>
      </c>
      <c r="M47" s="64" t="s">
        <v>543</v>
      </c>
      <c r="N47" s="64" t="s">
        <v>543</v>
      </c>
      <c r="O47" s="65" t="s">
        <v>543</v>
      </c>
      <c r="P47" s="48"/>
      <c r="Q47" s="48"/>
      <c r="R47" s="48"/>
      <c r="S47" s="48"/>
      <c r="T47" s="48"/>
      <c r="U47" s="48"/>
    </row>
    <row r="48" spans="1:21" ht="30.75" customHeight="1" x14ac:dyDescent="0.15">
      <c r="A48" s="48"/>
      <c r="B48" s="1212"/>
      <c r="C48" s="1213"/>
      <c r="D48" s="62"/>
      <c r="E48" s="1218" t="s">
        <v>15</v>
      </c>
      <c r="F48" s="1218"/>
      <c r="G48" s="1218"/>
      <c r="H48" s="1218"/>
      <c r="I48" s="1218"/>
      <c r="J48" s="1219"/>
      <c r="K48" s="63">
        <v>9317</v>
      </c>
      <c r="L48" s="64">
        <v>8342</v>
      </c>
      <c r="M48" s="64">
        <v>7879</v>
      </c>
      <c r="N48" s="64">
        <v>7680</v>
      </c>
      <c r="O48" s="65">
        <v>7441</v>
      </c>
      <c r="P48" s="48"/>
      <c r="Q48" s="48"/>
      <c r="R48" s="48"/>
      <c r="S48" s="48"/>
      <c r="T48" s="48"/>
      <c r="U48" s="48"/>
    </row>
    <row r="49" spans="1:21" ht="30.75" customHeight="1" x14ac:dyDescent="0.15">
      <c r="A49" s="48"/>
      <c r="B49" s="1212"/>
      <c r="C49" s="1213"/>
      <c r="D49" s="62"/>
      <c r="E49" s="1218" t="s">
        <v>16</v>
      </c>
      <c r="F49" s="1218"/>
      <c r="G49" s="1218"/>
      <c r="H49" s="1218"/>
      <c r="I49" s="1218"/>
      <c r="J49" s="1219"/>
      <c r="K49" s="63">
        <v>2070</v>
      </c>
      <c r="L49" s="64">
        <v>1151</v>
      </c>
      <c r="M49" s="64">
        <v>701</v>
      </c>
      <c r="N49" s="64">
        <v>221</v>
      </c>
      <c r="O49" s="65">
        <v>135</v>
      </c>
      <c r="P49" s="48"/>
      <c r="Q49" s="48"/>
      <c r="R49" s="48"/>
      <c r="S49" s="48"/>
      <c r="T49" s="48"/>
      <c r="U49" s="48"/>
    </row>
    <row r="50" spans="1:21" ht="30.75" customHeight="1" x14ac:dyDescent="0.15">
      <c r="A50" s="48"/>
      <c r="B50" s="1212"/>
      <c r="C50" s="1213"/>
      <c r="D50" s="62"/>
      <c r="E50" s="1218" t="s">
        <v>17</v>
      </c>
      <c r="F50" s="1218"/>
      <c r="G50" s="1218"/>
      <c r="H50" s="1218"/>
      <c r="I50" s="1218"/>
      <c r="J50" s="1219"/>
      <c r="K50" s="63">
        <v>328</v>
      </c>
      <c r="L50" s="64">
        <v>284</v>
      </c>
      <c r="M50" s="64">
        <v>253</v>
      </c>
      <c r="N50" s="64">
        <v>350</v>
      </c>
      <c r="O50" s="65">
        <v>348</v>
      </c>
      <c r="P50" s="48"/>
      <c r="Q50" s="48"/>
      <c r="R50" s="48"/>
      <c r="S50" s="48"/>
      <c r="T50" s="48"/>
      <c r="U50" s="48"/>
    </row>
    <row r="51" spans="1:21" ht="30.75" customHeight="1" x14ac:dyDescent="0.15">
      <c r="A51" s="48"/>
      <c r="B51" s="1214"/>
      <c r="C51" s="1215"/>
      <c r="D51" s="66"/>
      <c r="E51" s="1218" t="s">
        <v>18</v>
      </c>
      <c r="F51" s="1218"/>
      <c r="G51" s="1218"/>
      <c r="H51" s="1218"/>
      <c r="I51" s="1218"/>
      <c r="J51" s="1219"/>
      <c r="K51" s="63">
        <v>15</v>
      </c>
      <c r="L51" s="64">
        <v>2</v>
      </c>
      <c r="M51" s="64">
        <v>4</v>
      </c>
      <c r="N51" s="64">
        <v>1</v>
      </c>
      <c r="O51" s="65">
        <v>1</v>
      </c>
      <c r="P51" s="48"/>
      <c r="Q51" s="48"/>
      <c r="R51" s="48"/>
      <c r="S51" s="48"/>
      <c r="T51" s="48"/>
      <c r="U51" s="48"/>
    </row>
    <row r="52" spans="1:21" ht="30.75" customHeight="1" x14ac:dyDescent="0.15">
      <c r="A52" s="48"/>
      <c r="B52" s="1220" t="s">
        <v>19</v>
      </c>
      <c r="C52" s="1221"/>
      <c r="D52" s="66"/>
      <c r="E52" s="1218" t="s">
        <v>20</v>
      </c>
      <c r="F52" s="1218"/>
      <c r="G52" s="1218"/>
      <c r="H52" s="1218"/>
      <c r="I52" s="1218"/>
      <c r="J52" s="1219"/>
      <c r="K52" s="63">
        <v>26017</v>
      </c>
      <c r="L52" s="64">
        <v>24021</v>
      </c>
      <c r="M52" s="64">
        <v>23837</v>
      </c>
      <c r="N52" s="64">
        <v>23492</v>
      </c>
      <c r="O52" s="65">
        <v>23549</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11831</v>
      </c>
      <c r="L53" s="69">
        <v>8828</v>
      </c>
      <c r="M53" s="69">
        <v>7715</v>
      </c>
      <c r="N53" s="69">
        <v>7094</v>
      </c>
      <c r="O53" s="70">
        <v>6450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602</v>
      </c>
      <c r="P55" s="48"/>
      <c r="Q55" s="48"/>
      <c r="R55" s="48"/>
      <c r="S55" s="48"/>
      <c r="T55" s="48"/>
      <c r="U55" s="48"/>
    </row>
    <row r="56" spans="1:21" ht="31.5" customHeight="1" thickBot="1" x14ac:dyDescent="0.2">
      <c r="A56" s="48"/>
      <c r="B56" s="76"/>
      <c r="C56" s="77"/>
      <c r="D56" s="77"/>
      <c r="E56" s="78"/>
      <c r="F56" s="78"/>
      <c r="G56" s="78"/>
      <c r="H56" s="78"/>
      <c r="I56" s="78"/>
      <c r="J56" s="79" t="s">
        <v>2</v>
      </c>
      <c r="K56" s="80" t="s">
        <v>603</v>
      </c>
      <c r="L56" s="81" t="s">
        <v>604</v>
      </c>
      <c r="M56" s="81" t="s">
        <v>605</v>
      </c>
      <c r="N56" s="81" t="s">
        <v>606</v>
      </c>
      <c r="O56" s="82" t="s">
        <v>607</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UtZaySFyV8wOx2ngpUx2I5tBvJYgNggkxU4GUD4ZD1Wa1Jva4qdBK/R90xs27XBkxgkzNH8I7181WgFXevwYw==" saltValue="QuI6lZ4LulhJKzO5V4D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585</v>
      </c>
      <c r="J40" s="100" t="s">
        <v>586</v>
      </c>
      <c r="K40" s="100" t="s">
        <v>587</v>
      </c>
      <c r="L40" s="100" t="s">
        <v>588</v>
      </c>
      <c r="M40" s="101" t="s">
        <v>589</v>
      </c>
    </row>
    <row r="41" spans="2:13" ht="27.75" customHeight="1" x14ac:dyDescent="0.15">
      <c r="B41" s="1236" t="s">
        <v>30</v>
      </c>
      <c r="C41" s="1237"/>
      <c r="D41" s="102"/>
      <c r="E41" s="1242" t="s">
        <v>31</v>
      </c>
      <c r="F41" s="1242"/>
      <c r="G41" s="1242"/>
      <c r="H41" s="1243"/>
      <c r="I41" s="103">
        <v>245897</v>
      </c>
      <c r="J41" s="104">
        <v>242257</v>
      </c>
      <c r="K41" s="104">
        <v>238095</v>
      </c>
      <c r="L41" s="104">
        <v>236141</v>
      </c>
      <c r="M41" s="105">
        <v>234718</v>
      </c>
    </row>
    <row r="42" spans="2:13" ht="27.75" customHeight="1" x14ac:dyDescent="0.15">
      <c r="B42" s="1238"/>
      <c r="C42" s="1239"/>
      <c r="D42" s="106"/>
      <c r="E42" s="1244" t="s">
        <v>32</v>
      </c>
      <c r="F42" s="1244"/>
      <c r="G42" s="1244"/>
      <c r="H42" s="1245"/>
      <c r="I42" s="107">
        <v>10044</v>
      </c>
      <c r="J42" s="108">
        <v>9612</v>
      </c>
      <c r="K42" s="108">
        <v>10067</v>
      </c>
      <c r="L42" s="108">
        <v>22451</v>
      </c>
      <c r="M42" s="109">
        <v>27827</v>
      </c>
    </row>
    <row r="43" spans="2:13" ht="27.75" customHeight="1" x14ac:dyDescent="0.15">
      <c r="B43" s="1238"/>
      <c r="C43" s="1239"/>
      <c r="D43" s="106"/>
      <c r="E43" s="1244" t="s">
        <v>33</v>
      </c>
      <c r="F43" s="1244"/>
      <c r="G43" s="1244"/>
      <c r="H43" s="1245"/>
      <c r="I43" s="107">
        <v>86781</v>
      </c>
      <c r="J43" s="108">
        <v>84300</v>
      </c>
      <c r="K43" s="108">
        <v>78638</v>
      </c>
      <c r="L43" s="108">
        <v>73808</v>
      </c>
      <c r="M43" s="109">
        <v>68303</v>
      </c>
    </row>
    <row r="44" spans="2:13" ht="27.75" customHeight="1" x14ac:dyDescent="0.15">
      <c r="B44" s="1238"/>
      <c r="C44" s="1239"/>
      <c r="D44" s="106"/>
      <c r="E44" s="1244" t="s">
        <v>34</v>
      </c>
      <c r="F44" s="1244"/>
      <c r="G44" s="1244"/>
      <c r="H44" s="1245"/>
      <c r="I44" s="107">
        <v>2618</v>
      </c>
      <c r="J44" s="108">
        <v>1490</v>
      </c>
      <c r="K44" s="108">
        <v>801</v>
      </c>
      <c r="L44" s="108">
        <v>579</v>
      </c>
      <c r="M44" s="109">
        <v>449</v>
      </c>
    </row>
    <row r="45" spans="2:13" ht="27.75" customHeight="1" x14ac:dyDescent="0.15">
      <c r="B45" s="1238"/>
      <c r="C45" s="1239"/>
      <c r="D45" s="106"/>
      <c r="E45" s="1244" t="s">
        <v>35</v>
      </c>
      <c r="F45" s="1244"/>
      <c r="G45" s="1244"/>
      <c r="H45" s="1245"/>
      <c r="I45" s="107">
        <v>20815</v>
      </c>
      <c r="J45" s="108">
        <v>20070</v>
      </c>
      <c r="K45" s="108">
        <v>19653</v>
      </c>
      <c r="L45" s="108">
        <v>19002</v>
      </c>
      <c r="M45" s="109">
        <v>18803</v>
      </c>
    </row>
    <row r="46" spans="2:13" ht="27.75" customHeight="1" x14ac:dyDescent="0.15">
      <c r="B46" s="1238"/>
      <c r="C46" s="1239"/>
      <c r="D46" s="110"/>
      <c r="E46" s="1244" t="s">
        <v>36</v>
      </c>
      <c r="F46" s="1244"/>
      <c r="G46" s="1244"/>
      <c r="H46" s="1245"/>
      <c r="I46" s="107" t="s">
        <v>543</v>
      </c>
      <c r="J46" s="108">
        <v>452</v>
      </c>
      <c r="K46" s="108">
        <v>496</v>
      </c>
      <c r="L46" s="108">
        <v>507</v>
      </c>
      <c r="M46" s="109">
        <v>575</v>
      </c>
    </row>
    <row r="47" spans="2:13" ht="27.75" customHeight="1" x14ac:dyDescent="0.15">
      <c r="B47" s="1238"/>
      <c r="C47" s="1239"/>
      <c r="D47" s="111"/>
      <c r="E47" s="1246" t="s">
        <v>37</v>
      </c>
      <c r="F47" s="1247"/>
      <c r="G47" s="1247"/>
      <c r="H47" s="1248"/>
      <c r="I47" s="107" t="s">
        <v>543</v>
      </c>
      <c r="J47" s="108" t="s">
        <v>543</v>
      </c>
      <c r="K47" s="108" t="s">
        <v>543</v>
      </c>
      <c r="L47" s="108" t="s">
        <v>543</v>
      </c>
      <c r="M47" s="109" t="s">
        <v>543</v>
      </c>
    </row>
    <row r="48" spans="2:13" ht="27.75" customHeight="1" x14ac:dyDescent="0.15">
      <c r="B48" s="1238"/>
      <c r="C48" s="1239"/>
      <c r="D48" s="106"/>
      <c r="E48" s="1244" t="s">
        <v>38</v>
      </c>
      <c r="F48" s="1244"/>
      <c r="G48" s="1244"/>
      <c r="H48" s="1245"/>
      <c r="I48" s="107" t="s">
        <v>543</v>
      </c>
      <c r="J48" s="108" t="s">
        <v>543</v>
      </c>
      <c r="K48" s="108" t="s">
        <v>543</v>
      </c>
      <c r="L48" s="108" t="s">
        <v>543</v>
      </c>
      <c r="M48" s="109" t="s">
        <v>543</v>
      </c>
    </row>
    <row r="49" spans="2:13" ht="27.75" customHeight="1" x14ac:dyDescent="0.15">
      <c r="B49" s="1240"/>
      <c r="C49" s="1241"/>
      <c r="D49" s="106"/>
      <c r="E49" s="1244" t="s">
        <v>39</v>
      </c>
      <c r="F49" s="1244"/>
      <c r="G49" s="1244"/>
      <c r="H49" s="1245"/>
      <c r="I49" s="107" t="s">
        <v>543</v>
      </c>
      <c r="J49" s="108" t="s">
        <v>543</v>
      </c>
      <c r="K49" s="108" t="s">
        <v>543</v>
      </c>
      <c r="L49" s="108" t="s">
        <v>543</v>
      </c>
      <c r="M49" s="109" t="s">
        <v>543</v>
      </c>
    </row>
    <row r="50" spans="2:13" ht="27.75" customHeight="1" x14ac:dyDescent="0.15">
      <c r="B50" s="1249" t="s">
        <v>40</v>
      </c>
      <c r="C50" s="1250"/>
      <c r="D50" s="112"/>
      <c r="E50" s="1244" t="s">
        <v>41</v>
      </c>
      <c r="F50" s="1244"/>
      <c r="G50" s="1244"/>
      <c r="H50" s="1245"/>
      <c r="I50" s="107">
        <v>20550</v>
      </c>
      <c r="J50" s="108">
        <v>21513</v>
      </c>
      <c r="K50" s="108">
        <v>23537</v>
      </c>
      <c r="L50" s="108">
        <v>28856</v>
      </c>
      <c r="M50" s="109">
        <v>28432</v>
      </c>
    </row>
    <row r="51" spans="2:13" ht="27.75" customHeight="1" x14ac:dyDescent="0.15">
      <c r="B51" s="1238"/>
      <c r="C51" s="1239"/>
      <c r="D51" s="106"/>
      <c r="E51" s="1244" t="s">
        <v>42</v>
      </c>
      <c r="F51" s="1244"/>
      <c r="G51" s="1244"/>
      <c r="H51" s="1245"/>
      <c r="I51" s="107">
        <v>26608</v>
      </c>
      <c r="J51" s="108">
        <v>27235</v>
      </c>
      <c r="K51" s="108">
        <v>26587</v>
      </c>
      <c r="L51" s="108">
        <v>26220</v>
      </c>
      <c r="M51" s="109">
        <v>24090</v>
      </c>
    </row>
    <row r="52" spans="2:13" ht="27.75" customHeight="1" x14ac:dyDescent="0.15">
      <c r="B52" s="1240"/>
      <c r="C52" s="1241"/>
      <c r="D52" s="106"/>
      <c r="E52" s="1244" t="s">
        <v>43</v>
      </c>
      <c r="F52" s="1244"/>
      <c r="G52" s="1244"/>
      <c r="H52" s="1245"/>
      <c r="I52" s="107">
        <v>216220</v>
      </c>
      <c r="J52" s="108">
        <v>209858</v>
      </c>
      <c r="K52" s="108">
        <v>203243</v>
      </c>
      <c r="L52" s="108">
        <v>198800</v>
      </c>
      <c r="M52" s="109">
        <v>194250</v>
      </c>
    </row>
    <row r="53" spans="2:13" ht="27.75" customHeight="1" thickBot="1" x14ac:dyDescent="0.2">
      <c r="B53" s="1251" t="s">
        <v>44</v>
      </c>
      <c r="C53" s="1252"/>
      <c r="D53" s="113"/>
      <c r="E53" s="1253" t="s">
        <v>45</v>
      </c>
      <c r="F53" s="1253"/>
      <c r="G53" s="1253"/>
      <c r="H53" s="1254"/>
      <c r="I53" s="114">
        <v>102778</v>
      </c>
      <c r="J53" s="115">
        <v>99573</v>
      </c>
      <c r="K53" s="115">
        <v>94383</v>
      </c>
      <c r="L53" s="115">
        <v>98611</v>
      </c>
      <c r="M53" s="116">
        <v>103902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WRr4G+NSe2IokGkAwAtYk9rZStw/AA68Vm7GunIBjmDP7UKcdrQa9q4Tbx8BfHY8KRl6OxDsR2ENAiBIrcqRw==" saltValue="4LgpsDDT5B3K3acrU9eG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587</v>
      </c>
      <c r="G54" s="125" t="s">
        <v>588</v>
      </c>
      <c r="H54" s="126" t="s">
        <v>589</v>
      </c>
    </row>
    <row r="55" spans="2:8" ht="52.5" customHeight="1" x14ac:dyDescent="0.15">
      <c r="B55" s="127"/>
      <c r="C55" s="1260" t="s">
        <v>48</v>
      </c>
      <c r="D55" s="1260"/>
      <c r="E55" s="1261"/>
      <c r="F55" s="128">
        <v>6772</v>
      </c>
      <c r="G55" s="128">
        <v>8272</v>
      </c>
      <c r="H55" s="129">
        <v>7353</v>
      </c>
    </row>
    <row r="56" spans="2:8" ht="52.5" customHeight="1" x14ac:dyDescent="0.15">
      <c r="B56" s="130"/>
      <c r="C56" s="1262" t="s">
        <v>49</v>
      </c>
      <c r="D56" s="1262"/>
      <c r="E56" s="1263"/>
      <c r="F56" s="131">
        <v>3562</v>
      </c>
      <c r="G56" s="131">
        <v>4062</v>
      </c>
      <c r="H56" s="132">
        <v>4722</v>
      </c>
    </row>
    <row r="57" spans="2:8" ht="53.25" customHeight="1" x14ac:dyDescent="0.15">
      <c r="B57" s="130"/>
      <c r="C57" s="1264" t="s">
        <v>50</v>
      </c>
      <c r="D57" s="1264"/>
      <c r="E57" s="1265"/>
      <c r="F57" s="133">
        <v>6026</v>
      </c>
      <c r="G57" s="133">
        <v>7325</v>
      </c>
      <c r="H57" s="134">
        <v>7180</v>
      </c>
    </row>
    <row r="58" spans="2:8" ht="45.75" customHeight="1" x14ac:dyDescent="0.15">
      <c r="B58" s="135"/>
      <c r="C58" s="1255" t="s">
        <v>642</v>
      </c>
      <c r="D58" s="1256"/>
      <c r="E58" s="1257"/>
      <c r="F58" s="136">
        <v>2324</v>
      </c>
      <c r="G58" s="136">
        <v>3345</v>
      </c>
      <c r="H58" s="137">
        <v>2716</v>
      </c>
    </row>
    <row r="59" spans="2:8" ht="45.75" customHeight="1" x14ac:dyDescent="0.15">
      <c r="B59" s="135"/>
      <c r="C59" s="1255" t="s">
        <v>646</v>
      </c>
      <c r="D59" s="1256"/>
      <c r="E59" s="1257"/>
      <c r="F59" s="136">
        <v>1608</v>
      </c>
      <c r="G59" s="136">
        <v>1611</v>
      </c>
      <c r="H59" s="137">
        <v>1543</v>
      </c>
    </row>
    <row r="60" spans="2:8" ht="45.75" customHeight="1" x14ac:dyDescent="0.15">
      <c r="B60" s="135"/>
      <c r="C60" s="1255" t="s">
        <v>644</v>
      </c>
      <c r="D60" s="1256"/>
      <c r="E60" s="1257"/>
      <c r="F60" s="136">
        <v>1054</v>
      </c>
      <c r="G60" s="136">
        <v>1054</v>
      </c>
      <c r="H60" s="137">
        <v>1124</v>
      </c>
    </row>
    <row r="61" spans="2:8" ht="45.75" customHeight="1" x14ac:dyDescent="0.15">
      <c r="B61" s="135"/>
      <c r="C61" s="1255" t="s">
        <v>647</v>
      </c>
      <c r="D61" s="1256"/>
      <c r="E61" s="1257"/>
      <c r="F61" s="136" t="s">
        <v>648</v>
      </c>
      <c r="G61" s="136" t="s">
        <v>648</v>
      </c>
      <c r="H61" s="137">
        <v>500</v>
      </c>
    </row>
    <row r="62" spans="2:8" ht="45.75" customHeight="1" thickBot="1" x14ac:dyDescent="0.2">
      <c r="B62" s="138"/>
      <c r="C62" s="1255" t="s">
        <v>643</v>
      </c>
      <c r="D62" s="1256"/>
      <c r="E62" s="1257"/>
      <c r="F62" s="136" t="s">
        <v>648</v>
      </c>
      <c r="G62" s="136">
        <v>200</v>
      </c>
      <c r="H62" s="137">
        <v>300</v>
      </c>
    </row>
    <row r="63" spans="2:8" ht="52.5" customHeight="1" thickBot="1" x14ac:dyDescent="0.2">
      <c r="B63" s="139"/>
      <c r="C63" s="1258" t="s">
        <v>51</v>
      </c>
      <c r="D63" s="1258"/>
      <c r="E63" s="1259"/>
      <c r="F63" s="140">
        <v>16359</v>
      </c>
      <c r="G63" s="140">
        <v>19660</v>
      </c>
      <c r="H63" s="141">
        <v>19254</v>
      </c>
    </row>
    <row r="64" spans="2:8" ht="15" customHeight="1" x14ac:dyDescent="0.15"/>
  </sheetData>
  <sheetProtection algorithmName="SHA-512" hashValue="1ewxX+q/IcXGjhwI3tp80WX714rpZ5BJZPqn/XHr166UTusuFpd34Pc/Oj6g7emNLHVNzWLjqFp0kMIm0PdDRA==" saltValue="NGMzaJdVOCNo2mgOmelF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Normal="100" zoomScaleSheetLayoutView="55" workbookViewId="0">
      <selection activeCell="AN73" sqref="AN73:BA76"/>
    </sheetView>
  </sheetViews>
  <sheetFormatPr defaultColWidth="0" defaultRowHeight="13.5" customHeight="1" zeroHeight="1" x14ac:dyDescent="0.15"/>
  <cols>
    <col min="1" max="1" width="6.375" style="1268" customWidth="1"/>
    <col min="2" max="107" width="2.5" style="1268" customWidth="1"/>
    <col min="108" max="108" width="6.125" style="1276" customWidth="1"/>
    <col min="109" max="109" width="5.875" style="1275" customWidth="1"/>
    <col min="110" max="110" width="19.125" style="1268" hidden="1"/>
    <col min="111" max="115" width="12.625" style="1268" hidden="1"/>
    <col min="116" max="349" width="8.625" style="1268" hidden="1"/>
    <col min="350" max="355" width="14.875" style="1268" hidden="1"/>
    <col min="356" max="357" width="15.875" style="1268" hidden="1"/>
    <col min="358" max="363" width="16.125" style="1268" hidden="1"/>
    <col min="364" max="364" width="6.125" style="1268" hidden="1"/>
    <col min="365" max="365" width="3" style="1268" hidden="1"/>
    <col min="366" max="605" width="8.625" style="1268" hidden="1"/>
    <col min="606" max="611" width="14.875" style="1268" hidden="1"/>
    <col min="612" max="613" width="15.875" style="1268" hidden="1"/>
    <col min="614" max="619" width="16.125" style="1268" hidden="1"/>
    <col min="620" max="620" width="6.125" style="1268" hidden="1"/>
    <col min="621" max="621" width="3" style="1268" hidden="1"/>
    <col min="622" max="861" width="8.625" style="1268" hidden="1"/>
    <col min="862" max="867" width="14.875" style="1268" hidden="1"/>
    <col min="868" max="869" width="15.875" style="1268" hidden="1"/>
    <col min="870" max="875" width="16.125" style="1268" hidden="1"/>
    <col min="876" max="876" width="6.125" style="1268" hidden="1"/>
    <col min="877" max="877" width="3" style="1268" hidden="1"/>
    <col min="878" max="1117" width="8.625" style="1268" hidden="1"/>
    <col min="1118" max="1123" width="14.875" style="1268" hidden="1"/>
    <col min="1124" max="1125" width="15.875" style="1268" hidden="1"/>
    <col min="1126" max="1131" width="16.125" style="1268" hidden="1"/>
    <col min="1132" max="1132" width="6.125" style="1268" hidden="1"/>
    <col min="1133" max="1133" width="3" style="1268" hidden="1"/>
    <col min="1134" max="1373" width="8.625" style="1268" hidden="1"/>
    <col min="1374" max="1379" width="14.875" style="1268" hidden="1"/>
    <col min="1380" max="1381" width="15.875" style="1268" hidden="1"/>
    <col min="1382" max="1387" width="16.125" style="1268" hidden="1"/>
    <col min="1388" max="1388" width="6.125" style="1268" hidden="1"/>
    <col min="1389" max="1389" width="3" style="1268" hidden="1"/>
    <col min="1390" max="1629" width="8.625" style="1268" hidden="1"/>
    <col min="1630" max="1635" width="14.875" style="1268" hidden="1"/>
    <col min="1636" max="1637" width="15.875" style="1268" hidden="1"/>
    <col min="1638" max="1643" width="16.125" style="1268" hidden="1"/>
    <col min="1644" max="1644" width="6.125" style="1268" hidden="1"/>
    <col min="1645" max="1645" width="3" style="1268" hidden="1"/>
    <col min="1646" max="1885" width="8.625" style="1268" hidden="1"/>
    <col min="1886" max="1891" width="14.875" style="1268" hidden="1"/>
    <col min="1892" max="1893" width="15.875" style="1268" hidden="1"/>
    <col min="1894" max="1899" width="16.125" style="1268" hidden="1"/>
    <col min="1900" max="1900" width="6.125" style="1268" hidden="1"/>
    <col min="1901" max="1901" width="3" style="1268" hidden="1"/>
    <col min="1902" max="2141" width="8.625" style="1268" hidden="1"/>
    <col min="2142" max="2147" width="14.875" style="1268" hidden="1"/>
    <col min="2148" max="2149" width="15.875" style="1268" hidden="1"/>
    <col min="2150" max="2155" width="16.125" style="1268" hidden="1"/>
    <col min="2156" max="2156" width="6.125" style="1268" hidden="1"/>
    <col min="2157" max="2157" width="3" style="1268" hidden="1"/>
    <col min="2158" max="2397" width="8.625" style="1268" hidden="1"/>
    <col min="2398" max="2403" width="14.875" style="1268" hidden="1"/>
    <col min="2404" max="2405" width="15.875" style="1268" hidden="1"/>
    <col min="2406" max="2411" width="16.125" style="1268" hidden="1"/>
    <col min="2412" max="2412" width="6.125" style="1268" hidden="1"/>
    <col min="2413" max="2413" width="3" style="1268" hidden="1"/>
    <col min="2414" max="2653" width="8.625" style="1268" hidden="1"/>
    <col min="2654" max="2659" width="14.875" style="1268" hidden="1"/>
    <col min="2660" max="2661" width="15.875" style="1268" hidden="1"/>
    <col min="2662" max="2667" width="16.125" style="1268" hidden="1"/>
    <col min="2668" max="2668" width="6.125" style="1268" hidden="1"/>
    <col min="2669" max="2669" width="3" style="1268" hidden="1"/>
    <col min="2670" max="2909" width="8.625" style="1268" hidden="1"/>
    <col min="2910" max="2915" width="14.875" style="1268" hidden="1"/>
    <col min="2916" max="2917" width="15.875" style="1268" hidden="1"/>
    <col min="2918" max="2923" width="16.125" style="1268" hidden="1"/>
    <col min="2924" max="2924" width="6.125" style="1268" hidden="1"/>
    <col min="2925" max="2925" width="3" style="1268" hidden="1"/>
    <col min="2926" max="3165" width="8.625" style="1268" hidden="1"/>
    <col min="3166" max="3171" width="14.875" style="1268" hidden="1"/>
    <col min="3172" max="3173" width="15.875" style="1268" hidden="1"/>
    <col min="3174" max="3179" width="16.125" style="1268" hidden="1"/>
    <col min="3180" max="3180" width="6.125" style="1268" hidden="1"/>
    <col min="3181" max="3181" width="3" style="1268" hidden="1"/>
    <col min="3182" max="3421" width="8.625" style="1268" hidden="1"/>
    <col min="3422" max="3427" width="14.875" style="1268" hidden="1"/>
    <col min="3428" max="3429" width="15.875" style="1268" hidden="1"/>
    <col min="3430" max="3435" width="16.125" style="1268" hidden="1"/>
    <col min="3436" max="3436" width="6.125" style="1268" hidden="1"/>
    <col min="3437" max="3437" width="3" style="1268" hidden="1"/>
    <col min="3438" max="3677" width="8.625" style="1268" hidden="1"/>
    <col min="3678" max="3683" width="14.875" style="1268" hidden="1"/>
    <col min="3684" max="3685" width="15.875" style="1268" hidden="1"/>
    <col min="3686" max="3691" width="16.125" style="1268" hidden="1"/>
    <col min="3692" max="3692" width="6.125" style="1268" hidden="1"/>
    <col min="3693" max="3693" width="3" style="1268" hidden="1"/>
    <col min="3694" max="3933" width="8.625" style="1268" hidden="1"/>
    <col min="3934" max="3939" width="14.875" style="1268" hidden="1"/>
    <col min="3940" max="3941" width="15.875" style="1268" hidden="1"/>
    <col min="3942" max="3947" width="16.125" style="1268" hidden="1"/>
    <col min="3948" max="3948" width="6.125" style="1268" hidden="1"/>
    <col min="3949" max="3949" width="3" style="1268" hidden="1"/>
    <col min="3950" max="4189" width="8.625" style="1268" hidden="1"/>
    <col min="4190" max="4195" width="14.875" style="1268" hidden="1"/>
    <col min="4196" max="4197" width="15.875" style="1268" hidden="1"/>
    <col min="4198" max="4203" width="16.125" style="1268" hidden="1"/>
    <col min="4204" max="4204" width="6.125" style="1268" hidden="1"/>
    <col min="4205" max="4205" width="3" style="1268" hidden="1"/>
    <col min="4206" max="4445" width="8.625" style="1268" hidden="1"/>
    <col min="4446" max="4451" width="14.875" style="1268" hidden="1"/>
    <col min="4452" max="4453" width="15.875" style="1268" hidden="1"/>
    <col min="4454" max="4459" width="16.125" style="1268" hidden="1"/>
    <col min="4460" max="4460" width="6.125" style="1268" hidden="1"/>
    <col min="4461" max="4461" width="3" style="1268" hidden="1"/>
    <col min="4462" max="4701" width="8.625" style="1268" hidden="1"/>
    <col min="4702" max="4707" width="14.875" style="1268" hidden="1"/>
    <col min="4708" max="4709" width="15.875" style="1268" hidden="1"/>
    <col min="4710" max="4715" width="16.125" style="1268" hidden="1"/>
    <col min="4716" max="4716" width="6.125" style="1268" hidden="1"/>
    <col min="4717" max="4717" width="3" style="1268" hidden="1"/>
    <col min="4718" max="4957" width="8.625" style="1268" hidden="1"/>
    <col min="4958" max="4963" width="14.875" style="1268" hidden="1"/>
    <col min="4964" max="4965" width="15.875" style="1268" hidden="1"/>
    <col min="4966" max="4971" width="16.125" style="1268" hidden="1"/>
    <col min="4972" max="4972" width="6.125" style="1268" hidden="1"/>
    <col min="4973" max="4973" width="3" style="1268" hidden="1"/>
    <col min="4974" max="5213" width="8.625" style="1268" hidden="1"/>
    <col min="5214" max="5219" width="14.875" style="1268" hidden="1"/>
    <col min="5220" max="5221" width="15.875" style="1268" hidden="1"/>
    <col min="5222" max="5227" width="16.125" style="1268" hidden="1"/>
    <col min="5228" max="5228" width="6.125" style="1268" hidden="1"/>
    <col min="5229" max="5229" width="3" style="1268" hidden="1"/>
    <col min="5230" max="5469" width="8.625" style="1268" hidden="1"/>
    <col min="5470" max="5475" width="14.875" style="1268" hidden="1"/>
    <col min="5476" max="5477" width="15.875" style="1268" hidden="1"/>
    <col min="5478" max="5483" width="16.125" style="1268" hidden="1"/>
    <col min="5484" max="5484" width="6.125" style="1268" hidden="1"/>
    <col min="5485" max="5485" width="3" style="1268" hidden="1"/>
    <col min="5486" max="5725" width="8.625" style="1268" hidden="1"/>
    <col min="5726" max="5731" width="14.875" style="1268" hidden="1"/>
    <col min="5732" max="5733" width="15.875" style="1268" hidden="1"/>
    <col min="5734" max="5739" width="16.125" style="1268" hidden="1"/>
    <col min="5740" max="5740" width="6.125" style="1268" hidden="1"/>
    <col min="5741" max="5741" width="3" style="1268" hidden="1"/>
    <col min="5742" max="5981" width="8.625" style="1268" hidden="1"/>
    <col min="5982" max="5987" width="14.875" style="1268" hidden="1"/>
    <col min="5988" max="5989" width="15.875" style="1268" hidden="1"/>
    <col min="5990" max="5995" width="16.125" style="1268" hidden="1"/>
    <col min="5996" max="5996" width="6.125" style="1268" hidden="1"/>
    <col min="5997" max="5997" width="3" style="1268" hidden="1"/>
    <col min="5998" max="6237" width="8.625" style="1268" hidden="1"/>
    <col min="6238" max="6243" width="14.875" style="1268" hidden="1"/>
    <col min="6244" max="6245" width="15.875" style="1268" hidden="1"/>
    <col min="6246" max="6251" width="16.125" style="1268" hidden="1"/>
    <col min="6252" max="6252" width="6.125" style="1268" hidden="1"/>
    <col min="6253" max="6253" width="3" style="1268" hidden="1"/>
    <col min="6254" max="6493" width="8.625" style="1268" hidden="1"/>
    <col min="6494" max="6499" width="14.875" style="1268" hidden="1"/>
    <col min="6500" max="6501" width="15.875" style="1268" hidden="1"/>
    <col min="6502" max="6507" width="16.125" style="1268" hidden="1"/>
    <col min="6508" max="6508" width="6.125" style="1268" hidden="1"/>
    <col min="6509" max="6509" width="3" style="1268" hidden="1"/>
    <col min="6510" max="6749" width="8.625" style="1268" hidden="1"/>
    <col min="6750" max="6755" width="14.875" style="1268" hidden="1"/>
    <col min="6756" max="6757" width="15.875" style="1268" hidden="1"/>
    <col min="6758" max="6763" width="16.125" style="1268" hidden="1"/>
    <col min="6764" max="6764" width="6.125" style="1268" hidden="1"/>
    <col min="6765" max="6765" width="3" style="1268" hidden="1"/>
    <col min="6766" max="7005" width="8.625" style="1268" hidden="1"/>
    <col min="7006" max="7011" width="14.875" style="1268" hidden="1"/>
    <col min="7012" max="7013" width="15.875" style="1268" hidden="1"/>
    <col min="7014" max="7019" width="16.125" style="1268" hidden="1"/>
    <col min="7020" max="7020" width="6.125" style="1268" hidden="1"/>
    <col min="7021" max="7021" width="3" style="1268" hidden="1"/>
    <col min="7022" max="7261" width="8.625" style="1268" hidden="1"/>
    <col min="7262" max="7267" width="14.875" style="1268" hidden="1"/>
    <col min="7268" max="7269" width="15.875" style="1268" hidden="1"/>
    <col min="7270" max="7275" width="16.125" style="1268" hidden="1"/>
    <col min="7276" max="7276" width="6.125" style="1268" hidden="1"/>
    <col min="7277" max="7277" width="3" style="1268" hidden="1"/>
    <col min="7278" max="7517" width="8.625" style="1268" hidden="1"/>
    <col min="7518" max="7523" width="14.875" style="1268" hidden="1"/>
    <col min="7524" max="7525" width="15.875" style="1268" hidden="1"/>
    <col min="7526" max="7531" width="16.125" style="1268" hidden="1"/>
    <col min="7532" max="7532" width="6.125" style="1268" hidden="1"/>
    <col min="7533" max="7533" width="3" style="1268" hidden="1"/>
    <col min="7534" max="7773" width="8.625" style="1268" hidden="1"/>
    <col min="7774" max="7779" width="14.875" style="1268" hidden="1"/>
    <col min="7780" max="7781" width="15.875" style="1268" hidden="1"/>
    <col min="7782" max="7787" width="16.125" style="1268" hidden="1"/>
    <col min="7788" max="7788" width="6.125" style="1268" hidden="1"/>
    <col min="7789" max="7789" width="3" style="1268" hidden="1"/>
    <col min="7790" max="8029" width="8.625" style="1268" hidden="1"/>
    <col min="8030" max="8035" width="14.875" style="1268" hidden="1"/>
    <col min="8036" max="8037" width="15.875" style="1268" hidden="1"/>
    <col min="8038" max="8043" width="16.125" style="1268" hidden="1"/>
    <col min="8044" max="8044" width="6.125" style="1268" hidden="1"/>
    <col min="8045" max="8045" width="3" style="1268" hidden="1"/>
    <col min="8046" max="8285" width="8.625" style="1268" hidden="1"/>
    <col min="8286" max="8291" width="14.875" style="1268" hidden="1"/>
    <col min="8292" max="8293" width="15.875" style="1268" hidden="1"/>
    <col min="8294" max="8299" width="16.125" style="1268" hidden="1"/>
    <col min="8300" max="8300" width="6.125" style="1268" hidden="1"/>
    <col min="8301" max="8301" width="3" style="1268" hidden="1"/>
    <col min="8302" max="8541" width="8.625" style="1268" hidden="1"/>
    <col min="8542" max="8547" width="14.875" style="1268" hidden="1"/>
    <col min="8548" max="8549" width="15.875" style="1268" hidden="1"/>
    <col min="8550" max="8555" width="16.125" style="1268" hidden="1"/>
    <col min="8556" max="8556" width="6.125" style="1268" hidden="1"/>
    <col min="8557" max="8557" width="3" style="1268" hidden="1"/>
    <col min="8558" max="8797" width="8.625" style="1268" hidden="1"/>
    <col min="8798" max="8803" width="14.875" style="1268" hidden="1"/>
    <col min="8804" max="8805" width="15.875" style="1268" hidden="1"/>
    <col min="8806" max="8811" width="16.125" style="1268" hidden="1"/>
    <col min="8812" max="8812" width="6.125" style="1268" hidden="1"/>
    <col min="8813" max="8813" width="3" style="1268" hidden="1"/>
    <col min="8814" max="9053" width="8.625" style="1268" hidden="1"/>
    <col min="9054" max="9059" width="14.875" style="1268" hidden="1"/>
    <col min="9060" max="9061" width="15.875" style="1268" hidden="1"/>
    <col min="9062" max="9067" width="16.125" style="1268" hidden="1"/>
    <col min="9068" max="9068" width="6.125" style="1268" hidden="1"/>
    <col min="9069" max="9069" width="3" style="1268" hidden="1"/>
    <col min="9070" max="9309" width="8.625" style="1268" hidden="1"/>
    <col min="9310" max="9315" width="14.875" style="1268" hidden="1"/>
    <col min="9316" max="9317" width="15.875" style="1268" hidden="1"/>
    <col min="9318" max="9323" width="16.125" style="1268" hidden="1"/>
    <col min="9324" max="9324" width="6.125" style="1268" hidden="1"/>
    <col min="9325" max="9325" width="3" style="1268" hidden="1"/>
    <col min="9326" max="9565" width="8.625" style="1268" hidden="1"/>
    <col min="9566" max="9571" width="14.875" style="1268" hidden="1"/>
    <col min="9572" max="9573" width="15.875" style="1268" hidden="1"/>
    <col min="9574" max="9579" width="16.125" style="1268" hidden="1"/>
    <col min="9580" max="9580" width="6.125" style="1268" hidden="1"/>
    <col min="9581" max="9581" width="3" style="1268" hidden="1"/>
    <col min="9582" max="9821" width="8.625" style="1268" hidden="1"/>
    <col min="9822" max="9827" width="14.875" style="1268" hidden="1"/>
    <col min="9828" max="9829" width="15.875" style="1268" hidden="1"/>
    <col min="9830" max="9835" width="16.125" style="1268" hidden="1"/>
    <col min="9836" max="9836" width="6.125" style="1268" hidden="1"/>
    <col min="9837" max="9837" width="3" style="1268" hidden="1"/>
    <col min="9838" max="10077" width="8.625" style="1268" hidden="1"/>
    <col min="10078" max="10083" width="14.875" style="1268" hidden="1"/>
    <col min="10084" max="10085" width="15.875" style="1268" hidden="1"/>
    <col min="10086" max="10091" width="16.125" style="1268" hidden="1"/>
    <col min="10092" max="10092" width="6.125" style="1268" hidden="1"/>
    <col min="10093" max="10093" width="3" style="1268" hidden="1"/>
    <col min="10094" max="10333" width="8.625" style="1268" hidden="1"/>
    <col min="10334" max="10339" width="14.875" style="1268" hidden="1"/>
    <col min="10340" max="10341" width="15.875" style="1268" hidden="1"/>
    <col min="10342" max="10347" width="16.125" style="1268" hidden="1"/>
    <col min="10348" max="10348" width="6.125" style="1268" hidden="1"/>
    <col min="10349" max="10349" width="3" style="1268" hidden="1"/>
    <col min="10350" max="10589" width="8.625" style="1268" hidden="1"/>
    <col min="10590" max="10595" width="14.875" style="1268" hidden="1"/>
    <col min="10596" max="10597" width="15.875" style="1268" hidden="1"/>
    <col min="10598" max="10603" width="16.125" style="1268" hidden="1"/>
    <col min="10604" max="10604" width="6.125" style="1268" hidden="1"/>
    <col min="10605" max="10605" width="3" style="1268" hidden="1"/>
    <col min="10606" max="10845" width="8.625" style="1268" hidden="1"/>
    <col min="10846" max="10851" width="14.875" style="1268" hidden="1"/>
    <col min="10852" max="10853" width="15.875" style="1268" hidden="1"/>
    <col min="10854" max="10859" width="16.125" style="1268" hidden="1"/>
    <col min="10860" max="10860" width="6.125" style="1268" hidden="1"/>
    <col min="10861" max="10861" width="3" style="1268" hidden="1"/>
    <col min="10862" max="11101" width="8.625" style="1268" hidden="1"/>
    <col min="11102" max="11107" width="14.875" style="1268" hidden="1"/>
    <col min="11108" max="11109" width="15.875" style="1268" hidden="1"/>
    <col min="11110" max="11115" width="16.125" style="1268" hidden="1"/>
    <col min="11116" max="11116" width="6.125" style="1268" hidden="1"/>
    <col min="11117" max="11117" width="3" style="1268" hidden="1"/>
    <col min="11118" max="11357" width="8.625" style="1268" hidden="1"/>
    <col min="11358" max="11363" width="14.875" style="1268" hidden="1"/>
    <col min="11364" max="11365" width="15.875" style="1268" hidden="1"/>
    <col min="11366" max="11371" width="16.125" style="1268" hidden="1"/>
    <col min="11372" max="11372" width="6.125" style="1268" hidden="1"/>
    <col min="11373" max="11373" width="3" style="1268" hidden="1"/>
    <col min="11374" max="11613" width="8.625" style="1268" hidden="1"/>
    <col min="11614" max="11619" width="14.875" style="1268" hidden="1"/>
    <col min="11620" max="11621" width="15.875" style="1268" hidden="1"/>
    <col min="11622" max="11627" width="16.125" style="1268" hidden="1"/>
    <col min="11628" max="11628" width="6.125" style="1268" hidden="1"/>
    <col min="11629" max="11629" width="3" style="1268" hidden="1"/>
    <col min="11630" max="11869" width="8.625" style="1268" hidden="1"/>
    <col min="11870" max="11875" width="14.875" style="1268" hidden="1"/>
    <col min="11876" max="11877" width="15.875" style="1268" hidden="1"/>
    <col min="11878" max="11883" width="16.125" style="1268" hidden="1"/>
    <col min="11884" max="11884" width="6.125" style="1268" hidden="1"/>
    <col min="11885" max="11885" width="3" style="1268" hidden="1"/>
    <col min="11886" max="12125" width="8.625" style="1268" hidden="1"/>
    <col min="12126" max="12131" width="14.875" style="1268" hidden="1"/>
    <col min="12132" max="12133" width="15.875" style="1268" hidden="1"/>
    <col min="12134" max="12139" width="16.125" style="1268" hidden="1"/>
    <col min="12140" max="12140" width="6.125" style="1268" hidden="1"/>
    <col min="12141" max="12141" width="3" style="1268" hidden="1"/>
    <col min="12142" max="12381" width="8.625" style="1268" hidden="1"/>
    <col min="12382" max="12387" width="14.875" style="1268" hidden="1"/>
    <col min="12388" max="12389" width="15.875" style="1268" hidden="1"/>
    <col min="12390" max="12395" width="16.125" style="1268" hidden="1"/>
    <col min="12396" max="12396" width="6.125" style="1268" hidden="1"/>
    <col min="12397" max="12397" width="3" style="1268" hidden="1"/>
    <col min="12398" max="12637" width="8.625" style="1268" hidden="1"/>
    <col min="12638" max="12643" width="14.875" style="1268" hidden="1"/>
    <col min="12644" max="12645" width="15.875" style="1268" hidden="1"/>
    <col min="12646" max="12651" width="16.125" style="1268" hidden="1"/>
    <col min="12652" max="12652" width="6.125" style="1268" hidden="1"/>
    <col min="12653" max="12653" width="3" style="1268" hidden="1"/>
    <col min="12654" max="12893" width="8.625" style="1268" hidden="1"/>
    <col min="12894" max="12899" width="14.875" style="1268" hidden="1"/>
    <col min="12900" max="12901" width="15.875" style="1268" hidden="1"/>
    <col min="12902" max="12907" width="16.125" style="1268" hidden="1"/>
    <col min="12908" max="12908" width="6.125" style="1268" hidden="1"/>
    <col min="12909" max="12909" width="3" style="1268" hidden="1"/>
    <col min="12910" max="13149" width="8.625" style="1268" hidden="1"/>
    <col min="13150" max="13155" width="14.875" style="1268" hidden="1"/>
    <col min="13156" max="13157" width="15.875" style="1268" hidden="1"/>
    <col min="13158" max="13163" width="16.125" style="1268" hidden="1"/>
    <col min="13164" max="13164" width="6.125" style="1268" hidden="1"/>
    <col min="13165" max="13165" width="3" style="1268" hidden="1"/>
    <col min="13166" max="13405" width="8.625" style="1268" hidden="1"/>
    <col min="13406" max="13411" width="14.875" style="1268" hidden="1"/>
    <col min="13412" max="13413" width="15.875" style="1268" hidden="1"/>
    <col min="13414" max="13419" width="16.125" style="1268" hidden="1"/>
    <col min="13420" max="13420" width="6.125" style="1268" hidden="1"/>
    <col min="13421" max="13421" width="3" style="1268" hidden="1"/>
    <col min="13422" max="13661" width="8.625" style="1268" hidden="1"/>
    <col min="13662" max="13667" width="14.875" style="1268" hidden="1"/>
    <col min="13668" max="13669" width="15.875" style="1268" hidden="1"/>
    <col min="13670" max="13675" width="16.125" style="1268" hidden="1"/>
    <col min="13676" max="13676" width="6.125" style="1268" hidden="1"/>
    <col min="13677" max="13677" width="3" style="1268" hidden="1"/>
    <col min="13678" max="13917" width="8.625" style="1268" hidden="1"/>
    <col min="13918" max="13923" width="14.875" style="1268" hidden="1"/>
    <col min="13924" max="13925" width="15.875" style="1268" hidden="1"/>
    <col min="13926" max="13931" width="16.125" style="1268" hidden="1"/>
    <col min="13932" max="13932" width="6.125" style="1268" hidden="1"/>
    <col min="13933" max="13933" width="3" style="1268" hidden="1"/>
    <col min="13934" max="14173" width="8.625" style="1268" hidden="1"/>
    <col min="14174" max="14179" width="14.875" style="1268" hidden="1"/>
    <col min="14180" max="14181" width="15.875" style="1268" hidden="1"/>
    <col min="14182" max="14187" width="16.125" style="1268" hidden="1"/>
    <col min="14188" max="14188" width="6.125" style="1268" hidden="1"/>
    <col min="14189" max="14189" width="3" style="1268" hidden="1"/>
    <col min="14190" max="14429" width="8.625" style="1268" hidden="1"/>
    <col min="14430" max="14435" width="14.875" style="1268" hidden="1"/>
    <col min="14436" max="14437" width="15.875" style="1268" hidden="1"/>
    <col min="14438" max="14443" width="16.125" style="1268" hidden="1"/>
    <col min="14444" max="14444" width="6.125" style="1268" hidden="1"/>
    <col min="14445" max="14445" width="3" style="1268" hidden="1"/>
    <col min="14446" max="14685" width="8.625" style="1268" hidden="1"/>
    <col min="14686" max="14691" width="14.875" style="1268" hidden="1"/>
    <col min="14692" max="14693" width="15.875" style="1268" hidden="1"/>
    <col min="14694" max="14699" width="16.125" style="1268" hidden="1"/>
    <col min="14700" max="14700" width="6.125" style="1268" hidden="1"/>
    <col min="14701" max="14701" width="3" style="1268" hidden="1"/>
    <col min="14702" max="14941" width="8.625" style="1268" hidden="1"/>
    <col min="14942" max="14947" width="14.875" style="1268" hidden="1"/>
    <col min="14948" max="14949" width="15.875" style="1268" hidden="1"/>
    <col min="14950" max="14955" width="16.125" style="1268" hidden="1"/>
    <col min="14956" max="14956" width="6.125" style="1268" hidden="1"/>
    <col min="14957" max="14957" width="3" style="1268" hidden="1"/>
    <col min="14958" max="15197" width="8.625" style="1268" hidden="1"/>
    <col min="15198" max="15203" width="14.875" style="1268" hidden="1"/>
    <col min="15204" max="15205" width="15.875" style="1268" hidden="1"/>
    <col min="15206" max="15211" width="16.125" style="1268" hidden="1"/>
    <col min="15212" max="15212" width="6.125" style="1268" hidden="1"/>
    <col min="15213" max="15213" width="3" style="1268" hidden="1"/>
    <col min="15214" max="15453" width="8.625" style="1268" hidden="1"/>
    <col min="15454" max="15459" width="14.875" style="1268" hidden="1"/>
    <col min="15460" max="15461" width="15.875" style="1268" hidden="1"/>
    <col min="15462" max="15467" width="16.125" style="1268" hidden="1"/>
    <col min="15468" max="15468" width="6.125" style="1268" hidden="1"/>
    <col min="15469" max="15469" width="3" style="1268" hidden="1"/>
    <col min="15470" max="15709" width="8.625" style="1268" hidden="1"/>
    <col min="15710" max="15715" width="14.875" style="1268" hidden="1"/>
    <col min="15716" max="15717" width="15.875" style="1268" hidden="1"/>
    <col min="15718" max="15723" width="16.125" style="1268" hidden="1"/>
    <col min="15724" max="15724" width="6.125" style="1268" hidden="1"/>
    <col min="15725" max="15725" width="3" style="1268" hidden="1"/>
    <col min="15726" max="15965" width="8.625" style="1268" hidden="1"/>
    <col min="15966" max="15971" width="14.875" style="1268" hidden="1"/>
    <col min="15972" max="15973" width="15.875" style="1268" hidden="1"/>
    <col min="15974" max="15979" width="16.125" style="1268" hidden="1"/>
    <col min="15980" max="15980" width="6.125" style="1268" hidden="1"/>
    <col min="15981" max="15981" width="3" style="1268" hidden="1"/>
    <col min="15982" max="16221" width="8.625" style="1268" hidden="1"/>
    <col min="16222" max="16227" width="14.875" style="1268" hidden="1"/>
    <col min="16228" max="16229" width="15.875" style="1268" hidden="1"/>
    <col min="16230" max="16235" width="16.125" style="1268" hidden="1"/>
    <col min="16236" max="16236" width="6.125" style="1268" hidden="1"/>
    <col min="16237" max="16237" width="3" style="1268" hidden="1"/>
    <col min="16238" max="16384" width="8.625" style="1268" hidden="1"/>
  </cols>
  <sheetData>
    <row r="1" spans="1:143" ht="42.75" customHeight="1" x14ac:dyDescent="0.15">
      <c r="A1" s="1266"/>
      <c r="B1" s="1267"/>
      <c r="DD1" s="1268"/>
      <c r="DE1" s="1268"/>
    </row>
    <row r="2" spans="1:143" ht="25.5" customHeight="1" x14ac:dyDescent="0.15">
      <c r="A2" s="1269"/>
      <c r="C2" s="1269"/>
      <c r="O2" s="1269"/>
      <c r="P2" s="1269"/>
      <c r="Q2" s="1269"/>
      <c r="R2" s="1269"/>
      <c r="S2" s="1269"/>
      <c r="T2" s="1269"/>
      <c r="U2" s="1269"/>
      <c r="V2" s="1269"/>
      <c r="W2" s="1269"/>
      <c r="X2" s="1269"/>
      <c r="Y2" s="1269"/>
      <c r="Z2" s="1269"/>
      <c r="AA2" s="1269"/>
      <c r="AB2" s="1269"/>
      <c r="AC2" s="1269"/>
      <c r="AD2" s="1269"/>
      <c r="AE2" s="1269"/>
      <c r="AF2" s="1269"/>
      <c r="AG2" s="1269"/>
      <c r="AH2" s="1269"/>
      <c r="AI2" s="1269"/>
      <c r="AU2" s="1269"/>
      <c r="BG2" s="1269"/>
      <c r="BS2" s="1269"/>
      <c r="CE2" s="1269"/>
      <c r="CQ2" s="1269"/>
      <c r="DD2" s="1268"/>
      <c r="DE2" s="1268"/>
    </row>
    <row r="3" spans="1:143" ht="25.5" customHeight="1" x14ac:dyDescent="0.15">
      <c r="A3" s="1269"/>
      <c r="C3" s="1269"/>
      <c r="O3" s="1269"/>
      <c r="P3" s="1269"/>
      <c r="Q3" s="1269"/>
      <c r="R3" s="1269"/>
      <c r="S3" s="1269"/>
      <c r="T3" s="1269"/>
      <c r="U3" s="1269"/>
      <c r="V3" s="1269"/>
      <c r="W3" s="1269"/>
      <c r="X3" s="1269"/>
      <c r="Y3" s="1269"/>
      <c r="Z3" s="1269"/>
      <c r="AA3" s="1269"/>
      <c r="AB3" s="1269"/>
      <c r="AC3" s="1269"/>
      <c r="AD3" s="1269"/>
      <c r="AE3" s="1269"/>
      <c r="AF3" s="1269"/>
      <c r="AG3" s="1269"/>
      <c r="AH3" s="1269"/>
      <c r="AI3" s="1269"/>
      <c r="AU3" s="1269"/>
      <c r="BG3" s="1269"/>
      <c r="BS3" s="1269"/>
      <c r="CE3" s="1269"/>
      <c r="CQ3" s="1269"/>
      <c r="DD3" s="1268"/>
      <c r="DE3" s="1268"/>
    </row>
    <row r="4" spans="1:143" s="289" customFormat="1" x14ac:dyDescent="0.15">
      <c r="A4" s="1269"/>
      <c r="B4" s="1269"/>
      <c r="C4" s="1269"/>
      <c r="D4" s="1269"/>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c r="AJ4" s="1269"/>
      <c r="AK4" s="1269"/>
      <c r="AL4" s="1269"/>
      <c r="AM4" s="1269"/>
      <c r="AN4" s="1269"/>
      <c r="AO4" s="1269"/>
      <c r="AP4" s="1269"/>
      <c r="AQ4" s="1269"/>
      <c r="AR4" s="1269"/>
      <c r="AS4" s="1269"/>
      <c r="AT4" s="1269"/>
      <c r="AU4" s="1269"/>
      <c r="AV4" s="1269"/>
      <c r="AW4" s="1269"/>
      <c r="AX4" s="1269"/>
      <c r="AY4" s="1269"/>
      <c r="AZ4" s="1269"/>
      <c r="BA4" s="1269"/>
      <c r="BB4" s="1269"/>
      <c r="BC4" s="1269"/>
      <c r="BD4" s="1269"/>
      <c r="BE4" s="1269"/>
      <c r="BF4" s="1269"/>
      <c r="BG4" s="1269"/>
      <c r="BH4" s="1269"/>
      <c r="BI4" s="1269"/>
      <c r="BJ4" s="1269"/>
      <c r="BK4" s="1269"/>
      <c r="BL4" s="1269"/>
      <c r="BM4" s="1269"/>
      <c r="BN4" s="1269"/>
      <c r="BO4" s="1269"/>
      <c r="BP4" s="1269"/>
      <c r="BQ4" s="1269"/>
      <c r="BR4" s="1269"/>
      <c r="BS4" s="1269"/>
      <c r="BT4" s="1269"/>
      <c r="BU4" s="1269"/>
      <c r="BV4" s="1269"/>
      <c r="BW4" s="1269"/>
      <c r="BX4" s="1269"/>
      <c r="BY4" s="1269"/>
      <c r="BZ4" s="1269"/>
      <c r="CA4" s="1269"/>
      <c r="CB4" s="1269"/>
      <c r="CC4" s="1269"/>
      <c r="CD4" s="1269"/>
      <c r="CE4" s="1269"/>
      <c r="CF4" s="1269"/>
      <c r="CG4" s="1269"/>
      <c r="CH4" s="1269"/>
      <c r="CI4" s="1269"/>
      <c r="CJ4" s="1269"/>
      <c r="CK4" s="1269"/>
      <c r="CL4" s="1269"/>
      <c r="CM4" s="1269"/>
      <c r="CN4" s="1269"/>
      <c r="CO4" s="1269"/>
      <c r="CP4" s="1269"/>
      <c r="CQ4" s="1269"/>
      <c r="CR4" s="1269"/>
      <c r="CS4" s="1269"/>
      <c r="CT4" s="1269"/>
      <c r="CU4" s="1269"/>
      <c r="CV4" s="1269"/>
      <c r="CW4" s="1269"/>
      <c r="CX4" s="1269"/>
      <c r="CY4" s="1269"/>
      <c r="CZ4" s="1269"/>
      <c r="DA4" s="1269"/>
      <c r="DB4" s="1269"/>
      <c r="DC4" s="1269"/>
      <c r="DD4" s="1269"/>
      <c r="DE4" s="1269"/>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1269"/>
      <c r="B5" s="1269"/>
      <c r="C5" s="1269"/>
      <c r="D5" s="1269"/>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69"/>
      <c r="AL5" s="1269"/>
      <c r="AM5" s="1269"/>
      <c r="AN5" s="1269"/>
      <c r="AO5" s="1269"/>
      <c r="AP5" s="1269"/>
      <c r="AQ5" s="1269"/>
      <c r="AR5" s="1269"/>
      <c r="AS5" s="1269"/>
      <c r="AT5" s="1269"/>
      <c r="AU5" s="1269"/>
      <c r="AV5" s="1269"/>
      <c r="AW5" s="1269"/>
      <c r="AX5" s="1269"/>
      <c r="AY5" s="1269"/>
      <c r="AZ5" s="1269"/>
      <c r="BA5" s="1269"/>
      <c r="BB5" s="1269"/>
      <c r="BC5" s="1269"/>
      <c r="BD5" s="1269"/>
      <c r="BE5" s="1269"/>
      <c r="BF5" s="1269"/>
      <c r="BG5" s="1269"/>
      <c r="BH5" s="1269"/>
      <c r="BI5" s="1269"/>
      <c r="BJ5" s="1269"/>
      <c r="BK5" s="1269"/>
      <c r="BL5" s="1269"/>
      <c r="BM5" s="1269"/>
      <c r="BN5" s="1269"/>
      <c r="BO5" s="1269"/>
      <c r="BP5" s="1269"/>
      <c r="BQ5" s="1269"/>
      <c r="BR5" s="1269"/>
      <c r="BS5" s="1269"/>
      <c r="BT5" s="1269"/>
      <c r="BU5" s="1269"/>
      <c r="BV5" s="1269"/>
      <c r="BW5" s="1269"/>
      <c r="BX5" s="1269"/>
      <c r="BY5" s="1269"/>
      <c r="BZ5" s="1269"/>
      <c r="CA5" s="1269"/>
      <c r="CB5" s="1269"/>
      <c r="CC5" s="1269"/>
      <c r="CD5" s="1269"/>
      <c r="CE5" s="1269"/>
      <c r="CF5" s="1269"/>
      <c r="CG5" s="1269"/>
      <c r="CH5" s="1269"/>
      <c r="CI5" s="1269"/>
      <c r="CJ5" s="1269"/>
      <c r="CK5" s="1269"/>
      <c r="CL5" s="1269"/>
      <c r="CM5" s="1269"/>
      <c r="CN5" s="1269"/>
      <c r="CO5" s="1269"/>
      <c r="CP5" s="1269"/>
      <c r="CQ5" s="1269"/>
      <c r="CR5" s="1269"/>
      <c r="CS5" s="1269"/>
      <c r="CT5" s="1269"/>
      <c r="CU5" s="1269"/>
      <c r="CV5" s="1269"/>
      <c r="CW5" s="1269"/>
      <c r="CX5" s="1269"/>
      <c r="CY5" s="1269"/>
      <c r="CZ5" s="1269"/>
      <c r="DA5" s="1269"/>
      <c r="DB5" s="1269"/>
      <c r="DC5" s="1269"/>
      <c r="DD5" s="1269"/>
      <c r="DE5" s="1269"/>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1269"/>
      <c r="B6" s="1269"/>
      <c r="C6" s="1269"/>
      <c r="D6" s="1269"/>
      <c r="E6" s="1269"/>
      <c r="F6" s="1269"/>
      <c r="G6" s="1269"/>
      <c r="H6" s="1269"/>
      <c r="I6" s="1269"/>
      <c r="J6" s="1269"/>
      <c r="K6" s="1269"/>
      <c r="L6" s="1269"/>
      <c r="M6" s="1269"/>
      <c r="N6" s="1269"/>
      <c r="O6" s="1269"/>
      <c r="P6" s="1269"/>
      <c r="Q6" s="1269"/>
      <c r="R6" s="1269"/>
      <c r="S6" s="1269"/>
      <c r="T6" s="1269"/>
      <c r="U6" s="1269"/>
      <c r="V6" s="1269"/>
      <c r="W6" s="1269"/>
      <c r="X6" s="1269"/>
      <c r="Y6" s="1269"/>
      <c r="Z6" s="1269"/>
      <c r="AA6" s="1269"/>
      <c r="AB6" s="1269"/>
      <c r="AC6" s="1269"/>
      <c r="AD6" s="1269"/>
      <c r="AE6" s="1269"/>
      <c r="AF6" s="1269"/>
      <c r="AG6" s="1269"/>
      <c r="AH6" s="1269"/>
      <c r="AI6" s="1269"/>
      <c r="AJ6" s="1269"/>
      <c r="AK6" s="1269"/>
      <c r="AL6" s="1269"/>
      <c r="AM6" s="1269"/>
      <c r="AN6" s="1269"/>
      <c r="AO6" s="1269"/>
      <c r="AP6" s="1269"/>
      <c r="AQ6" s="1269"/>
      <c r="AR6" s="1269"/>
      <c r="AS6" s="1269"/>
      <c r="AT6" s="1269"/>
      <c r="AU6" s="1269"/>
      <c r="AV6" s="1269"/>
      <c r="AW6" s="1269"/>
      <c r="AX6" s="1269"/>
      <c r="AY6" s="1269"/>
      <c r="AZ6" s="1269"/>
      <c r="BA6" s="1269"/>
      <c r="BB6" s="1269"/>
      <c r="BC6" s="1269"/>
      <c r="BD6" s="1269"/>
      <c r="BE6" s="1269"/>
      <c r="BF6" s="1269"/>
      <c r="BG6" s="1269"/>
      <c r="BH6" s="1269"/>
      <c r="BI6" s="1269"/>
      <c r="BJ6" s="1269"/>
      <c r="BK6" s="1269"/>
      <c r="BL6" s="1269"/>
      <c r="BM6" s="1269"/>
      <c r="BN6" s="1269"/>
      <c r="BO6" s="1269"/>
      <c r="BP6" s="1269"/>
      <c r="BQ6" s="1269"/>
      <c r="BR6" s="1269"/>
      <c r="BS6" s="1269"/>
      <c r="BT6" s="1269"/>
      <c r="BU6" s="1269"/>
      <c r="BV6" s="1269"/>
      <c r="BW6" s="1269"/>
      <c r="BX6" s="1269"/>
      <c r="BY6" s="1269"/>
      <c r="BZ6" s="1269"/>
      <c r="CA6" s="1269"/>
      <c r="CB6" s="1269"/>
      <c r="CC6" s="1269"/>
      <c r="CD6" s="1269"/>
      <c r="CE6" s="1269"/>
      <c r="CF6" s="1269"/>
      <c r="CG6" s="1269"/>
      <c r="CH6" s="1269"/>
      <c r="CI6" s="1269"/>
      <c r="CJ6" s="1269"/>
      <c r="CK6" s="1269"/>
      <c r="CL6" s="1269"/>
      <c r="CM6" s="1269"/>
      <c r="CN6" s="1269"/>
      <c r="CO6" s="1269"/>
      <c r="CP6" s="1269"/>
      <c r="CQ6" s="1269"/>
      <c r="CR6" s="1269"/>
      <c r="CS6" s="1269"/>
      <c r="CT6" s="1269"/>
      <c r="CU6" s="1269"/>
      <c r="CV6" s="1269"/>
      <c r="CW6" s="1269"/>
      <c r="CX6" s="1269"/>
      <c r="CY6" s="1269"/>
      <c r="CZ6" s="1269"/>
      <c r="DA6" s="1269"/>
      <c r="DB6" s="1269"/>
      <c r="DC6" s="1269"/>
      <c r="DD6" s="1269"/>
      <c r="DE6" s="1269"/>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1269"/>
      <c r="B7" s="1269"/>
      <c r="C7" s="1269"/>
      <c r="D7" s="1269"/>
      <c r="E7" s="1269"/>
      <c r="F7" s="1269"/>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69"/>
      <c r="AY7" s="1269"/>
      <c r="AZ7" s="1269"/>
      <c r="BA7" s="1269"/>
      <c r="BB7" s="1269"/>
      <c r="BC7" s="1269"/>
      <c r="BD7" s="1269"/>
      <c r="BE7" s="1269"/>
      <c r="BF7" s="1269"/>
      <c r="BG7" s="1269"/>
      <c r="BH7" s="1269"/>
      <c r="BI7" s="1269"/>
      <c r="BJ7" s="1269"/>
      <c r="BK7" s="1269"/>
      <c r="BL7" s="1269"/>
      <c r="BM7" s="1269"/>
      <c r="BN7" s="1269"/>
      <c r="BO7" s="1269"/>
      <c r="BP7" s="1269"/>
      <c r="BQ7" s="1269"/>
      <c r="BR7" s="1269"/>
      <c r="BS7" s="1269"/>
      <c r="BT7" s="1269"/>
      <c r="BU7" s="1269"/>
      <c r="BV7" s="1269"/>
      <c r="BW7" s="1269"/>
      <c r="BX7" s="1269"/>
      <c r="BY7" s="1269"/>
      <c r="BZ7" s="1269"/>
      <c r="CA7" s="1269"/>
      <c r="CB7" s="1269"/>
      <c r="CC7" s="1269"/>
      <c r="CD7" s="1269"/>
      <c r="CE7" s="1269"/>
      <c r="CF7" s="1269"/>
      <c r="CG7" s="1269"/>
      <c r="CH7" s="1269"/>
      <c r="CI7" s="1269"/>
      <c r="CJ7" s="1269"/>
      <c r="CK7" s="1269"/>
      <c r="CL7" s="1269"/>
      <c r="CM7" s="1269"/>
      <c r="CN7" s="1269"/>
      <c r="CO7" s="1269"/>
      <c r="CP7" s="1269"/>
      <c r="CQ7" s="1269"/>
      <c r="CR7" s="1269"/>
      <c r="CS7" s="1269"/>
      <c r="CT7" s="1269"/>
      <c r="CU7" s="1269"/>
      <c r="CV7" s="1269"/>
      <c r="CW7" s="1269"/>
      <c r="CX7" s="1269"/>
      <c r="CY7" s="1269"/>
      <c r="CZ7" s="1269"/>
      <c r="DA7" s="1269"/>
      <c r="DB7" s="1269"/>
      <c r="DC7" s="1269"/>
      <c r="DD7" s="1269"/>
      <c r="DE7" s="1269"/>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1269"/>
      <c r="B8" s="1269"/>
      <c r="C8" s="1269"/>
      <c r="D8" s="1269"/>
      <c r="E8" s="1269"/>
      <c r="F8" s="1269"/>
      <c r="G8" s="1269"/>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69"/>
      <c r="AF8" s="1269"/>
      <c r="AG8" s="1269"/>
      <c r="AH8" s="1269"/>
      <c r="AI8" s="1269"/>
      <c r="AJ8" s="1269"/>
      <c r="AK8" s="1269"/>
      <c r="AL8" s="1269"/>
      <c r="AM8" s="1269"/>
      <c r="AN8" s="1269"/>
      <c r="AO8" s="1269"/>
      <c r="AP8" s="1269"/>
      <c r="AQ8" s="1269"/>
      <c r="AR8" s="1269"/>
      <c r="AS8" s="1269"/>
      <c r="AT8" s="1269"/>
      <c r="AU8" s="1269"/>
      <c r="AV8" s="1269"/>
      <c r="AW8" s="1269"/>
      <c r="AX8" s="1269"/>
      <c r="AY8" s="1269"/>
      <c r="AZ8" s="1269"/>
      <c r="BA8" s="1269"/>
      <c r="BB8" s="1269"/>
      <c r="BC8" s="1269"/>
      <c r="BD8" s="1269"/>
      <c r="BE8" s="1269"/>
      <c r="BF8" s="1269"/>
      <c r="BG8" s="1269"/>
      <c r="BH8" s="1269"/>
      <c r="BI8" s="1269"/>
      <c r="BJ8" s="1269"/>
      <c r="BK8" s="1269"/>
      <c r="BL8" s="1269"/>
      <c r="BM8" s="1269"/>
      <c r="BN8" s="1269"/>
      <c r="BO8" s="1269"/>
      <c r="BP8" s="1269"/>
      <c r="BQ8" s="1269"/>
      <c r="BR8" s="1269"/>
      <c r="BS8" s="1269"/>
      <c r="BT8" s="1269"/>
      <c r="BU8" s="1269"/>
      <c r="BV8" s="1269"/>
      <c r="BW8" s="1269"/>
      <c r="BX8" s="1269"/>
      <c r="BY8" s="1269"/>
      <c r="BZ8" s="1269"/>
      <c r="CA8" s="1269"/>
      <c r="CB8" s="1269"/>
      <c r="CC8" s="1269"/>
      <c r="CD8" s="1269"/>
      <c r="CE8" s="1269"/>
      <c r="CF8" s="1269"/>
      <c r="CG8" s="1269"/>
      <c r="CH8" s="1269"/>
      <c r="CI8" s="1269"/>
      <c r="CJ8" s="1269"/>
      <c r="CK8" s="1269"/>
      <c r="CL8" s="1269"/>
      <c r="CM8" s="1269"/>
      <c r="CN8" s="1269"/>
      <c r="CO8" s="1269"/>
      <c r="CP8" s="1269"/>
      <c r="CQ8" s="1269"/>
      <c r="CR8" s="1269"/>
      <c r="CS8" s="1269"/>
      <c r="CT8" s="1269"/>
      <c r="CU8" s="1269"/>
      <c r="CV8" s="1269"/>
      <c r="CW8" s="1269"/>
      <c r="CX8" s="1269"/>
      <c r="CY8" s="1269"/>
      <c r="CZ8" s="1269"/>
      <c r="DA8" s="1269"/>
      <c r="DB8" s="1269"/>
      <c r="DC8" s="1269"/>
      <c r="DD8" s="1269"/>
      <c r="DE8" s="1269"/>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1269"/>
      <c r="B9" s="1269"/>
      <c r="C9" s="1269"/>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69"/>
      <c r="AY9" s="1269"/>
      <c r="AZ9" s="1269"/>
      <c r="BA9" s="1269"/>
      <c r="BB9" s="1269"/>
      <c r="BC9" s="1269"/>
      <c r="BD9" s="1269"/>
      <c r="BE9" s="1269"/>
      <c r="BF9" s="1269"/>
      <c r="BG9" s="1269"/>
      <c r="BH9" s="1269"/>
      <c r="BI9" s="1269"/>
      <c r="BJ9" s="1269"/>
      <c r="BK9" s="1269"/>
      <c r="BL9" s="1269"/>
      <c r="BM9" s="1269"/>
      <c r="BN9" s="1269"/>
      <c r="BO9" s="1269"/>
      <c r="BP9" s="1269"/>
      <c r="BQ9" s="1269"/>
      <c r="BR9" s="1269"/>
      <c r="BS9" s="1269"/>
      <c r="BT9" s="1269"/>
      <c r="BU9" s="1269"/>
      <c r="BV9" s="1269"/>
      <c r="BW9" s="1269"/>
      <c r="BX9" s="1269"/>
      <c r="BY9" s="1269"/>
      <c r="BZ9" s="1269"/>
      <c r="CA9" s="1269"/>
      <c r="CB9" s="1269"/>
      <c r="CC9" s="1269"/>
      <c r="CD9" s="1269"/>
      <c r="CE9" s="1269"/>
      <c r="CF9" s="1269"/>
      <c r="CG9" s="1269"/>
      <c r="CH9" s="1269"/>
      <c r="CI9" s="1269"/>
      <c r="CJ9" s="1269"/>
      <c r="CK9" s="1269"/>
      <c r="CL9" s="1269"/>
      <c r="CM9" s="1269"/>
      <c r="CN9" s="1269"/>
      <c r="CO9" s="1269"/>
      <c r="CP9" s="1269"/>
      <c r="CQ9" s="1269"/>
      <c r="CR9" s="1269"/>
      <c r="CS9" s="1269"/>
      <c r="CT9" s="1269"/>
      <c r="CU9" s="1269"/>
      <c r="CV9" s="1269"/>
      <c r="CW9" s="1269"/>
      <c r="CX9" s="1269"/>
      <c r="CY9" s="1269"/>
      <c r="CZ9" s="1269"/>
      <c r="DA9" s="1269"/>
      <c r="DB9" s="1269"/>
      <c r="DC9" s="1269"/>
      <c r="DD9" s="1269"/>
      <c r="DE9" s="1269"/>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1269"/>
      <c r="B10" s="1269"/>
      <c r="C10" s="1269"/>
      <c r="D10" s="1269"/>
      <c r="E10" s="1269"/>
      <c r="F10" s="1269"/>
      <c r="G10" s="1269"/>
      <c r="H10" s="1269"/>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c r="AY10" s="1269"/>
      <c r="AZ10" s="1269"/>
      <c r="BA10" s="1269"/>
      <c r="BB10" s="1269"/>
      <c r="BC10" s="1269"/>
      <c r="BD10" s="1269"/>
      <c r="BE10" s="1269"/>
      <c r="BF10" s="1269"/>
      <c r="BG10" s="1269"/>
      <c r="BH10" s="1269"/>
      <c r="BI10" s="1269"/>
      <c r="BJ10" s="1269"/>
      <c r="BK10" s="1269"/>
      <c r="BL10" s="1269"/>
      <c r="BM10" s="1269"/>
      <c r="BN10" s="1269"/>
      <c r="BO10" s="1269"/>
      <c r="BP10" s="1269"/>
      <c r="BQ10" s="1269"/>
      <c r="BR10" s="1269"/>
      <c r="BS10" s="1269"/>
      <c r="BT10" s="1269"/>
      <c r="BU10" s="1269"/>
      <c r="BV10" s="1269"/>
      <c r="BW10" s="1269"/>
      <c r="BX10" s="1269"/>
      <c r="BY10" s="1269"/>
      <c r="BZ10" s="1269"/>
      <c r="CA10" s="1269"/>
      <c r="CB10" s="1269"/>
      <c r="CC10" s="1269"/>
      <c r="CD10" s="1269"/>
      <c r="CE10" s="1269"/>
      <c r="CF10" s="1269"/>
      <c r="CG10" s="1269"/>
      <c r="CH10" s="1269"/>
      <c r="CI10" s="1269"/>
      <c r="CJ10" s="1269"/>
      <c r="CK10" s="1269"/>
      <c r="CL10" s="1269"/>
      <c r="CM10" s="1269"/>
      <c r="CN10" s="1269"/>
      <c r="CO10" s="1269"/>
      <c r="CP10" s="1269"/>
      <c r="CQ10" s="1269"/>
      <c r="CR10" s="1269"/>
      <c r="CS10" s="1269"/>
      <c r="CT10" s="1269"/>
      <c r="CU10" s="1269"/>
      <c r="CV10" s="1269"/>
      <c r="CW10" s="1269"/>
      <c r="CX10" s="1269"/>
      <c r="CY10" s="1269"/>
      <c r="CZ10" s="1269"/>
      <c r="DA10" s="1269"/>
      <c r="DB10" s="1269"/>
      <c r="DC10" s="1269"/>
      <c r="DD10" s="1269"/>
      <c r="DE10" s="1269"/>
      <c r="DF10" s="290"/>
      <c r="DG10" s="290"/>
      <c r="DH10" s="290"/>
      <c r="DI10" s="290"/>
      <c r="DJ10" s="290"/>
      <c r="DK10" s="290"/>
      <c r="DL10" s="290"/>
      <c r="DM10" s="290"/>
      <c r="DN10" s="290"/>
      <c r="DO10" s="290"/>
      <c r="DP10" s="290"/>
      <c r="DQ10" s="290"/>
      <c r="DR10" s="290"/>
      <c r="DS10" s="290"/>
      <c r="DT10" s="290"/>
      <c r="DU10" s="290"/>
      <c r="DV10" s="290"/>
      <c r="DW10" s="290"/>
      <c r="EM10" s="289" t="s">
        <v>649</v>
      </c>
    </row>
    <row r="11" spans="1:143" s="289" customFormat="1" x14ac:dyDescent="0.15">
      <c r="A11" s="1269"/>
      <c r="B11" s="1269"/>
      <c r="C11" s="1269"/>
      <c r="D11" s="1269"/>
      <c r="E11" s="1269"/>
      <c r="F11" s="1269"/>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69"/>
      <c r="AY11" s="1269"/>
      <c r="AZ11" s="1269"/>
      <c r="BA11" s="1269"/>
      <c r="BB11" s="1269"/>
      <c r="BC11" s="1269"/>
      <c r="BD11" s="1269"/>
      <c r="BE11" s="1269"/>
      <c r="BF11" s="1269"/>
      <c r="BG11" s="1269"/>
      <c r="BH11" s="1269"/>
      <c r="BI11" s="1269"/>
      <c r="BJ11" s="1269"/>
      <c r="BK11" s="1269"/>
      <c r="BL11" s="1269"/>
      <c r="BM11" s="1269"/>
      <c r="BN11" s="1269"/>
      <c r="BO11" s="1269"/>
      <c r="BP11" s="1269"/>
      <c r="BQ11" s="1269"/>
      <c r="BR11" s="1269"/>
      <c r="BS11" s="1269"/>
      <c r="BT11" s="1269"/>
      <c r="BU11" s="1269"/>
      <c r="BV11" s="1269"/>
      <c r="BW11" s="1269"/>
      <c r="BX11" s="1269"/>
      <c r="BY11" s="1269"/>
      <c r="BZ11" s="1269"/>
      <c r="CA11" s="1269"/>
      <c r="CB11" s="1269"/>
      <c r="CC11" s="1269"/>
      <c r="CD11" s="1269"/>
      <c r="CE11" s="1269"/>
      <c r="CF11" s="1269"/>
      <c r="CG11" s="1269"/>
      <c r="CH11" s="1269"/>
      <c r="CI11" s="1269"/>
      <c r="CJ11" s="1269"/>
      <c r="CK11" s="1269"/>
      <c r="CL11" s="1269"/>
      <c r="CM11" s="1269"/>
      <c r="CN11" s="1269"/>
      <c r="CO11" s="1269"/>
      <c r="CP11" s="1269"/>
      <c r="CQ11" s="1269"/>
      <c r="CR11" s="1269"/>
      <c r="CS11" s="1269"/>
      <c r="CT11" s="1269"/>
      <c r="CU11" s="1269"/>
      <c r="CV11" s="1269"/>
      <c r="CW11" s="1269"/>
      <c r="CX11" s="1269"/>
      <c r="CY11" s="1269"/>
      <c r="CZ11" s="1269"/>
      <c r="DA11" s="1269"/>
      <c r="DB11" s="1269"/>
      <c r="DC11" s="1269"/>
      <c r="DD11" s="1269"/>
      <c r="DE11" s="1269"/>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1269"/>
      <c r="B12" s="1269"/>
      <c r="C12" s="1269"/>
      <c r="D12" s="1269"/>
      <c r="E12" s="1269"/>
      <c r="F12" s="1269"/>
      <c r="G12" s="1269"/>
      <c r="H12" s="1269"/>
      <c r="I12" s="1269"/>
      <c r="J12" s="1269"/>
      <c r="K12" s="1269"/>
      <c r="L12" s="1269"/>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69"/>
      <c r="AL12" s="1269"/>
      <c r="AM12" s="1269"/>
      <c r="AN12" s="1269"/>
      <c r="AO12" s="1269"/>
      <c r="AP12" s="1269"/>
      <c r="AQ12" s="1269"/>
      <c r="AR12" s="1269"/>
      <c r="AS12" s="1269"/>
      <c r="AT12" s="1269"/>
      <c r="AU12" s="1269"/>
      <c r="AV12" s="1269"/>
      <c r="AW12" s="1269"/>
      <c r="AX12" s="1269"/>
      <c r="AY12" s="1269"/>
      <c r="AZ12" s="1269"/>
      <c r="BA12" s="1269"/>
      <c r="BB12" s="1269"/>
      <c r="BC12" s="1269"/>
      <c r="BD12" s="1269"/>
      <c r="BE12" s="1269"/>
      <c r="BF12" s="1269"/>
      <c r="BG12" s="1269"/>
      <c r="BH12" s="1269"/>
      <c r="BI12" s="1269"/>
      <c r="BJ12" s="1269"/>
      <c r="BK12" s="1269"/>
      <c r="BL12" s="1269"/>
      <c r="BM12" s="1269"/>
      <c r="BN12" s="1269"/>
      <c r="BO12" s="1269"/>
      <c r="BP12" s="1269"/>
      <c r="BQ12" s="1269"/>
      <c r="BR12" s="1269"/>
      <c r="BS12" s="1269"/>
      <c r="BT12" s="1269"/>
      <c r="BU12" s="1269"/>
      <c r="BV12" s="1269"/>
      <c r="BW12" s="1269"/>
      <c r="BX12" s="1269"/>
      <c r="BY12" s="1269"/>
      <c r="BZ12" s="1269"/>
      <c r="CA12" s="1269"/>
      <c r="CB12" s="1269"/>
      <c r="CC12" s="1269"/>
      <c r="CD12" s="1269"/>
      <c r="CE12" s="1269"/>
      <c r="CF12" s="1269"/>
      <c r="CG12" s="1269"/>
      <c r="CH12" s="1269"/>
      <c r="CI12" s="1269"/>
      <c r="CJ12" s="1269"/>
      <c r="CK12" s="1269"/>
      <c r="CL12" s="1269"/>
      <c r="CM12" s="1269"/>
      <c r="CN12" s="1269"/>
      <c r="CO12" s="1269"/>
      <c r="CP12" s="1269"/>
      <c r="CQ12" s="1269"/>
      <c r="CR12" s="1269"/>
      <c r="CS12" s="1269"/>
      <c r="CT12" s="1269"/>
      <c r="CU12" s="1269"/>
      <c r="CV12" s="1269"/>
      <c r="CW12" s="1269"/>
      <c r="CX12" s="1269"/>
      <c r="CY12" s="1269"/>
      <c r="CZ12" s="1269"/>
      <c r="DA12" s="1269"/>
      <c r="DB12" s="1269"/>
      <c r="DC12" s="1269"/>
      <c r="DD12" s="1269"/>
      <c r="DE12" s="1269"/>
      <c r="DF12" s="290"/>
      <c r="DG12" s="290"/>
      <c r="DH12" s="290"/>
      <c r="DI12" s="290"/>
      <c r="DJ12" s="290"/>
      <c r="DK12" s="290"/>
      <c r="DL12" s="290"/>
      <c r="DM12" s="290"/>
      <c r="DN12" s="290"/>
      <c r="DO12" s="290"/>
      <c r="DP12" s="290"/>
      <c r="DQ12" s="290"/>
      <c r="DR12" s="290"/>
      <c r="DS12" s="290"/>
      <c r="DT12" s="290"/>
      <c r="DU12" s="290"/>
      <c r="DV12" s="290"/>
      <c r="DW12" s="290"/>
      <c r="EM12" s="289" t="s">
        <v>649</v>
      </c>
    </row>
    <row r="13" spans="1:143" s="289" customFormat="1" x14ac:dyDescent="0.15">
      <c r="A13" s="1269"/>
      <c r="B13" s="1269"/>
      <c r="C13" s="1269"/>
      <c r="D13" s="1269"/>
      <c r="E13" s="1269"/>
      <c r="F13" s="1269"/>
      <c r="G13" s="1269"/>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69"/>
      <c r="AY13" s="1269"/>
      <c r="AZ13" s="1269"/>
      <c r="BA13" s="1269"/>
      <c r="BB13" s="1269"/>
      <c r="BC13" s="1269"/>
      <c r="BD13" s="1269"/>
      <c r="BE13" s="1269"/>
      <c r="BF13" s="1269"/>
      <c r="BG13" s="1269"/>
      <c r="BH13" s="1269"/>
      <c r="BI13" s="1269"/>
      <c r="BJ13" s="1269"/>
      <c r="BK13" s="1269"/>
      <c r="BL13" s="1269"/>
      <c r="BM13" s="1269"/>
      <c r="BN13" s="1269"/>
      <c r="BO13" s="1269"/>
      <c r="BP13" s="1269"/>
      <c r="BQ13" s="1269"/>
      <c r="BR13" s="1269"/>
      <c r="BS13" s="1269"/>
      <c r="BT13" s="1269"/>
      <c r="BU13" s="1269"/>
      <c r="BV13" s="1269"/>
      <c r="BW13" s="1269"/>
      <c r="BX13" s="1269"/>
      <c r="BY13" s="1269"/>
      <c r="BZ13" s="1269"/>
      <c r="CA13" s="1269"/>
      <c r="CB13" s="1269"/>
      <c r="CC13" s="1269"/>
      <c r="CD13" s="1269"/>
      <c r="CE13" s="1269"/>
      <c r="CF13" s="1269"/>
      <c r="CG13" s="1269"/>
      <c r="CH13" s="1269"/>
      <c r="CI13" s="1269"/>
      <c r="CJ13" s="1269"/>
      <c r="CK13" s="1269"/>
      <c r="CL13" s="1269"/>
      <c r="CM13" s="1269"/>
      <c r="CN13" s="1269"/>
      <c r="CO13" s="1269"/>
      <c r="CP13" s="1269"/>
      <c r="CQ13" s="1269"/>
      <c r="CR13" s="1269"/>
      <c r="CS13" s="1269"/>
      <c r="CT13" s="1269"/>
      <c r="CU13" s="1269"/>
      <c r="CV13" s="1269"/>
      <c r="CW13" s="1269"/>
      <c r="CX13" s="1269"/>
      <c r="CY13" s="1269"/>
      <c r="CZ13" s="1269"/>
      <c r="DA13" s="1269"/>
      <c r="DB13" s="1269"/>
      <c r="DC13" s="1269"/>
      <c r="DD13" s="1269"/>
      <c r="DE13" s="1269"/>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1269"/>
      <c r="B14" s="1269"/>
      <c r="C14" s="1269"/>
      <c r="D14" s="1269"/>
      <c r="E14" s="1269"/>
      <c r="F14" s="1269"/>
      <c r="G14" s="1269"/>
      <c r="H14" s="1269"/>
      <c r="I14" s="1269"/>
      <c r="J14" s="1269"/>
      <c r="K14" s="1269"/>
      <c r="L14" s="1269"/>
      <c r="M14" s="1269"/>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69"/>
      <c r="AY14" s="1269"/>
      <c r="AZ14" s="1269"/>
      <c r="BA14" s="1269"/>
      <c r="BB14" s="1269"/>
      <c r="BC14" s="1269"/>
      <c r="BD14" s="1269"/>
      <c r="BE14" s="1269"/>
      <c r="BF14" s="1269"/>
      <c r="BG14" s="1269"/>
      <c r="BH14" s="1269"/>
      <c r="BI14" s="1269"/>
      <c r="BJ14" s="1269"/>
      <c r="BK14" s="1269"/>
      <c r="BL14" s="1269"/>
      <c r="BM14" s="1269"/>
      <c r="BN14" s="1269"/>
      <c r="BO14" s="1269"/>
      <c r="BP14" s="1269"/>
      <c r="BQ14" s="1269"/>
      <c r="BR14" s="1269"/>
      <c r="BS14" s="1269"/>
      <c r="BT14" s="1269"/>
      <c r="BU14" s="1269"/>
      <c r="BV14" s="1269"/>
      <c r="BW14" s="1269"/>
      <c r="BX14" s="1269"/>
      <c r="BY14" s="1269"/>
      <c r="BZ14" s="1269"/>
      <c r="CA14" s="1269"/>
      <c r="CB14" s="1269"/>
      <c r="CC14" s="1269"/>
      <c r="CD14" s="1269"/>
      <c r="CE14" s="1269"/>
      <c r="CF14" s="1269"/>
      <c r="CG14" s="1269"/>
      <c r="CH14" s="1269"/>
      <c r="CI14" s="1269"/>
      <c r="CJ14" s="1269"/>
      <c r="CK14" s="1269"/>
      <c r="CL14" s="1269"/>
      <c r="CM14" s="1269"/>
      <c r="CN14" s="1269"/>
      <c r="CO14" s="1269"/>
      <c r="CP14" s="1269"/>
      <c r="CQ14" s="1269"/>
      <c r="CR14" s="1269"/>
      <c r="CS14" s="1269"/>
      <c r="CT14" s="1269"/>
      <c r="CU14" s="1269"/>
      <c r="CV14" s="1269"/>
      <c r="CW14" s="1269"/>
      <c r="CX14" s="1269"/>
      <c r="CY14" s="1269"/>
      <c r="CZ14" s="1269"/>
      <c r="DA14" s="1269"/>
      <c r="DB14" s="1269"/>
      <c r="DC14" s="1269"/>
      <c r="DD14" s="1269"/>
      <c r="DE14" s="1269"/>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1268"/>
      <c r="B15" s="1269"/>
      <c r="C15" s="1269"/>
      <c r="D15" s="1269"/>
      <c r="E15" s="1269"/>
      <c r="F15" s="1269"/>
      <c r="G15" s="1269"/>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69"/>
      <c r="AY15" s="1269"/>
      <c r="AZ15" s="1269"/>
      <c r="BA15" s="1269"/>
      <c r="BB15" s="1269"/>
      <c r="BC15" s="1269"/>
      <c r="BD15" s="1269"/>
      <c r="BE15" s="1269"/>
      <c r="BF15" s="1269"/>
      <c r="BG15" s="1269"/>
      <c r="BH15" s="1269"/>
      <c r="BI15" s="1269"/>
      <c r="BJ15" s="1269"/>
      <c r="BK15" s="1269"/>
      <c r="BL15" s="1269"/>
      <c r="BM15" s="1269"/>
      <c r="BN15" s="1269"/>
      <c r="BO15" s="1269"/>
      <c r="BP15" s="1269"/>
      <c r="BQ15" s="1269"/>
      <c r="BR15" s="1269"/>
      <c r="BS15" s="1269"/>
      <c r="BT15" s="1269"/>
      <c r="BU15" s="1269"/>
      <c r="BV15" s="1269"/>
      <c r="BW15" s="1269"/>
      <c r="BX15" s="1269"/>
      <c r="BY15" s="1269"/>
      <c r="BZ15" s="1269"/>
      <c r="CA15" s="1269"/>
      <c r="CB15" s="1269"/>
      <c r="CC15" s="1269"/>
      <c r="CD15" s="1269"/>
      <c r="CE15" s="1269"/>
      <c r="CF15" s="1269"/>
      <c r="CG15" s="1269"/>
      <c r="CH15" s="1269"/>
      <c r="CI15" s="1269"/>
      <c r="CJ15" s="1269"/>
      <c r="CK15" s="1269"/>
      <c r="CL15" s="1269"/>
      <c r="CM15" s="1269"/>
      <c r="CN15" s="1269"/>
      <c r="CO15" s="1269"/>
      <c r="CP15" s="1269"/>
      <c r="CQ15" s="1269"/>
      <c r="CR15" s="1269"/>
      <c r="CS15" s="1269"/>
      <c r="CT15" s="1269"/>
      <c r="CU15" s="1269"/>
      <c r="CV15" s="1269"/>
      <c r="CW15" s="1269"/>
      <c r="CX15" s="1269"/>
      <c r="CY15" s="1269"/>
      <c r="CZ15" s="1269"/>
      <c r="DA15" s="1269"/>
      <c r="DB15" s="1269"/>
      <c r="DC15" s="1269"/>
      <c r="DD15" s="1269"/>
      <c r="DE15" s="1269"/>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1268"/>
      <c r="B16" s="1269"/>
      <c r="C16" s="1269"/>
      <c r="D16" s="1269"/>
      <c r="E16" s="1269"/>
      <c r="F16" s="1269"/>
      <c r="G16" s="1269"/>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69"/>
      <c r="AL16" s="1269"/>
      <c r="AM16" s="1269"/>
      <c r="AN16" s="1269"/>
      <c r="AO16" s="1269"/>
      <c r="AP16" s="1269"/>
      <c r="AQ16" s="1269"/>
      <c r="AR16" s="1269"/>
      <c r="AS16" s="1269"/>
      <c r="AT16" s="1269"/>
      <c r="AU16" s="1269"/>
      <c r="AV16" s="1269"/>
      <c r="AW16" s="1269"/>
      <c r="AX16" s="1269"/>
      <c r="AY16" s="1269"/>
      <c r="AZ16" s="1269"/>
      <c r="BA16" s="1269"/>
      <c r="BB16" s="1269"/>
      <c r="BC16" s="1269"/>
      <c r="BD16" s="1269"/>
      <c r="BE16" s="1269"/>
      <c r="BF16" s="1269"/>
      <c r="BG16" s="1269"/>
      <c r="BH16" s="1269"/>
      <c r="BI16" s="1269"/>
      <c r="BJ16" s="1269"/>
      <c r="BK16" s="1269"/>
      <c r="BL16" s="1269"/>
      <c r="BM16" s="1269"/>
      <c r="BN16" s="1269"/>
      <c r="BO16" s="1269"/>
      <c r="BP16" s="1269"/>
      <c r="BQ16" s="1269"/>
      <c r="BR16" s="1269"/>
      <c r="BS16" s="1269"/>
      <c r="BT16" s="1269"/>
      <c r="BU16" s="1269"/>
      <c r="BV16" s="1269"/>
      <c r="BW16" s="1269"/>
      <c r="BX16" s="1269"/>
      <c r="BY16" s="1269"/>
      <c r="BZ16" s="1269"/>
      <c r="CA16" s="1269"/>
      <c r="CB16" s="1269"/>
      <c r="CC16" s="1269"/>
      <c r="CD16" s="1269"/>
      <c r="CE16" s="1269"/>
      <c r="CF16" s="1269"/>
      <c r="CG16" s="1269"/>
      <c r="CH16" s="1269"/>
      <c r="CI16" s="1269"/>
      <c r="CJ16" s="1269"/>
      <c r="CK16" s="1269"/>
      <c r="CL16" s="1269"/>
      <c r="CM16" s="1269"/>
      <c r="CN16" s="1269"/>
      <c r="CO16" s="1269"/>
      <c r="CP16" s="1269"/>
      <c r="CQ16" s="1269"/>
      <c r="CR16" s="1269"/>
      <c r="CS16" s="1269"/>
      <c r="CT16" s="1269"/>
      <c r="CU16" s="1269"/>
      <c r="CV16" s="1269"/>
      <c r="CW16" s="1269"/>
      <c r="CX16" s="1269"/>
      <c r="CY16" s="1269"/>
      <c r="CZ16" s="1269"/>
      <c r="DA16" s="1269"/>
      <c r="DB16" s="1269"/>
      <c r="DC16" s="1269"/>
      <c r="DD16" s="1269"/>
      <c r="DE16" s="1269"/>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1268"/>
      <c r="B17" s="1269"/>
      <c r="C17" s="1269"/>
      <c r="D17" s="1269"/>
      <c r="E17" s="1269"/>
      <c r="F17" s="1269"/>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69"/>
      <c r="AQ17" s="1269"/>
      <c r="AR17" s="1269"/>
      <c r="AS17" s="1269"/>
      <c r="AT17" s="1269"/>
      <c r="AU17" s="1269"/>
      <c r="AV17" s="1269"/>
      <c r="AW17" s="1269"/>
      <c r="AX17" s="1269"/>
      <c r="AY17" s="1269"/>
      <c r="AZ17" s="1269"/>
      <c r="BA17" s="1269"/>
      <c r="BB17" s="1269"/>
      <c r="BC17" s="1269"/>
      <c r="BD17" s="1269"/>
      <c r="BE17" s="1269"/>
      <c r="BF17" s="1269"/>
      <c r="BG17" s="1269"/>
      <c r="BH17" s="1269"/>
      <c r="BI17" s="1269"/>
      <c r="BJ17" s="1269"/>
      <c r="BK17" s="1269"/>
      <c r="BL17" s="1269"/>
      <c r="BM17" s="1269"/>
      <c r="BN17" s="1269"/>
      <c r="BO17" s="1269"/>
      <c r="BP17" s="1269"/>
      <c r="BQ17" s="1269"/>
      <c r="BR17" s="1269"/>
      <c r="BS17" s="1269"/>
      <c r="BT17" s="1269"/>
      <c r="BU17" s="1269"/>
      <c r="BV17" s="1269"/>
      <c r="BW17" s="1269"/>
      <c r="BX17" s="1269"/>
      <c r="BY17" s="1269"/>
      <c r="BZ17" s="1269"/>
      <c r="CA17" s="1269"/>
      <c r="CB17" s="1269"/>
      <c r="CC17" s="1269"/>
      <c r="CD17" s="1269"/>
      <c r="CE17" s="1269"/>
      <c r="CF17" s="1269"/>
      <c r="CG17" s="1269"/>
      <c r="CH17" s="1269"/>
      <c r="CI17" s="1269"/>
      <c r="CJ17" s="1269"/>
      <c r="CK17" s="1269"/>
      <c r="CL17" s="1269"/>
      <c r="CM17" s="1269"/>
      <c r="CN17" s="1269"/>
      <c r="CO17" s="1269"/>
      <c r="CP17" s="1269"/>
      <c r="CQ17" s="1269"/>
      <c r="CR17" s="1269"/>
      <c r="CS17" s="1269"/>
      <c r="CT17" s="1269"/>
      <c r="CU17" s="1269"/>
      <c r="CV17" s="1269"/>
      <c r="CW17" s="1269"/>
      <c r="CX17" s="1269"/>
      <c r="CY17" s="1269"/>
      <c r="CZ17" s="1269"/>
      <c r="DA17" s="1269"/>
      <c r="DB17" s="1269"/>
      <c r="DC17" s="1269"/>
      <c r="DD17" s="1269"/>
      <c r="DE17" s="1269"/>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1268"/>
      <c r="B18" s="1269"/>
      <c r="C18" s="1269"/>
      <c r="D18" s="1269"/>
      <c r="E18" s="1269"/>
      <c r="F18" s="1269"/>
      <c r="G18" s="1269"/>
      <c r="H18" s="1269"/>
      <c r="I18" s="1269"/>
      <c r="J18" s="1269"/>
      <c r="K18" s="1269"/>
      <c r="L18" s="1269"/>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c r="AK18" s="1269"/>
      <c r="AL18" s="1269"/>
      <c r="AM18" s="1269"/>
      <c r="AN18" s="1269"/>
      <c r="AO18" s="1269"/>
      <c r="AP18" s="1269"/>
      <c r="AQ18" s="1269"/>
      <c r="AR18" s="1269"/>
      <c r="AS18" s="1269"/>
      <c r="AT18" s="1269"/>
      <c r="AU18" s="1269"/>
      <c r="AV18" s="1269"/>
      <c r="AW18" s="1269"/>
      <c r="AX18" s="1269"/>
      <c r="AY18" s="1269"/>
      <c r="AZ18" s="1269"/>
      <c r="BA18" s="1269"/>
      <c r="BB18" s="1269"/>
      <c r="BC18" s="1269"/>
      <c r="BD18" s="1269"/>
      <c r="BE18" s="1269"/>
      <c r="BF18" s="1269"/>
      <c r="BG18" s="1269"/>
      <c r="BH18" s="1269"/>
      <c r="BI18" s="1269"/>
      <c r="BJ18" s="1269"/>
      <c r="BK18" s="1269"/>
      <c r="BL18" s="1269"/>
      <c r="BM18" s="1269"/>
      <c r="BN18" s="1269"/>
      <c r="BO18" s="1269"/>
      <c r="BP18" s="1269"/>
      <c r="BQ18" s="1269"/>
      <c r="BR18" s="1269"/>
      <c r="BS18" s="1269"/>
      <c r="BT18" s="1269"/>
      <c r="BU18" s="1269"/>
      <c r="BV18" s="1269"/>
      <c r="BW18" s="1269"/>
      <c r="BX18" s="1269"/>
      <c r="BY18" s="1269"/>
      <c r="BZ18" s="1269"/>
      <c r="CA18" s="1269"/>
      <c r="CB18" s="1269"/>
      <c r="CC18" s="1269"/>
      <c r="CD18" s="1269"/>
      <c r="CE18" s="1269"/>
      <c r="CF18" s="1269"/>
      <c r="CG18" s="1269"/>
      <c r="CH18" s="1269"/>
      <c r="CI18" s="1269"/>
      <c r="CJ18" s="1269"/>
      <c r="CK18" s="1269"/>
      <c r="CL18" s="1269"/>
      <c r="CM18" s="1269"/>
      <c r="CN18" s="1269"/>
      <c r="CO18" s="1269"/>
      <c r="CP18" s="1269"/>
      <c r="CQ18" s="1269"/>
      <c r="CR18" s="1269"/>
      <c r="CS18" s="1269"/>
      <c r="CT18" s="1269"/>
      <c r="CU18" s="1269"/>
      <c r="CV18" s="1269"/>
      <c r="CW18" s="1269"/>
      <c r="CX18" s="1269"/>
      <c r="CY18" s="1269"/>
      <c r="CZ18" s="1269"/>
      <c r="DA18" s="1269"/>
      <c r="DB18" s="1269"/>
      <c r="DC18" s="1269"/>
      <c r="DD18" s="1269"/>
      <c r="DE18" s="1269"/>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1268"/>
      <c r="DE19" s="1268"/>
    </row>
    <row r="20" spans="1:351" x14ac:dyDescent="0.15">
      <c r="DD20" s="1268"/>
      <c r="DE20" s="1268"/>
    </row>
    <row r="21" spans="1:351" ht="17.25" x14ac:dyDescent="0.15">
      <c r="B21" s="1270"/>
      <c r="C21" s="1271"/>
      <c r="D21" s="1271"/>
      <c r="E21" s="1271"/>
      <c r="F21" s="1271"/>
      <c r="G21" s="1271"/>
      <c r="H21" s="1271"/>
      <c r="I21" s="1271"/>
      <c r="J21" s="1271"/>
      <c r="K21" s="1271"/>
      <c r="L21" s="1271"/>
      <c r="M21" s="1271"/>
      <c r="N21" s="1272"/>
      <c r="O21" s="1271"/>
      <c r="P21" s="1271"/>
      <c r="Q21" s="1271"/>
      <c r="R21" s="1271"/>
      <c r="S21" s="1271"/>
      <c r="T21" s="1271"/>
      <c r="U21" s="1271"/>
      <c r="V21" s="1271"/>
      <c r="W21" s="1271"/>
      <c r="X21" s="1271"/>
      <c r="Y21" s="1271"/>
      <c r="Z21" s="1271"/>
      <c r="AA21" s="1271"/>
      <c r="AB21" s="1271"/>
      <c r="AC21" s="1271"/>
      <c r="AD21" s="1271"/>
      <c r="AE21" s="1271"/>
      <c r="AF21" s="1271"/>
      <c r="AG21" s="1271"/>
      <c r="AH21" s="1271"/>
      <c r="AI21" s="1271"/>
      <c r="AJ21" s="1271"/>
      <c r="AK21" s="1271"/>
      <c r="AL21" s="1271"/>
      <c r="AM21" s="1271"/>
      <c r="AN21" s="1271"/>
      <c r="AO21" s="1271"/>
      <c r="AP21" s="1271"/>
      <c r="AQ21" s="1271"/>
      <c r="AR21" s="1271"/>
      <c r="AS21" s="1271"/>
      <c r="AT21" s="1272"/>
      <c r="AU21" s="1271"/>
      <c r="AV21" s="1271"/>
      <c r="AW21" s="1271"/>
      <c r="AX21" s="1271"/>
      <c r="AY21" s="1271"/>
      <c r="AZ21" s="1271"/>
      <c r="BA21" s="1271"/>
      <c r="BB21" s="1271"/>
      <c r="BC21" s="1271"/>
      <c r="BD21" s="1271"/>
      <c r="BE21" s="1271"/>
      <c r="BF21" s="1272"/>
      <c r="BG21" s="1271"/>
      <c r="BH21" s="1271"/>
      <c r="BI21" s="1271"/>
      <c r="BJ21" s="1271"/>
      <c r="BK21" s="1271"/>
      <c r="BL21" s="1271"/>
      <c r="BM21" s="1271"/>
      <c r="BN21" s="1271"/>
      <c r="BO21" s="1271"/>
      <c r="BP21" s="1271"/>
      <c r="BQ21" s="1271"/>
      <c r="BR21" s="1272"/>
      <c r="BS21" s="1271"/>
      <c r="BT21" s="1271"/>
      <c r="BU21" s="1271"/>
      <c r="BV21" s="1271"/>
      <c r="BW21" s="1271"/>
      <c r="BX21" s="1271"/>
      <c r="BY21" s="1271"/>
      <c r="BZ21" s="1271"/>
      <c r="CA21" s="1271"/>
      <c r="CB21" s="1271"/>
      <c r="CC21" s="1271"/>
      <c r="CD21" s="1272"/>
      <c r="CE21" s="1271"/>
      <c r="CF21" s="1271"/>
      <c r="CG21" s="1271"/>
      <c r="CH21" s="1271"/>
      <c r="CI21" s="1271"/>
      <c r="CJ21" s="1271"/>
      <c r="CK21" s="1271"/>
      <c r="CL21" s="1271"/>
      <c r="CM21" s="1271"/>
      <c r="CN21" s="1271"/>
      <c r="CO21" s="1271"/>
      <c r="CP21" s="1272"/>
      <c r="CQ21" s="1271"/>
      <c r="CR21" s="1271"/>
      <c r="CS21" s="1271"/>
      <c r="CT21" s="1271"/>
      <c r="CU21" s="1271"/>
      <c r="CV21" s="1271"/>
      <c r="CW21" s="1271"/>
      <c r="CX21" s="1271"/>
      <c r="CY21" s="1271"/>
      <c r="CZ21" s="1271"/>
      <c r="DA21" s="1271"/>
      <c r="DB21" s="1272"/>
      <c r="DC21" s="1271"/>
      <c r="DD21" s="1273"/>
      <c r="DE21" s="1268"/>
      <c r="MM21" s="1274"/>
    </row>
    <row r="22" spans="1:351" ht="17.25" x14ac:dyDescent="0.15">
      <c r="B22" s="1275"/>
      <c r="MM22" s="1274"/>
    </row>
    <row r="23" spans="1:351" x14ac:dyDescent="0.15">
      <c r="B23" s="1275"/>
    </row>
    <row r="24" spans="1:351" x14ac:dyDescent="0.15">
      <c r="B24" s="1275"/>
    </row>
    <row r="25" spans="1:351" x14ac:dyDescent="0.15">
      <c r="B25" s="1275"/>
    </row>
    <row r="26" spans="1:351" x14ac:dyDescent="0.15">
      <c r="B26" s="1275"/>
    </row>
    <row r="27" spans="1:351" x14ac:dyDescent="0.15">
      <c r="B27" s="1275"/>
    </row>
    <row r="28" spans="1:351" x14ac:dyDescent="0.15">
      <c r="B28" s="1275"/>
    </row>
    <row r="29" spans="1:351" x14ac:dyDescent="0.15">
      <c r="B29" s="1275"/>
    </row>
    <row r="30" spans="1:351" x14ac:dyDescent="0.15">
      <c r="B30" s="1275"/>
    </row>
    <row r="31" spans="1:351" x14ac:dyDescent="0.15">
      <c r="B31" s="1275"/>
    </row>
    <row r="32" spans="1:351" x14ac:dyDescent="0.15">
      <c r="B32" s="1275"/>
    </row>
    <row r="33" spans="2:109" x14ac:dyDescent="0.15">
      <c r="B33" s="1275"/>
    </row>
    <row r="34" spans="2:109" x14ac:dyDescent="0.15">
      <c r="B34" s="1275"/>
    </row>
    <row r="35" spans="2:109" x14ac:dyDescent="0.15">
      <c r="B35" s="1275"/>
    </row>
    <row r="36" spans="2:109" x14ac:dyDescent="0.15">
      <c r="B36" s="1275"/>
    </row>
    <row r="37" spans="2:109" x14ac:dyDescent="0.15">
      <c r="B37" s="1275"/>
    </row>
    <row r="38" spans="2:109" x14ac:dyDescent="0.15">
      <c r="B38" s="1275"/>
    </row>
    <row r="39" spans="2:109" x14ac:dyDescent="0.15">
      <c r="B39" s="1277"/>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9"/>
    </row>
    <row r="40" spans="2:109" x14ac:dyDescent="0.15">
      <c r="B40" s="1280"/>
      <c r="DD40" s="1280"/>
      <c r="DE40" s="1268"/>
    </row>
    <row r="41" spans="2:109" ht="17.25" x14ac:dyDescent="0.15">
      <c r="B41" s="1281" t="s">
        <v>650</v>
      </c>
      <c r="C41" s="1271"/>
      <c r="D41" s="1271"/>
      <c r="E41" s="1271"/>
      <c r="F41" s="1271"/>
      <c r="G41" s="1271"/>
      <c r="H41" s="1271"/>
      <c r="I41" s="1271"/>
      <c r="J41" s="1271"/>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c r="AJ41" s="1271"/>
      <c r="AK41" s="1271"/>
      <c r="AL41" s="1271"/>
      <c r="AM41" s="1271"/>
      <c r="AN41" s="1271"/>
      <c r="AO41" s="1271"/>
      <c r="AP41" s="1271"/>
      <c r="AQ41" s="1271"/>
      <c r="AR41" s="1271"/>
      <c r="AS41" s="1271"/>
      <c r="AT41" s="1271"/>
      <c r="AU41" s="1271"/>
      <c r="AV41" s="1271"/>
      <c r="AW41" s="1271"/>
      <c r="AX41" s="1271"/>
      <c r="AY41" s="1271"/>
      <c r="AZ41" s="1271"/>
      <c r="BA41" s="1271"/>
      <c r="BB41" s="1271"/>
      <c r="BC41" s="1271"/>
      <c r="BD41" s="1271"/>
      <c r="BE41" s="1271"/>
      <c r="BF41" s="1271"/>
      <c r="BG41" s="1271"/>
      <c r="BH41" s="1271"/>
      <c r="BI41" s="1271"/>
      <c r="BJ41" s="1271"/>
      <c r="BK41" s="1271"/>
      <c r="BL41" s="1271"/>
      <c r="BM41" s="1271"/>
      <c r="BN41" s="1271"/>
      <c r="BO41" s="1271"/>
      <c r="BP41" s="1271"/>
      <c r="BQ41" s="1271"/>
      <c r="BR41" s="1271"/>
      <c r="BS41" s="1271"/>
      <c r="BT41" s="1271"/>
      <c r="BU41" s="1271"/>
      <c r="BV41" s="1271"/>
      <c r="BW41" s="1271"/>
      <c r="BX41" s="1271"/>
      <c r="BY41" s="1271"/>
      <c r="BZ41" s="1271"/>
      <c r="CA41" s="1271"/>
      <c r="CB41" s="1271"/>
      <c r="CC41" s="1271"/>
      <c r="CD41" s="1271"/>
      <c r="CE41" s="1271"/>
      <c r="CF41" s="1271"/>
      <c r="CG41" s="1271"/>
      <c r="CH41" s="1271"/>
      <c r="CI41" s="1271"/>
      <c r="CJ41" s="1271"/>
      <c r="CK41" s="1271"/>
      <c r="CL41" s="1271"/>
      <c r="CM41" s="1271"/>
      <c r="CN41" s="1271"/>
      <c r="CO41" s="1271"/>
      <c r="CP41" s="1271"/>
      <c r="CQ41" s="1271"/>
      <c r="CR41" s="1271"/>
      <c r="CS41" s="1271"/>
      <c r="CT41" s="1271"/>
      <c r="CU41" s="1271"/>
      <c r="CV41" s="1271"/>
      <c r="CW41" s="1271"/>
      <c r="CX41" s="1271"/>
      <c r="CY41" s="1271"/>
      <c r="CZ41" s="1271"/>
      <c r="DA41" s="1271"/>
      <c r="DB41" s="1271"/>
      <c r="DC41" s="1271"/>
      <c r="DD41" s="1273"/>
    </row>
    <row r="42" spans="2:109" x14ac:dyDescent="0.15">
      <c r="B42" s="1275"/>
      <c r="G42" s="1282"/>
      <c r="I42" s="1283"/>
      <c r="J42" s="1283"/>
      <c r="K42" s="1283"/>
      <c r="AM42" s="1282"/>
      <c r="AN42" s="1282" t="s">
        <v>651</v>
      </c>
      <c r="AP42" s="1283"/>
      <c r="AQ42" s="1283"/>
      <c r="AR42" s="1283"/>
      <c r="AY42" s="1282"/>
      <c r="BA42" s="1283"/>
      <c r="BB42" s="1283"/>
      <c r="BC42" s="1283"/>
      <c r="BK42" s="1282"/>
      <c r="BM42" s="1283"/>
      <c r="BN42" s="1283"/>
      <c r="BO42" s="1283"/>
      <c r="BW42" s="1282"/>
      <c r="BY42" s="1283"/>
      <c r="BZ42" s="1283"/>
      <c r="CA42" s="1283"/>
      <c r="CI42" s="1282"/>
      <c r="CK42" s="1283"/>
      <c r="CL42" s="1283"/>
      <c r="CM42" s="1283"/>
      <c r="CU42" s="1282"/>
      <c r="CW42" s="1283"/>
      <c r="CX42" s="1283"/>
      <c r="CY42" s="1283"/>
    </row>
    <row r="43" spans="2:109" ht="13.5" customHeight="1" x14ac:dyDescent="0.15">
      <c r="B43" s="1275"/>
      <c r="AN43" s="1284" t="s">
        <v>652</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12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12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12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12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1275"/>
      <c r="H48" s="1293"/>
      <c r="I48" s="1293"/>
      <c r="J48" s="1293"/>
      <c r="AN48" s="1293"/>
      <c r="AO48" s="1293"/>
      <c r="AP48" s="1293"/>
      <c r="AZ48" s="1293"/>
      <c r="BA48" s="1293"/>
      <c r="BB48" s="1293"/>
      <c r="BL48" s="1293"/>
      <c r="BM48" s="1293"/>
      <c r="BN48" s="1293"/>
      <c r="BX48" s="1293"/>
      <c r="BY48" s="1293"/>
      <c r="BZ48" s="1293"/>
      <c r="CJ48" s="1293"/>
      <c r="CK48" s="1293"/>
      <c r="CL48" s="1293"/>
      <c r="CV48" s="1293"/>
      <c r="CW48" s="1293"/>
      <c r="CX48" s="1293"/>
    </row>
    <row r="49" spans="1:109" x14ac:dyDescent="0.15">
      <c r="B49" s="1275"/>
      <c r="AN49" s="1268" t="s">
        <v>653</v>
      </c>
    </row>
    <row r="50" spans="1:109" x14ac:dyDescent="0.15">
      <c r="B50" s="1275"/>
      <c r="G50" s="1294"/>
      <c r="H50" s="1294"/>
      <c r="I50" s="1294"/>
      <c r="J50" s="1294"/>
      <c r="K50" s="1295"/>
      <c r="L50" s="1295"/>
      <c r="M50" s="1296"/>
      <c r="N50" s="1296"/>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300" t="s">
        <v>585</v>
      </c>
      <c r="BQ50" s="1300"/>
      <c r="BR50" s="1300"/>
      <c r="BS50" s="1300"/>
      <c r="BT50" s="1300"/>
      <c r="BU50" s="1300"/>
      <c r="BV50" s="1300"/>
      <c r="BW50" s="1300"/>
      <c r="BX50" s="1300" t="s">
        <v>586</v>
      </c>
      <c r="BY50" s="1300"/>
      <c r="BZ50" s="1300"/>
      <c r="CA50" s="1300"/>
      <c r="CB50" s="1300"/>
      <c r="CC50" s="1300"/>
      <c r="CD50" s="1300"/>
      <c r="CE50" s="1300"/>
      <c r="CF50" s="1300" t="s">
        <v>587</v>
      </c>
      <c r="CG50" s="1300"/>
      <c r="CH50" s="1300"/>
      <c r="CI50" s="1300"/>
      <c r="CJ50" s="1300"/>
      <c r="CK50" s="1300"/>
      <c r="CL50" s="1300"/>
      <c r="CM50" s="1300"/>
      <c r="CN50" s="1300" t="s">
        <v>588</v>
      </c>
      <c r="CO50" s="1300"/>
      <c r="CP50" s="1300"/>
      <c r="CQ50" s="1300"/>
      <c r="CR50" s="1300"/>
      <c r="CS50" s="1300"/>
      <c r="CT50" s="1300"/>
      <c r="CU50" s="1300"/>
      <c r="CV50" s="1300" t="s">
        <v>589</v>
      </c>
      <c r="CW50" s="1300"/>
      <c r="CX50" s="1300"/>
      <c r="CY50" s="1300"/>
      <c r="CZ50" s="1300"/>
      <c r="DA50" s="1300"/>
      <c r="DB50" s="1300"/>
      <c r="DC50" s="1300"/>
    </row>
    <row r="51" spans="1:109" ht="13.5" customHeight="1" x14ac:dyDescent="0.15">
      <c r="B51" s="1275"/>
      <c r="G51" s="1301"/>
      <c r="H51" s="1301"/>
      <c r="I51" s="1302"/>
      <c r="J51" s="1302"/>
      <c r="K51" s="1303"/>
      <c r="L51" s="1303"/>
      <c r="M51" s="1303"/>
      <c r="N51" s="1303"/>
      <c r="AM51" s="1293"/>
      <c r="AN51" s="1304" t="s">
        <v>654</v>
      </c>
      <c r="AO51" s="1304"/>
      <c r="AP51" s="1304"/>
      <c r="AQ51" s="1304"/>
      <c r="AR51" s="1304"/>
      <c r="AS51" s="1304"/>
      <c r="AT51" s="1304"/>
      <c r="AU51" s="1304"/>
      <c r="AV51" s="1304"/>
      <c r="AW51" s="1304"/>
      <c r="AX51" s="1304"/>
      <c r="AY51" s="1304"/>
      <c r="AZ51" s="1304"/>
      <c r="BA51" s="1304"/>
      <c r="BB51" s="1304" t="s">
        <v>655</v>
      </c>
      <c r="BC51" s="1304"/>
      <c r="BD51" s="1304"/>
      <c r="BE51" s="1304"/>
      <c r="BF51" s="1304"/>
      <c r="BG51" s="1304"/>
      <c r="BH51" s="1304"/>
      <c r="BI51" s="1304"/>
      <c r="BJ51" s="1304"/>
      <c r="BK51" s="1304"/>
      <c r="BL51" s="1304"/>
      <c r="BM51" s="1304"/>
      <c r="BN51" s="1304"/>
      <c r="BO51" s="1304"/>
      <c r="BP51" s="1305"/>
      <c r="BQ51" s="1306"/>
      <c r="BR51" s="1306"/>
      <c r="BS51" s="1306"/>
      <c r="BT51" s="1306"/>
      <c r="BU51" s="1306"/>
      <c r="BV51" s="1306"/>
      <c r="BW51" s="1306"/>
      <c r="BX51" s="1306">
        <v>123.2</v>
      </c>
      <c r="BY51" s="1306"/>
      <c r="BZ51" s="1306"/>
      <c r="CA51" s="1306"/>
      <c r="CB51" s="1306"/>
      <c r="CC51" s="1306"/>
      <c r="CD51" s="1306"/>
      <c r="CE51" s="1306"/>
      <c r="CF51" s="1306">
        <v>115.3</v>
      </c>
      <c r="CG51" s="1306"/>
      <c r="CH51" s="1306"/>
      <c r="CI51" s="1306"/>
      <c r="CJ51" s="1306"/>
      <c r="CK51" s="1306"/>
      <c r="CL51" s="1306"/>
      <c r="CM51" s="1306"/>
      <c r="CN51" s="1306">
        <v>118.9</v>
      </c>
      <c r="CO51" s="1306"/>
      <c r="CP51" s="1306"/>
      <c r="CQ51" s="1306"/>
      <c r="CR51" s="1306"/>
      <c r="CS51" s="1306"/>
      <c r="CT51" s="1306"/>
      <c r="CU51" s="1306"/>
      <c r="CV51" s="1306">
        <v>125.5</v>
      </c>
      <c r="CW51" s="1306"/>
      <c r="CX51" s="1306"/>
      <c r="CY51" s="1306"/>
      <c r="CZ51" s="1306"/>
      <c r="DA51" s="1306"/>
      <c r="DB51" s="1306"/>
      <c r="DC51" s="1306"/>
    </row>
    <row r="52" spans="1:109" x14ac:dyDescent="0.15">
      <c r="B52" s="1275"/>
      <c r="G52" s="1301"/>
      <c r="H52" s="1301"/>
      <c r="I52" s="1302"/>
      <c r="J52" s="1302"/>
      <c r="K52" s="1303"/>
      <c r="L52" s="1303"/>
      <c r="M52" s="1303"/>
      <c r="N52" s="1303"/>
      <c r="AM52" s="1293"/>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1283"/>
      <c r="B53" s="1275"/>
      <c r="G53" s="1301"/>
      <c r="H53" s="1301"/>
      <c r="I53" s="1294"/>
      <c r="J53" s="1294"/>
      <c r="K53" s="1303"/>
      <c r="L53" s="1303"/>
      <c r="M53" s="1303"/>
      <c r="N53" s="1303"/>
      <c r="AM53" s="1293"/>
      <c r="AN53" s="1304"/>
      <c r="AO53" s="1304"/>
      <c r="AP53" s="1304"/>
      <c r="AQ53" s="1304"/>
      <c r="AR53" s="1304"/>
      <c r="AS53" s="1304"/>
      <c r="AT53" s="1304"/>
      <c r="AU53" s="1304"/>
      <c r="AV53" s="1304"/>
      <c r="AW53" s="1304"/>
      <c r="AX53" s="1304"/>
      <c r="AY53" s="1304"/>
      <c r="AZ53" s="1304"/>
      <c r="BA53" s="1304"/>
      <c r="BB53" s="1304" t="s">
        <v>656</v>
      </c>
      <c r="BC53" s="1304"/>
      <c r="BD53" s="1304"/>
      <c r="BE53" s="1304"/>
      <c r="BF53" s="1304"/>
      <c r="BG53" s="1304"/>
      <c r="BH53" s="1304"/>
      <c r="BI53" s="1304"/>
      <c r="BJ53" s="1304"/>
      <c r="BK53" s="1304"/>
      <c r="BL53" s="1304"/>
      <c r="BM53" s="1304"/>
      <c r="BN53" s="1304"/>
      <c r="BO53" s="1304"/>
      <c r="BP53" s="1305"/>
      <c r="BQ53" s="1306"/>
      <c r="BR53" s="1306"/>
      <c r="BS53" s="1306"/>
      <c r="BT53" s="1306"/>
      <c r="BU53" s="1306"/>
      <c r="BV53" s="1306"/>
      <c r="BW53" s="1306"/>
      <c r="BX53" s="1306">
        <v>63</v>
      </c>
      <c r="BY53" s="1306"/>
      <c r="BZ53" s="1306"/>
      <c r="CA53" s="1306"/>
      <c r="CB53" s="1306"/>
      <c r="CC53" s="1306"/>
      <c r="CD53" s="1306"/>
      <c r="CE53" s="1306"/>
      <c r="CF53" s="1306">
        <v>63.9</v>
      </c>
      <c r="CG53" s="1306"/>
      <c r="CH53" s="1306"/>
      <c r="CI53" s="1306"/>
      <c r="CJ53" s="1306"/>
      <c r="CK53" s="1306"/>
      <c r="CL53" s="1306"/>
      <c r="CM53" s="1306"/>
      <c r="CN53" s="1306">
        <v>63.1</v>
      </c>
      <c r="CO53" s="1306"/>
      <c r="CP53" s="1306"/>
      <c r="CQ53" s="1306"/>
      <c r="CR53" s="1306"/>
      <c r="CS53" s="1306"/>
      <c r="CT53" s="1306"/>
      <c r="CU53" s="1306"/>
      <c r="CV53" s="1306">
        <v>64.2</v>
      </c>
      <c r="CW53" s="1306"/>
      <c r="CX53" s="1306"/>
      <c r="CY53" s="1306"/>
      <c r="CZ53" s="1306"/>
      <c r="DA53" s="1306"/>
      <c r="DB53" s="1306"/>
      <c r="DC53" s="1306"/>
    </row>
    <row r="54" spans="1:109" x14ac:dyDescent="0.15">
      <c r="A54" s="1283"/>
      <c r="B54" s="1275"/>
      <c r="G54" s="1301"/>
      <c r="H54" s="1301"/>
      <c r="I54" s="1294"/>
      <c r="J54" s="1294"/>
      <c r="K54" s="1303"/>
      <c r="L54" s="1303"/>
      <c r="M54" s="1303"/>
      <c r="N54" s="1303"/>
      <c r="AM54" s="1293"/>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1283"/>
      <c r="B55" s="1275"/>
      <c r="G55" s="1294"/>
      <c r="H55" s="1294"/>
      <c r="I55" s="1294"/>
      <c r="J55" s="1294"/>
      <c r="K55" s="1303"/>
      <c r="L55" s="1303"/>
      <c r="M55" s="1303"/>
      <c r="N55" s="1303"/>
      <c r="AN55" s="1300" t="s">
        <v>657</v>
      </c>
      <c r="AO55" s="1300"/>
      <c r="AP55" s="1300"/>
      <c r="AQ55" s="1300"/>
      <c r="AR55" s="1300"/>
      <c r="AS55" s="1300"/>
      <c r="AT55" s="1300"/>
      <c r="AU55" s="1300"/>
      <c r="AV55" s="1300"/>
      <c r="AW55" s="1300"/>
      <c r="AX55" s="1300"/>
      <c r="AY55" s="1300"/>
      <c r="AZ55" s="1300"/>
      <c r="BA55" s="1300"/>
      <c r="BB55" s="1304" t="s">
        <v>655</v>
      </c>
      <c r="BC55" s="1304"/>
      <c r="BD55" s="1304"/>
      <c r="BE55" s="1304"/>
      <c r="BF55" s="1304"/>
      <c r="BG55" s="1304"/>
      <c r="BH55" s="1304"/>
      <c r="BI55" s="1304"/>
      <c r="BJ55" s="1304"/>
      <c r="BK55" s="1304"/>
      <c r="BL55" s="1304"/>
      <c r="BM55" s="1304"/>
      <c r="BN55" s="1304"/>
      <c r="BO55" s="1304"/>
      <c r="BP55" s="1305"/>
      <c r="BQ55" s="1306"/>
      <c r="BR55" s="1306"/>
      <c r="BS55" s="1306"/>
      <c r="BT55" s="1306"/>
      <c r="BU55" s="1306"/>
      <c r="BV55" s="1306"/>
      <c r="BW55" s="1306"/>
      <c r="BX55" s="1306">
        <v>38.9</v>
      </c>
      <c r="BY55" s="1306"/>
      <c r="BZ55" s="1306"/>
      <c r="CA55" s="1306"/>
      <c r="CB55" s="1306"/>
      <c r="CC55" s="1306"/>
      <c r="CD55" s="1306"/>
      <c r="CE55" s="1306"/>
      <c r="CF55" s="1306">
        <v>37.6</v>
      </c>
      <c r="CG55" s="1306"/>
      <c r="CH55" s="1306"/>
      <c r="CI55" s="1306"/>
      <c r="CJ55" s="1306"/>
      <c r="CK55" s="1306"/>
      <c r="CL55" s="1306"/>
      <c r="CM55" s="1306"/>
      <c r="CN55" s="1306">
        <v>34</v>
      </c>
      <c r="CO55" s="1306"/>
      <c r="CP55" s="1306"/>
      <c r="CQ55" s="1306"/>
      <c r="CR55" s="1306"/>
      <c r="CS55" s="1306"/>
      <c r="CT55" s="1306"/>
      <c r="CU55" s="1306"/>
      <c r="CV55" s="1306">
        <v>33.9</v>
      </c>
      <c r="CW55" s="1306"/>
      <c r="CX55" s="1306"/>
      <c r="CY55" s="1306"/>
      <c r="CZ55" s="1306"/>
      <c r="DA55" s="1306"/>
      <c r="DB55" s="1306"/>
      <c r="DC55" s="1306"/>
    </row>
    <row r="56" spans="1:109" x14ac:dyDescent="0.15">
      <c r="A56" s="1283"/>
      <c r="B56" s="1275"/>
      <c r="G56" s="1294"/>
      <c r="H56" s="1294"/>
      <c r="I56" s="1294"/>
      <c r="J56" s="1294"/>
      <c r="K56" s="1303"/>
      <c r="L56" s="1303"/>
      <c r="M56" s="1303"/>
      <c r="N56" s="1303"/>
      <c r="AN56" s="1300"/>
      <c r="AO56" s="1300"/>
      <c r="AP56" s="1300"/>
      <c r="AQ56" s="1300"/>
      <c r="AR56" s="1300"/>
      <c r="AS56" s="1300"/>
      <c r="AT56" s="1300"/>
      <c r="AU56" s="1300"/>
      <c r="AV56" s="1300"/>
      <c r="AW56" s="1300"/>
      <c r="AX56" s="1300"/>
      <c r="AY56" s="1300"/>
      <c r="AZ56" s="1300"/>
      <c r="BA56" s="1300"/>
      <c r="BB56" s="1304"/>
      <c r="BC56" s="1304"/>
      <c r="BD56" s="1304"/>
      <c r="BE56" s="1304"/>
      <c r="BF56" s="1304"/>
      <c r="BG56" s="1304"/>
      <c r="BH56" s="1304"/>
      <c r="BI56" s="1304"/>
      <c r="BJ56" s="1304"/>
      <c r="BK56" s="1304"/>
      <c r="BL56" s="1304"/>
      <c r="BM56" s="1304"/>
      <c r="BN56" s="1304"/>
      <c r="BO56" s="1304"/>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1283" customFormat="1" x14ac:dyDescent="0.15">
      <c r="B57" s="1307"/>
      <c r="G57" s="1294"/>
      <c r="H57" s="1294"/>
      <c r="I57" s="1308"/>
      <c r="J57" s="1308"/>
      <c r="K57" s="1303"/>
      <c r="L57" s="1303"/>
      <c r="M57" s="1303"/>
      <c r="N57" s="1303"/>
      <c r="AM57" s="1268"/>
      <c r="AN57" s="1300"/>
      <c r="AO57" s="1300"/>
      <c r="AP57" s="1300"/>
      <c r="AQ57" s="1300"/>
      <c r="AR57" s="1300"/>
      <c r="AS57" s="1300"/>
      <c r="AT57" s="1300"/>
      <c r="AU57" s="1300"/>
      <c r="AV57" s="1300"/>
      <c r="AW57" s="1300"/>
      <c r="AX57" s="1300"/>
      <c r="AY57" s="1300"/>
      <c r="AZ57" s="1300"/>
      <c r="BA57" s="1300"/>
      <c r="BB57" s="1304" t="s">
        <v>656</v>
      </c>
      <c r="BC57" s="1304"/>
      <c r="BD57" s="1304"/>
      <c r="BE57" s="1304"/>
      <c r="BF57" s="1304"/>
      <c r="BG57" s="1304"/>
      <c r="BH57" s="1304"/>
      <c r="BI57" s="1304"/>
      <c r="BJ57" s="1304"/>
      <c r="BK57" s="1304"/>
      <c r="BL57" s="1304"/>
      <c r="BM57" s="1304"/>
      <c r="BN57" s="1304"/>
      <c r="BO57" s="1304"/>
      <c r="BP57" s="1305"/>
      <c r="BQ57" s="1306"/>
      <c r="BR57" s="1306"/>
      <c r="BS57" s="1306"/>
      <c r="BT57" s="1306"/>
      <c r="BU57" s="1306"/>
      <c r="BV57" s="1306"/>
      <c r="BW57" s="1306"/>
      <c r="BX57" s="1306">
        <v>59.3</v>
      </c>
      <c r="BY57" s="1306"/>
      <c r="BZ57" s="1306"/>
      <c r="CA57" s="1306"/>
      <c r="CB57" s="1306"/>
      <c r="CC57" s="1306"/>
      <c r="CD57" s="1306"/>
      <c r="CE57" s="1306"/>
      <c r="CF57" s="1306">
        <v>60</v>
      </c>
      <c r="CG57" s="1306"/>
      <c r="CH57" s="1306"/>
      <c r="CI57" s="1306"/>
      <c r="CJ57" s="1306"/>
      <c r="CK57" s="1306"/>
      <c r="CL57" s="1306"/>
      <c r="CM57" s="1306"/>
      <c r="CN57" s="1306">
        <v>61.1</v>
      </c>
      <c r="CO57" s="1306"/>
      <c r="CP57" s="1306"/>
      <c r="CQ57" s="1306"/>
      <c r="CR57" s="1306"/>
      <c r="CS57" s="1306"/>
      <c r="CT57" s="1306"/>
      <c r="CU57" s="1306"/>
      <c r="CV57" s="1306">
        <v>61.7</v>
      </c>
      <c r="CW57" s="1306"/>
      <c r="CX57" s="1306"/>
      <c r="CY57" s="1306"/>
      <c r="CZ57" s="1306"/>
      <c r="DA57" s="1306"/>
      <c r="DB57" s="1306"/>
      <c r="DC57" s="1306"/>
      <c r="DD57" s="1309"/>
      <c r="DE57" s="1307"/>
    </row>
    <row r="58" spans="1:109" s="1283" customFormat="1" x14ac:dyDescent="0.15">
      <c r="A58" s="1268"/>
      <c r="B58" s="1307"/>
      <c r="G58" s="1294"/>
      <c r="H58" s="1294"/>
      <c r="I58" s="1308"/>
      <c r="J58" s="1308"/>
      <c r="K58" s="1303"/>
      <c r="L58" s="1303"/>
      <c r="M58" s="1303"/>
      <c r="N58" s="1303"/>
      <c r="AM58" s="1268"/>
      <c r="AN58" s="1300"/>
      <c r="AO58" s="1300"/>
      <c r="AP58" s="1300"/>
      <c r="AQ58" s="1300"/>
      <c r="AR58" s="1300"/>
      <c r="AS58" s="1300"/>
      <c r="AT58" s="1300"/>
      <c r="AU58" s="1300"/>
      <c r="AV58" s="1300"/>
      <c r="AW58" s="1300"/>
      <c r="AX58" s="1300"/>
      <c r="AY58" s="1300"/>
      <c r="AZ58" s="1300"/>
      <c r="BA58" s="1300"/>
      <c r="BB58" s="1304"/>
      <c r="BC58" s="1304"/>
      <c r="BD58" s="1304"/>
      <c r="BE58" s="1304"/>
      <c r="BF58" s="1304"/>
      <c r="BG58" s="1304"/>
      <c r="BH58" s="1304"/>
      <c r="BI58" s="1304"/>
      <c r="BJ58" s="1304"/>
      <c r="BK58" s="1304"/>
      <c r="BL58" s="1304"/>
      <c r="BM58" s="1304"/>
      <c r="BN58" s="1304"/>
      <c r="BO58" s="1304"/>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1309"/>
      <c r="DE58" s="1307"/>
    </row>
    <row r="59" spans="1:109" s="1283" customFormat="1" x14ac:dyDescent="0.15">
      <c r="A59" s="1268"/>
      <c r="B59" s="1307"/>
      <c r="K59" s="1310"/>
      <c r="L59" s="1310"/>
      <c r="M59" s="1310"/>
      <c r="N59" s="1310"/>
      <c r="AQ59" s="1310"/>
      <c r="AR59" s="1310"/>
      <c r="AS59" s="1310"/>
      <c r="AT59" s="1310"/>
      <c r="BC59" s="1310"/>
      <c r="BD59" s="1310"/>
      <c r="BE59" s="1310"/>
      <c r="BF59" s="1310"/>
      <c r="BO59" s="1310"/>
      <c r="BP59" s="1310"/>
      <c r="BQ59" s="1310"/>
      <c r="BR59" s="1310"/>
      <c r="CA59" s="1310"/>
      <c r="CB59" s="1310"/>
      <c r="CC59" s="1310"/>
      <c r="CD59" s="1310"/>
      <c r="CM59" s="1310"/>
      <c r="CN59" s="1310"/>
      <c r="CO59" s="1310"/>
      <c r="CP59" s="1310"/>
      <c r="CY59" s="1310"/>
      <c r="CZ59" s="1310"/>
      <c r="DA59" s="1310"/>
      <c r="DB59" s="1310"/>
      <c r="DC59" s="1310"/>
      <c r="DD59" s="1309"/>
      <c r="DE59" s="1307"/>
    </row>
    <row r="60" spans="1:109" s="1283" customFormat="1" x14ac:dyDescent="0.15">
      <c r="A60" s="1268"/>
      <c r="B60" s="1307"/>
      <c r="K60" s="1310"/>
      <c r="L60" s="1310"/>
      <c r="M60" s="1310"/>
      <c r="N60" s="1310"/>
      <c r="AQ60" s="1310"/>
      <c r="AR60" s="1310"/>
      <c r="AS60" s="1310"/>
      <c r="AT60" s="1310"/>
      <c r="BC60" s="1310"/>
      <c r="BD60" s="1310"/>
      <c r="BE60" s="1310"/>
      <c r="BF60" s="1310"/>
      <c r="BO60" s="1310"/>
      <c r="BP60" s="1310"/>
      <c r="BQ60" s="1310"/>
      <c r="BR60" s="1310"/>
      <c r="CA60" s="1310"/>
      <c r="CB60" s="1310"/>
      <c r="CC60" s="1310"/>
      <c r="CD60" s="1310"/>
      <c r="CM60" s="1310"/>
      <c r="CN60" s="1310"/>
      <c r="CO60" s="1310"/>
      <c r="CP60" s="1310"/>
      <c r="CY60" s="1310"/>
      <c r="CZ60" s="1310"/>
      <c r="DA60" s="1310"/>
      <c r="DB60" s="1310"/>
      <c r="DC60" s="1310"/>
      <c r="DD60" s="1309"/>
      <c r="DE60" s="1307"/>
    </row>
    <row r="61" spans="1:109" s="1283" customFormat="1" x14ac:dyDescent="0.15">
      <c r="A61" s="1268"/>
      <c r="B61" s="1311"/>
      <c r="C61" s="1312"/>
      <c r="D61" s="1312"/>
      <c r="E61" s="1312"/>
      <c r="F61" s="1312"/>
      <c r="G61" s="1312"/>
      <c r="H61" s="1312"/>
      <c r="I61" s="1312"/>
      <c r="J61" s="1312"/>
      <c r="K61" s="1312"/>
      <c r="L61" s="1312"/>
      <c r="M61" s="1313"/>
      <c r="N61" s="1313"/>
      <c r="O61" s="1312"/>
      <c r="P61" s="1312"/>
      <c r="Q61" s="1312"/>
      <c r="R61" s="1312"/>
      <c r="S61" s="1312"/>
      <c r="T61" s="1312"/>
      <c r="U61" s="1312"/>
      <c r="V61" s="1312"/>
      <c r="W61" s="1312"/>
      <c r="X61" s="1312"/>
      <c r="Y61" s="1312"/>
      <c r="Z61" s="1312"/>
      <c r="AA61" s="1312"/>
      <c r="AB61" s="1312"/>
      <c r="AC61" s="1312"/>
      <c r="AD61" s="1312"/>
      <c r="AE61" s="1312"/>
      <c r="AF61" s="1312"/>
      <c r="AG61" s="1312"/>
      <c r="AH61" s="1312"/>
      <c r="AI61" s="1312"/>
      <c r="AJ61" s="1312"/>
      <c r="AK61" s="1312"/>
      <c r="AL61" s="1312"/>
      <c r="AM61" s="1312"/>
      <c r="AN61" s="1312"/>
      <c r="AO61" s="1312"/>
      <c r="AP61" s="1312"/>
      <c r="AQ61" s="1312"/>
      <c r="AR61" s="1312"/>
      <c r="AS61" s="1313"/>
      <c r="AT61" s="1313"/>
      <c r="AU61" s="1312"/>
      <c r="AV61" s="1312"/>
      <c r="AW61" s="1312"/>
      <c r="AX61" s="1312"/>
      <c r="AY61" s="1312"/>
      <c r="AZ61" s="1312"/>
      <c r="BA61" s="1312"/>
      <c r="BB61" s="1312"/>
      <c r="BC61" s="1312"/>
      <c r="BD61" s="1312"/>
      <c r="BE61" s="1313"/>
      <c r="BF61" s="1313"/>
      <c r="BG61" s="1312"/>
      <c r="BH61" s="1312"/>
      <c r="BI61" s="1312"/>
      <c r="BJ61" s="1312"/>
      <c r="BK61" s="1312"/>
      <c r="BL61" s="1312"/>
      <c r="BM61" s="1312"/>
      <c r="BN61" s="1312"/>
      <c r="BO61" s="1312"/>
      <c r="BP61" s="1312"/>
      <c r="BQ61" s="1313"/>
      <c r="BR61" s="1313"/>
      <c r="BS61" s="1312"/>
      <c r="BT61" s="1312"/>
      <c r="BU61" s="1312"/>
      <c r="BV61" s="1312"/>
      <c r="BW61" s="1312"/>
      <c r="BX61" s="1312"/>
      <c r="BY61" s="1312"/>
      <c r="BZ61" s="1312"/>
      <c r="CA61" s="1312"/>
      <c r="CB61" s="1312"/>
      <c r="CC61" s="1313"/>
      <c r="CD61" s="1313"/>
      <c r="CE61" s="1312"/>
      <c r="CF61" s="1312"/>
      <c r="CG61" s="1312"/>
      <c r="CH61" s="1312"/>
      <c r="CI61" s="1312"/>
      <c r="CJ61" s="1312"/>
      <c r="CK61" s="1312"/>
      <c r="CL61" s="1312"/>
      <c r="CM61" s="1312"/>
      <c r="CN61" s="1312"/>
      <c r="CO61" s="1313"/>
      <c r="CP61" s="1313"/>
      <c r="CQ61" s="1312"/>
      <c r="CR61" s="1312"/>
      <c r="CS61" s="1312"/>
      <c r="CT61" s="1312"/>
      <c r="CU61" s="1312"/>
      <c r="CV61" s="1312"/>
      <c r="CW61" s="1312"/>
      <c r="CX61" s="1312"/>
      <c r="CY61" s="1312"/>
      <c r="CZ61" s="1312"/>
      <c r="DA61" s="1313"/>
      <c r="DB61" s="1313"/>
      <c r="DC61" s="1313"/>
      <c r="DD61" s="1314"/>
      <c r="DE61" s="1307"/>
    </row>
    <row r="62" spans="1:109" x14ac:dyDescent="0.15">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68"/>
    </row>
    <row r="63" spans="1:109" ht="17.25" x14ac:dyDescent="0.15">
      <c r="B63" s="1315" t="s">
        <v>658</v>
      </c>
    </row>
    <row r="64" spans="1:109" x14ac:dyDescent="0.15">
      <c r="B64" s="1275"/>
      <c r="G64" s="1282"/>
      <c r="I64" s="1316"/>
      <c r="J64" s="1316"/>
      <c r="K64" s="1316"/>
      <c r="L64" s="1316"/>
      <c r="M64" s="1316"/>
      <c r="N64" s="1317"/>
      <c r="AM64" s="1282"/>
      <c r="AN64" s="1282" t="s">
        <v>651</v>
      </c>
      <c r="AP64" s="1283"/>
      <c r="AQ64" s="1283"/>
      <c r="AR64" s="1283"/>
      <c r="AY64" s="1282"/>
      <c r="BA64" s="1283"/>
      <c r="BB64" s="1283"/>
      <c r="BC64" s="1283"/>
      <c r="BK64" s="1282"/>
      <c r="BM64" s="1283"/>
      <c r="BN64" s="1283"/>
      <c r="BO64" s="1283"/>
      <c r="BW64" s="1282"/>
      <c r="BY64" s="1283"/>
      <c r="BZ64" s="1283"/>
      <c r="CA64" s="1283"/>
      <c r="CI64" s="1282"/>
      <c r="CK64" s="1283"/>
      <c r="CL64" s="1283"/>
      <c r="CM64" s="1283"/>
      <c r="CU64" s="1282"/>
      <c r="CW64" s="1283"/>
      <c r="CX64" s="1283"/>
      <c r="CY64" s="1283"/>
    </row>
    <row r="65" spans="2:107" x14ac:dyDescent="0.15">
      <c r="B65" s="1275"/>
      <c r="AN65" s="1318" t="s">
        <v>659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127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127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127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127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1275"/>
      <c r="H70" s="1327"/>
      <c r="I70" s="1327"/>
      <c r="J70" s="1328"/>
      <c r="K70" s="1328"/>
      <c r="L70" s="1329"/>
      <c r="M70" s="1328"/>
      <c r="N70" s="1329"/>
      <c r="AN70" s="1293"/>
      <c r="AO70" s="1293"/>
      <c r="AP70" s="1293"/>
      <c r="AZ70" s="1293"/>
      <c r="BA70" s="1293"/>
      <c r="BB70" s="1293"/>
      <c r="BL70" s="1293"/>
      <c r="BM70" s="1293"/>
      <c r="BN70" s="1293"/>
      <c r="BX70" s="1293"/>
      <c r="BY70" s="1293"/>
      <c r="BZ70" s="1293"/>
      <c r="CJ70" s="1293"/>
      <c r="CK70" s="1293"/>
      <c r="CL70" s="1293"/>
      <c r="CV70" s="1293"/>
      <c r="CW70" s="1293"/>
      <c r="CX70" s="1293"/>
    </row>
    <row r="71" spans="2:107" x14ac:dyDescent="0.15">
      <c r="B71" s="1275"/>
      <c r="G71" s="1330"/>
      <c r="I71" s="1331"/>
      <c r="J71" s="1328"/>
      <c r="K71" s="1328"/>
      <c r="L71" s="1329"/>
      <c r="M71" s="1328"/>
      <c r="N71" s="1329"/>
      <c r="AM71" s="1330"/>
      <c r="AN71" s="1268" t="s">
        <v>653</v>
      </c>
    </row>
    <row r="72" spans="2:107" x14ac:dyDescent="0.15">
      <c r="B72" s="1275"/>
      <c r="G72" s="1294"/>
      <c r="H72" s="1294"/>
      <c r="I72" s="1294"/>
      <c r="J72" s="1294"/>
      <c r="K72" s="1295"/>
      <c r="L72" s="1295"/>
      <c r="M72" s="1296"/>
      <c r="N72" s="1296"/>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300" t="s">
        <v>585</v>
      </c>
      <c r="BQ72" s="1300"/>
      <c r="BR72" s="1300"/>
      <c r="BS72" s="1300"/>
      <c r="BT72" s="1300"/>
      <c r="BU72" s="1300"/>
      <c r="BV72" s="1300"/>
      <c r="BW72" s="1300"/>
      <c r="BX72" s="1300" t="s">
        <v>586</v>
      </c>
      <c r="BY72" s="1300"/>
      <c r="BZ72" s="1300"/>
      <c r="CA72" s="1300"/>
      <c r="CB72" s="1300"/>
      <c r="CC72" s="1300"/>
      <c r="CD72" s="1300"/>
      <c r="CE72" s="1300"/>
      <c r="CF72" s="1300" t="s">
        <v>587</v>
      </c>
      <c r="CG72" s="1300"/>
      <c r="CH72" s="1300"/>
      <c r="CI72" s="1300"/>
      <c r="CJ72" s="1300"/>
      <c r="CK72" s="1300"/>
      <c r="CL72" s="1300"/>
      <c r="CM72" s="1300"/>
      <c r="CN72" s="1300" t="s">
        <v>588</v>
      </c>
      <c r="CO72" s="1300"/>
      <c r="CP72" s="1300"/>
      <c r="CQ72" s="1300"/>
      <c r="CR72" s="1300"/>
      <c r="CS72" s="1300"/>
      <c r="CT72" s="1300"/>
      <c r="CU72" s="1300"/>
      <c r="CV72" s="1300" t="s">
        <v>589</v>
      </c>
      <c r="CW72" s="1300"/>
      <c r="CX72" s="1300"/>
      <c r="CY72" s="1300"/>
      <c r="CZ72" s="1300"/>
      <c r="DA72" s="1300"/>
      <c r="DB72" s="1300"/>
      <c r="DC72" s="1300"/>
    </row>
    <row r="73" spans="2:107" x14ac:dyDescent="0.15">
      <c r="B73" s="1275"/>
      <c r="G73" s="1301"/>
      <c r="H73" s="1301"/>
      <c r="I73" s="1301"/>
      <c r="J73" s="1301"/>
      <c r="K73" s="1332"/>
      <c r="L73" s="1332"/>
      <c r="M73" s="1332"/>
      <c r="N73" s="1332"/>
      <c r="AM73" s="1293"/>
      <c r="AN73" s="1304" t="s">
        <v>654</v>
      </c>
      <c r="AO73" s="1304"/>
      <c r="AP73" s="1304"/>
      <c r="AQ73" s="1304"/>
      <c r="AR73" s="1304"/>
      <c r="AS73" s="1304"/>
      <c r="AT73" s="1304"/>
      <c r="AU73" s="1304"/>
      <c r="AV73" s="1304"/>
      <c r="AW73" s="1304"/>
      <c r="AX73" s="1304"/>
      <c r="AY73" s="1304"/>
      <c r="AZ73" s="1304"/>
      <c r="BA73" s="1304"/>
      <c r="BB73" s="1304" t="s">
        <v>655</v>
      </c>
      <c r="BC73" s="1304"/>
      <c r="BD73" s="1304"/>
      <c r="BE73" s="1304"/>
      <c r="BF73" s="1304"/>
      <c r="BG73" s="1304"/>
      <c r="BH73" s="1304"/>
      <c r="BI73" s="1304"/>
      <c r="BJ73" s="1304"/>
      <c r="BK73" s="1304"/>
      <c r="BL73" s="1304"/>
      <c r="BM73" s="1304"/>
      <c r="BN73" s="1304"/>
      <c r="BO73" s="1304"/>
      <c r="BP73" s="1306">
        <v>127</v>
      </c>
      <c r="BQ73" s="1306"/>
      <c r="BR73" s="1306"/>
      <c r="BS73" s="1306"/>
      <c r="BT73" s="1306"/>
      <c r="BU73" s="1306"/>
      <c r="BV73" s="1306"/>
      <c r="BW73" s="1306"/>
      <c r="BX73" s="1306">
        <v>123.2</v>
      </c>
      <c r="BY73" s="1306"/>
      <c r="BZ73" s="1306"/>
      <c r="CA73" s="1306"/>
      <c r="CB73" s="1306"/>
      <c r="CC73" s="1306"/>
      <c r="CD73" s="1306"/>
      <c r="CE73" s="1306"/>
      <c r="CF73" s="1306">
        <v>115.3</v>
      </c>
      <c r="CG73" s="1306"/>
      <c r="CH73" s="1306"/>
      <c r="CI73" s="1306"/>
      <c r="CJ73" s="1306"/>
      <c r="CK73" s="1306"/>
      <c r="CL73" s="1306"/>
      <c r="CM73" s="1306"/>
      <c r="CN73" s="1306">
        <v>118.9</v>
      </c>
      <c r="CO73" s="1306"/>
      <c r="CP73" s="1306"/>
      <c r="CQ73" s="1306"/>
      <c r="CR73" s="1306"/>
      <c r="CS73" s="1306"/>
      <c r="CT73" s="1306"/>
      <c r="CU73" s="1306"/>
      <c r="CV73" s="1306">
        <v>125.5</v>
      </c>
      <c r="CW73" s="1306"/>
      <c r="CX73" s="1306"/>
      <c r="CY73" s="1306"/>
      <c r="CZ73" s="1306"/>
      <c r="DA73" s="1306"/>
      <c r="DB73" s="1306"/>
      <c r="DC73" s="1306"/>
    </row>
    <row r="74" spans="2:107" x14ac:dyDescent="0.15">
      <c r="B74" s="1275"/>
      <c r="G74" s="1301"/>
      <c r="H74" s="1301"/>
      <c r="I74" s="1301"/>
      <c r="J74" s="1301"/>
      <c r="K74" s="1332"/>
      <c r="L74" s="1332"/>
      <c r="M74" s="1332"/>
      <c r="N74" s="1332"/>
      <c r="AM74" s="1293"/>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1275"/>
      <c r="G75" s="1301"/>
      <c r="H75" s="1301"/>
      <c r="I75" s="1294"/>
      <c r="J75" s="1294"/>
      <c r="K75" s="1303"/>
      <c r="L75" s="1303"/>
      <c r="M75" s="1303"/>
      <c r="N75" s="1303"/>
      <c r="AM75" s="1293"/>
      <c r="AN75" s="1304"/>
      <c r="AO75" s="1304"/>
      <c r="AP75" s="1304"/>
      <c r="AQ75" s="1304"/>
      <c r="AR75" s="1304"/>
      <c r="AS75" s="1304"/>
      <c r="AT75" s="1304"/>
      <c r="AU75" s="1304"/>
      <c r="AV75" s="1304"/>
      <c r="AW75" s="1304"/>
      <c r="AX75" s="1304"/>
      <c r="AY75" s="1304"/>
      <c r="AZ75" s="1304"/>
      <c r="BA75" s="1304"/>
      <c r="BB75" s="1304" t="s">
        <v>660</v>
      </c>
      <c r="BC75" s="1304"/>
      <c r="BD75" s="1304"/>
      <c r="BE75" s="1304"/>
      <c r="BF75" s="1304"/>
      <c r="BG75" s="1304"/>
      <c r="BH75" s="1304"/>
      <c r="BI75" s="1304"/>
      <c r="BJ75" s="1304"/>
      <c r="BK75" s="1304"/>
      <c r="BL75" s="1304"/>
      <c r="BM75" s="1304"/>
      <c r="BN75" s="1304"/>
      <c r="BO75" s="1304"/>
      <c r="BP75" s="1306">
        <v>13.8</v>
      </c>
      <c r="BQ75" s="1306"/>
      <c r="BR75" s="1306"/>
      <c r="BS75" s="1306"/>
      <c r="BT75" s="1306"/>
      <c r="BU75" s="1306"/>
      <c r="BV75" s="1306"/>
      <c r="BW75" s="1306"/>
      <c r="BX75" s="1306">
        <v>12.9</v>
      </c>
      <c r="BY75" s="1306"/>
      <c r="BZ75" s="1306"/>
      <c r="CA75" s="1306"/>
      <c r="CB75" s="1306"/>
      <c r="CC75" s="1306"/>
      <c r="CD75" s="1306"/>
      <c r="CE75" s="1306"/>
      <c r="CF75" s="1306">
        <v>11.6</v>
      </c>
      <c r="CG75" s="1306"/>
      <c r="CH75" s="1306"/>
      <c r="CI75" s="1306"/>
      <c r="CJ75" s="1306"/>
      <c r="CK75" s="1306"/>
      <c r="CL75" s="1306"/>
      <c r="CM75" s="1306"/>
      <c r="CN75" s="1306">
        <v>9.6</v>
      </c>
      <c r="CO75" s="1306"/>
      <c r="CP75" s="1306"/>
      <c r="CQ75" s="1306"/>
      <c r="CR75" s="1306"/>
      <c r="CS75" s="1306"/>
      <c r="CT75" s="1306"/>
      <c r="CU75" s="1306"/>
      <c r="CV75" s="1306">
        <v>8.5</v>
      </c>
      <c r="CW75" s="1306"/>
      <c r="CX75" s="1306"/>
      <c r="CY75" s="1306"/>
      <c r="CZ75" s="1306"/>
      <c r="DA75" s="1306"/>
      <c r="DB75" s="1306"/>
      <c r="DC75" s="1306"/>
    </row>
    <row r="76" spans="2:107" x14ac:dyDescent="0.15">
      <c r="B76" s="1275"/>
      <c r="G76" s="1301"/>
      <c r="H76" s="1301"/>
      <c r="I76" s="1294"/>
      <c r="J76" s="1294"/>
      <c r="K76" s="1303"/>
      <c r="L76" s="1303"/>
      <c r="M76" s="1303"/>
      <c r="N76" s="1303"/>
      <c r="AM76" s="1293"/>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1275"/>
      <c r="G77" s="1294"/>
      <c r="H77" s="1294"/>
      <c r="I77" s="1294"/>
      <c r="J77" s="1294"/>
      <c r="K77" s="1332"/>
      <c r="L77" s="1332"/>
      <c r="M77" s="1332"/>
      <c r="N77" s="1332"/>
      <c r="AN77" s="1300" t="s">
        <v>657</v>
      </c>
      <c r="AO77" s="1300"/>
      <c r="AP77" s="1300"/>
      <c r="AQ77" s="1300"/>
      <c r="AR77" s="1300"/>
      <c r="AS77" s="1300"/>
      <c r="AT77" s="1300"/>
      <c r="AU77" s="1300"/>
      <c r="AV77" s="1300"/>
      <c r="AW77" s="1300"/>
      <c r="AX77" s="1300"/>
      <c r="AY77" s="1300"/>
      <c r="AZ77" s="1300"/>
      <c r="BA77" s="1300"/>
      <c r="BB77" s="1304" t="s">
        <v>655</v>
      </c>
      <c r="BC77" s="1304"/>
      <c r="BD77" s="1304"/>
      <c r="BE77" s="1304"/>
      <c r="BF77" s="1304"/>
      <c r="BG77" s="1304"/>
      <c r="BH77" s="1304"/>
      <c r="BI77" s="1304"/>
      <c r="BJ77" s="1304"/>
      <c r="BK77" s="1304"/>
      <c r="BL77" s="1304"/>
      <c r="BM77" s="1304"/>
      <c r="BN77" s="1304"/>
      <c r="BO77" s="1304"/>
      <c r="BP77" s="1306">
        <v>41.4</v>
      </c>
      <c r="BQ77" s="1306"/>
      <c r="BR77" s="1306"/>
      <c r="BS77" s="1306"/>
      <c r="BT77" s="1306"/>
      <c r="BU77" s="1306"/>
      <c r="BV77" s="1306"/>
      <c r="BW77" s="1306"/>
      <c r="BX77" s="1306">
        <v>38.9</v>
      </c>
      <c r="BY77" s="1306"/>
      <c r="BZ77" s="1306"/>
      <c r="CA77" s="1306"/>
      <c r="CB77" s="1306"/>
      <c r="CC77" s="1306"/>
      <c r="CD77" s="1306"/>
      <c r="CE77" s="1306"/>
      <c r="CF77" s="1306">
        <v>37.6</v>
      </c>
      <c r="CG77" s="1306"/>
      <c r="CH77" s="1306"/>
      <c r="CI77" s="1306"/>
      <c r="CJ77" s="1306"/>
      <c r="CK77" s="1306"/>
      <c r="CL77" s="1306"/>
      <c r="CM77" s="1306"/>
      <c r="CN77" s="1306">
        <v>34</v>
      </c>
      <c r="CO77" s="1306"/>
      <c r="CP77" s="1306"/>
      <c r="CQ77" s="1306"/>
      <c r="CR77" s="1306"/>
      <c r="CS77" s="1306"/>
      <c r="CT77" s="1306"/>
      <c r="CU77" s="1306"/>
      <c r="CV77" s="1306">
        <v>33.9</v>
      </c>
      <c r="CW77" s="1306"/>
      <c r="CX77" s="1306"/>
      <c r="CY77" s="1306"/>
      <c r="CZ77" s="1306"/>
      <c r="DA77" s="1306"/>
      <c r="DB77" s="1306"/>
      <c r="DC77" s="1306"/>
    </row>
    <row r="78" spans="2:107" x14ac:dyDescent="0.15">
      <c r="B78" s="1275"/>
      <c r="G78" s="1294"/>
      <c r="H78" s="1294"/>
      <c r="I78" s="1294"/>
      <c r="J78" s="1294"/>
      <c r="K78" s="1332"/>
      <c r="L78" s="1332"/>
      <c r="M78" s="1332"/>
      <c r="N78" s="1332"/>
      <c r="AN78" s="1300"/>
      <c r="AO78" s="1300"/>
      <c r="AP78" s="1300"/>
      <c r="AQ78" s="1300"/>
      <c r="AR78" s="1300"/>
      <c r="AS78" s="1300"/>
      <c r="AT78" s="1300"/>
      <c r="AU78" s="1300"/>
      <c r="AV78" s="1300"/>
      <c r="AW78" s="1300"/>
      <c r="AX78" s="1300"/>
      <c r="AY78" s="1300"/>
      <c r="AZ78" s="1300"/>
      <c r="BA78" s="1300"/>
      <c r="BB78" s="1304"/>
      <c r="BC78" s="1304"/>
      <c r="BD78" s="1304"/>
      <c r="BE78" s="1304"/>
      <c r="BF78" s="1304"/>
      <c r="BG78" s="1304"/>
      <c r="BH78" s="1304"/>
      <c r="BI78" s="1304"/>
      <c r="BJ78" s="1304"/>
      <c r="BK78" s="1304"/>
      <c r="BL78" s="1304"/>
      <c r="BM78" s="1304"/>
      <c r="BN78" s="1304"/>
      <c r="BO78" s="1304"/>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1275"/>
      <c r="G79" s="1294"/>
      <c r="H79" s="1294"/>
      <c r="I79" s="1308"/>
      <c r="J79" s="1308"/>
      <c r="K79" s="1333"/>
      <c r="L79" s="1333"/>
      <c r="M79" s="1333"/>
      <c r="N79" s="1333"/>
      <c r="AN79" s="1300"/>
      <c r="AO79" s="1300"/>
      <c r="AP79" s="1300"/>
      <c r="AQ79" s="1300"/>
      <c r="AR79" s="1300"/>
      <c r="AS79" s="1300"/>
      <c r="AT79" s="1300"/>
      <c r="AU79" s="1300"/>
      <c r="AV79" s="1300"/>
      <c r="AW79" s="1300"/>
      <c r="AX79" s="1300"/>
      <c r="AY79" s="1300"/>
      <c r="AZ79" s="1300"/>
      <c r="BA79" s="1300"/>
      <c r="BB79" s="1304" t="s">
        <v>660</v>
      </c>
      <c r="BC79" s="1304"/>
      <c r="BD79" s="1304"/>
      <c r="BE79" s="1304"/>
      <c r="BF79" s="1304"/>
      <c r="BG79" s="1304"/>
      <c r="BH79" s="1304"/>
      <c r="BI79" s="1304"/>
      <c r="BJ79" s="1304"/>
      <c r="BK79" s="1304"/>
      <c r="BL79" s="1304"/>
      <c r="BM79" s="1304"/>
      <c r="BN79" s="1304"/>
      <c r="BO79" s="1304"/>
      <c r="BP79" s="1306">
        <v>6.7</v>
      </c>
      <c r="BQ79" s="1306"/>
      <c r="BR79" s="1306"/>
      <c r="BS79" s="1306"/>
      <c r="BT79" s="1306"/>
      <c r="BU79" s="1306"/>
      <c r="BV79" s="1306"/>
      <c r="BW79" s="1306"/>
      <c r="BX79" s="1306">
        <v>6.4</v>
      </c>
      <c r="BY79" s="1306"/>
      <c r="BZ79" s="1306"/>
      <c r="CA79" s="1306"/>
      <c r="CB79" s="1306"/>
      <c r="CC79" s="1306"/>
      <c r="CD79" s="1306"/>
      <c r="CE79" s="1306"/>
      <c r="CF79" s="1306">
        <v>6.1</v>
      </c>
      <c r="CG79" s="1306"/>
      <c r="CH79" s="1306"/>
      <c r="CI79" s="1306"/>
      <c r="CJ79" s="1306"/>
      <c r="CK79" s="1306"/>
      <c r="CL79" s="1306"/>
      <c r="CM79" s="1306"/>
      <c r="CN79" s="1306">
        <v>5.9</v>
      </c>
      <c r="CO79" s="1306"/>
      <c r="CP79" s="1306"/>
      <c r="CQ79" s="1306"/>
      <c r="CR79" s="1306"/>
      <c r="CS79" s="1306"/>
      <c r="CT79" s="1306"/>
      <c r="CU79" s="1306"/>
      <c r="CV79" s="1306">
        <v>5.7</v>
      </c>
      <c r="CW79" s="1306"/>
      <c r="CX79" s="1306"/>
      <c r="CY79" s="1306"/>
      <c r="CZ79" s="1306"/>
      <c r="DA79" s="1306"/>
      <c r="DB79" s="1306"/>
      <c r="DC79" s="1306"/>
    </row>
    <row r="80" spans="2:107" x14ac:dyDescent="0.15">
      <c r="B80" s="1275"/>
      <c r="G80" s="1294"/>
      <c r="H80" s="1294"/>
      <c r="I80" s="1308"/>
      <c r="J80" s="1308"/>
      <c r="K80" s="1333"/>
      <c r="L80" s="1333"/>
      <c r="M80" s="1333"/>
      <c r="N80" s="1333"/>
      <c r="AN80" s="1300"/>
      <c r="AO80" s="1300"/>
      <c r="AP80" s="1300"/>
      <c r="AQ80" s="1300"/>
      <c r="AR80" s="1300"/>
      <c r="AS80" s="1300"/>
      <c r="AT80" s="1300"/>
      <c r="AU80" s="1300"/>
      <c r="AV80" s="1300"/>
      <c r="AW80" s="1300"/>
      <c r="AX80" s="1300"/>
      <c r="AY80" s="1300"/>
      <c r="AZ80" s="1300"/>
      <c r="BA80" s="1300"/>
      <c r="BB80" s="1304"/>
      <c r="BC80" s="1304"/>
      <c r="BD80" s="1304"/>
      <c r="BE80" s="1304"/>
      <c r="BF80" s="1304"/>
      <c r="BG80" s="1304"/>
      <c r="BH80" s="1304"/>
      <c r="BI80" s="1304"/>
      <c r="BJ80" s="1304"/>
      <c r="BK80" s="1304"/>
      <c r="BL80" s="1304"/>
      <c r="BM80" s="1304"/>
      <c r="BN80" s="1304"/>
      <c r="BO80" s="1304"/>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1275"/>
    </row>
    <row r="82" spans="2:109" ht="17.25" x14ac:dyDescent="0.15">
      <c r="B82" s="1275"/>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x14ac:dyDescent="0.15">
      <c r="B83" s="1277"/>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9"/>
    </row>
    <row r="84" spans="2:109" x14ac:dyDescent="0.15">
      <c r="DD84" s="1268"/>
      <c r="DE84" s="1268"/>
    </row>
    <row r="85" spans="2:109" x14ac:dyDescent="0.15">
      <c r="DD85" s="1268"/>
      <c r="DE85" s="1268"/>
    </row>
    <row r="86" spans="2:109" hidden="1" x14ac:dyDescent="0.15">
      <c r="DD86" s="1268"/>
      <c r="DE86" s="1268"/>
    </row>
    <row r="87" spans="2:109" hidden="1" x14ac:dyDescent="0.15">
      <c r="K87" s="1335"/>
      <c r="AQ87" s="1335"/>
      <c r="BC87" s="1335"/>
      <c r="BO87" s="1335"/>
      <c r="CA87" s="1335"/>
      <c r="CM87" s="1335"/>
      <c r="CY87" s="1335"/>
      <c r="DD87" s="1268"/>
      <c r="DE87" s="1268"/>
    </row>
    <row r="88" spans="2:109" hidden="1" x14ac:dyDescent="0.15">
      <c r="DD88" s="1268"/>
      <c r="DE88" s="1268"/>
    </row>
    <row r="89" spans="2:109" hidden="1" x14ac:dyDescent="0.15">
      <c r="DD89" s="1268"/>
      <c r="DE89" s="1268"/>
    </row>
    <row r="90" spans="2:109" hidden="1" x14ac:dyDescent="0.15">
      <c r="DD90" s="1268"/>
      <c r="DE90" s="1268"/>
    </row>
    <row r="91" spans="2:109" hidden="1" x14ac:dyDescent="0.15">
      <c r="DD91" s="1268"/>
      <c r="DE91" s="1268"/>
    </row>
    <row r="92" spans="2:109" ht="13.5" hidden="1" customHeight="1" x14ac:dyDescent="0.15">
      <c r="DD92" s="1268"/>
      <c r="DE92" s="1268"/>
    </row>
    <row r="93" spans="2:109" ht="13.5" hidden="1" customHeight="1" x14ac:dyDescent="0.15">
      <c r="DD93" s="1268"/>
      <c r="DE93" s="1268"/>
    </row>
    <row r="94" spans="2:109" ht="13.5" hidden="1" customHeight="1" x14ac:dyDescent="0.15">
      <c r="DD94" s="1268"/>
      <c r="DE94" s="1268"/>
    </row>
    <row r="95" spans="2:109" ht="13.5" hidden="1" customHeight="1" x14ac:dyDescent="0.15">
      <c r="DD95" s="1268"/>
      <c r="DE95" s="1268"/>
    </row>
    <row r="96" spans="2:109" ht="13.5" hidden="1" customHeight="1" x14ac:dyDescent="0.15">
      <c r="DD96" s="1268"/>
      <c r="DE96" s="1268"/>
    </row>
    <row r="97" s="1268" customFormat="1" ht="13.5" hidden="1" customHeight="1" x14ac:dyDescent="0.15"/>
    <row r="98" s="1268" customFormat="1" ht="13.5" hidden="1" customHeight="1" x14ac:dyDescent="0.15"/>
    <row r="99" s="1268" customFormat="1" ht="13.5" hidden="1" customHeight="1" x14ac:dyDescent="0.15"/>
    <row r="100" s="1268" customFormat="1" ht="13.5" hidden="1" customHeight="1" x14ac:dyDescent="0.15"/>
    <row r="101" s="1268" customFormat="1" ht="13.5" hidden="1" customHeight="1" x14ac:dyDescent="0.15"/>
    <row r="102" s="1268" customFormat="1" ht="13.5" hidden="1" customHeight="1" x14ac:dyDescent="0.15"/>
    <row r="103" s="1268" customFormat="1" ht="13.5" hidden="1" customHeight="1" x14ac:dyDescent="0.15"/>
    <row r="104" s="1268" customFormat="1" ht="13.5" hidden="1" customHeight="1" x14ac:dyDescent="0.15"/>
    <row r="105" s="1268" customFormat="1" ht="13.5" hidden="1" customHeight="1" x14ac:dyDescent="0.15"/>
    <row r="106" s="1268" customFormat="1" ht="13.5" hidden="1" customHeight="1" x14ac:dyDescent="0.15"/>
    <row r="107" s="1268" customFormat="1" ht="13.5" hidden="1" customHeight="1" x14ac:dyDescent="0.15"/>
    <row r="108" s="1268" customFormat="1" ht="13.5" hidden="1" customHeight="1" x14ac:dyDescent="0.15"/>
    <row r="109" s="1268" customFormat="1" ht="13.5" hidden="1" customHeight="1" x14ac:dyDescent="0.15"/>
    <row r="110" s="1268" customFormat="1" ht="13.5" hidden="1" customHeight="1" x14ac:dyDescent="0.15"/>
    <row r="111" s="1268" customFormat="1" ht="13.5" hidden="1" customHeight="1" x14ac:dyDescent="0.15"/>
    <row r="112" s="1268" customFormat="1" ht="13.5" hidden="1" customHeight="1" x14ac:dyDescent="0.15"/>
    <row r="113" s="1268" customFormat="1" ht="13.5" hidden="1" customHeight="1" x14ac:dyDescent="0.15"/>
    <row r="114" s="1268" customFormat="1" ht="13.5" hidden="1" customHeight="1" x14ac:dyDescent="0.15"/>
    <row r="115" s="1268" customFormat="1" ht="13.5" hidden="1" customHeight="1" x14ac:dyDescent="0.15"/>
    <row r="116" s="1268" customFormat="1" ht="13.5" hidden="1" customHeight="1" x14ac:dyDescent="0.15"/>
    <row r="117" s="1268" customFormat="1" ht="13.5" hidden="1" customHeight="1" x14ac:dyDescent="0.15"/>
    <row r="118" s="1268" customFormat="1" ht="13.5" hidden="1" customHeight="1" x14ac:dyDescent="0.15"/>
    <row r="119" s="1268" customFormat="1" ht="13.5" hidden="1" customHeight="1" x14ac:dyDescent="0.15"/>
    <row r="120" s="1268" customFormat="1" ht="13.5" hidden="1" customHeight="1" x14ac:dyDescent="0.15"/>
    <row r="121" s="1268" customFormat="1" ht="13.5" hidden="1" customHeight="1" x14ac:dyDescent="0.15"/>
    <row r="122" s="1268" customFormat="1" ht="13.5" hidden="1" customHeight="1" x14ac:dyDescent="0.15"/>
    <row r="123" s="1268" customFormat="1" ht="13.5" hidden="1" customHeight="1" x14ac:dyDescent="0.15"/>
    <row r="124" s="1268" customFormat="1" ht="13.5" hidden="1" customHeight="1" x14ac:dyDescent="0.15"/>
    <row r="125" s="1268" customFormat="1" ht="13.5" hidden="1" customHeight="1" x14ac:dyDescent="0.15"/>
    <row r="126" s="1268" customFormat="1" ht="13.5" hidden="1" customHeight="1" x14ac:dyDescent="0.15"/>
    <row r="127" s="1268" customFormat="1" ht="13.5" hidden="1" customHeight="1" x14ac:dyDescent="0.15"/>
    <row r="128" s="1268" customFormat="1" ht="13.5" hidden="1" customHeight="1" x14ac:dyDescent="0.15"/>
    <row r="129" s="1268" customFormat="1" ht="13.5" hidden="1" customHeight="1" x14ac:dyDescent="0.15"/>
    <row r="130" s="1268" customFormat="1" ht="13.5" hidden="1" customHeight="1" x14ac:dyDescent="0.15"/>
    <row r="131" s="1268" customFormat="1" ht="13.5" hidden="1" customHeight="1" x14ac:dyDescent="0.15"/>
    <row r="132" s="1268" customFormat="1" ht="13.5" hidden="1" customHeight="1" x14ac:dyDescent="0.15"/>
    <row r="133" s="1268" customFormat="1" ht="13.5" hidden="1" customHeight="1" x14ac:dyDescent="0.15"/>
    <row r="134" s="1268" customFormat="1" ht="13.5" hidden="1" customHeight="1" x14ac:dyDescent="0.15"/>
    <row r="135" s="1268" customFormat="1" ht="13.5" hidden="1" customHeight="1" x14ac:dyDescent="0.15"/>
    <row r="136" s="1268" customFormat="1" ht="13.5" hidden="1" customHeight="1" x14ac:dyDescent="0.15"/>
    <row r="137" s="1268" customFormat="1" ht="13.5" hidden="1" customHeight="1" x14ac:dyDescent="0.15"/>
    <row r="138" s="1268" customFormat="1" ht="13.5" hidden="1" customHeight="1" x14ac:dyDescent="0.15"/>
    <row r="139" s="1268" customFormat="1" ht="13.5" hidden="1" customHeight="1" x14ac:dyDescent="0.15"/>
    <row r="140" s="1268" customFormat="1" ht="13.5" hidden="1" customHeight="1" x14ac:dyDescent="0.15"/>
    <row r="141" s="1268" customFormat="1" ht="13.5" hidden="1" customHeight="1" x14ac:dyDescent="0.15"/>
    <row r="142" s="1268" customFormat="1" ht="13.5" hidden="1" customHeight="1" x14ac:dyDescent="0.15"/>
    <row r="143" s="1268" customFormat="1" ht="13.5" hidden="1" customHeight="1" x14ac:dyDescent="0.15"/>
    <row r="144" s="1268" customFormat="1" ht="13.5" hidden="1" customHeight="1" x14ac:dyDescent="0.15"/>
    <row r="145" s="1268" customFormat="1" ht="13.5" hidden="1" customHeight="1" x14ac:dyDescent="0.15"/>
    <row r="146" s="1268" customFormat="1" ht="13.5" hidden="1" customHeight="1" x14ac:dyDescent="0.15"/>
    <row r="147" s="1268" customFormat="1" ht="13.5" hidden="1" customHeight="1" x14ac:dyDescent="0.15"/>
    <row r="148" s="1268" customFormat="1" ht="13.5" hidden="1" customHeight="1" x14ac:dyDescent="0.15"/>
    <row r="149" s="1268" customFormat="1" ht="13.5" hidden="1" customHeight="1" x14ac:dyDescent="0.15"/>
    <row r="150" s="1268" customFormat="1" ht="13.5" hidden="1" customHeight="1" x14ac:dyDescent="0.15"/>
    <row r="151" s="1268" customFormat="1" ht="13.5" hidden="1" customHeight="1" x14ac:dyDescent="0.15"/>
    <row r="152" s="1268" customFormat="1" ht="13.5" hidden="1" customHeight="1" x14ac:dyDescent="0.15"/>
    <row r="153" s="1268" customFormat="1" ht="13.5" hidden="1" customHeight="1" x14ac:dyDescent="0.15"/>
    <row r="154" s="1268" customFormat="1" ht="13.5" hidden="1" customHeight="1" x14ac:dyDescent="0.15"/>
    <row r="155" s="1268" customFormat="1" ht="13.5" hidden="1" customHeight="1" x14ac:dyDescent="0.15"/>
    <row r="156" s="1268" customFormat="1" ht="13.5" hidden="1" customHeight="1" x14ac:dyDescent="0.15"/>
    <row r="157" s="1268" customFormat="1" ht="13.5" hidden="1" customHeight="1" x14ac:dyDescent="0.15"/>
    <row r="158" s="1268" customFormat="1" ht="13.5" hidden="1" customHeight="1" x14ac:dyDescent="0.15"/>
    <row r="159" s="1268" customFormat="1" ht="13.5" hidden="1" customHeight="1" x14ac:dyDescent="0.15"/>
    <row r="160" s="1268" customFormat="1" ht="13.5" hidden="1" customHeight="1" x14ac:dyDescent="0.15"/>
  </sheetData>
  <sheetProtection algorithmName="SHA-512" hashValue="el1JIkH+qG49NP1Lj5R4JoPukox5fdSRmGF6w9Qh6pxLiOw7AS6fK/E48zeZj9p5v3HDI3/EE8Ojx4U3Ic7tkQ==" saltValue="IPrGwkZhD8a8tlVKF9v76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85" zoomScaleNormal="85" zoomScaleSheetLayoutView="70" workbookViewId="0">
      <selection activeCell="AN73" sqref="AN73:BA76"/>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531</v>
      </c>
    </row>
  </sheetData>
  <sheetProtection algorithmName="SHA-512" hashValue="uxkoSnZu+yVgH5Iz9c45xQ7z0VCcwGTcAf6EloHcHrdxEHF/a8oQ/kzToxrwdEnQYX6K69dzBIMxBToh/byamw==" saltValue="DYDJy1+2GBpBCvmks0xc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73" sqref="AN73:BA76"/>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531</v>
      </c>
    </row>
  </sheetData>
  <sheetProtection algorithmName="SHA-512" hashValue="PQfqS9Kf2Pg/iMnd66S+ePOy73rIbnNjS+ntxILnFrB6K5aREW5q1C3Uan4dFO9z+/fFPZz1sjQMhioO/ISbdQ==" saltValue="SgVcpB6t83POsebuP8uG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582</v>
      </c>
      <c r="G2" s="155"/>
      <c r="H2" s="156"/>
    </row>
    <row r="3" spans="1:8" x14ac:dyDescent="0.15">
      <c r="A3" s="152" t="s">
        <v>575</v>
      </c>
      <c r="B3" s="157"/>
      <c r="C3" s="158"/>
      <c r="D3" s="159">
        <v>66481</v>
      </c>
      <c r="E3" s="160"/>
      <c r="F3" s="161">
        <v>50880</v>
      </c>
      <c r="G3" s="162"/>
      <c r="H3" s="163"/>
    </row>
    <row r="4" spans="1:8" x14ac:dyDescent="0.15">
      <c r="A4" s="164"/>
      <c r="B4" s="165"/>
      <c r="C4" s="166"/>
      <c r="D4" s="167">
        <v>32081</v>
      </c>
      <c r="E4" s="168"/>
      <c r="F4" s="169">
        <v>27819</v>
      </c>
      <c r="G4" s="170"/>
      <c r="H4" s="171"/>
    </row>
    <row r="5" spans="1:8" x14ac:dyDescent="0.15">
      <c r="A5" s="152" t="s">
        <v>577</v>
      </c>
      <c r="B5" s="157"/>
      <c r="C5" s="158"/>
      <c r="D5" s="159">
        <v>48235</v>
      </c>
      <c r="E5" s="160"/>
      <c r="F5" s="161">
        <v>46395</v>
      </c>
      <c r="G5" s="162"/>
      <c r="H5" s="163"/>
    </row>
    <row r="6" spans="1:8" x14ac:dyDescent="0.15">
      <c r="A6" s="164"/>
      <c r="B6" s="165"/>
      <c r="C6" s="166"/>
      <c r="D6" s="167">
        <v>20993</v>
      </c>
      <c r="E6" s="168"/>
      <c r="F6" s="169">
        <v>26304</v>
      </c>
      <c r="G6" s="170"/>
      <c r="H6" s="171"/>
    </row>
    <row r="7" spans="1:8" x14ac:dyDescent="0.15">
      <c r="A7" s="152" t="s">
        <v>578</v>
      </c>
      <c r="B7" s="157"/>
      <c r="C7" s="158"/>
      <c r="D7" s="159">
        <v>48740</v>
      </c>
      <c r="E7" s="160"/>
      <c r="F7" s="161">
        <v>48088</v>
      </c>
      <c r="G7" s="162"/>
      <c r="H7" s="163"/>
    </row>
    <row r="8" spans="1:8" x14ac:dyDescent="0.15">
      <c r="A8" s="164"/>
      <c r="B8" s="165"/>
      <c r="C8" s="166"/>
      <c r="D8" s="167">
        <v>20639</v>
      </c>
      <c r="E8" s="168"/>
      <c r="F8" s="169">
        <v>25183</v>
      </c>
      <c r="G8" s="170"/>
      <c r="H8" s="171"/>
    </row>
    <row r="9" spans="1:8" x14ac:dyDescent="0.15">
      <c r="A9" s="152" t="s">
        <v>579</v>
      </c>
      <c r="B9" s="157"/>
      <c r="C9" s="158"/>
      <c r="D9" s="159">
        <v>54567</v>
      </c>
      <c r="E9" s="160"/>
      <c r="F9" s="161">
        <v>46457</v>
      </c>
      <c r="G9" s="162"/>
      <c r="H9" s="163"/>
    </row>
    <row r="10" spans="1:8" x14ac:dyDescent="0.15">
      <c r="A10" s="164"/>
      <c r="B10" s="165"/>
      <c r="C10" s="166"/>
      <c r="D10" s="167">
        <v>23865</v>
      </c>
      <c r="E10" s="168"/>
      <c r="F10" s="169">
        <v>24020</v>
      </c>
      <c r="G10" s="170"/>
      <c r="H10" s="171"/>
    </row>
    <row r="11" spans="1:8" x14ac:dyDescent="0.15">
      <c r="A11" s="152" t="s">
        <v>580</v>
      </c>
      <c r="B11" s="157"/>
      <c r="C11" s="158"/>
      <c r="D11" s="159">
        <v>60641</v>
      </c>
      <c r="E11" s="160"/>
      <c r="F11" s="161">
        <v>51849</v>
      </c>
      <c r="G11" s="162"/>
      <c r="H11" s="163"/>
    </row>
    <row r="12" spans="1:8" x14ac:dyDescent="0.15">
      <c r="A12" s="164"/>
      <c r="B12" s="165"/>
      <c r="C12" s="172"/>
      <c r="D12" s="167">
        <v>34776</v>
      </c>
      <c r="E12" s="168"/>
      <c r="F12" s="169">
        <v>26326</v>
      </c>
      <c r="G12" s="170"/>
      <c r="H12" s="171"/>
    </row>
    <row r="13" spans="1:8" x14ac:dyDescent="0.15">
      <c r="A13" s="152"/>
      <c r="B13" s="157"/>
      <c r="C13" s="173"/>
      <c r="D13" s="174">
        <v>55733</v>
      </c>
      <c r="E13" s="175"/>
      <c r="F13" s="176">
        <v>48734</v>
      </c>
      <c r="G13" s="177"/>
      <c r="H13" s="163"/>
    </row>
    <row r="14" spans="1:8" x14ac:dyDescent="0.15">
      <c r="A14" s="164"/>
      <c r="B14" s="165"/>
      <c r="C14" s="166"/>
      <c r="D14" s="167">
        <v>26471</v>
      </c>
      <c r="E14" s="168"/>
      <c r="F14" s="169">
        <v>25930</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1.85</v>
      </c>
      <c r="C19" s="178">
        <f>ROUND(VALUE(SUBSTITUTE(実質収支比率等に係る経年分析!G$48,"▲","-")),2)</f>
        <v>2.36</v>
      </c>
      <c r="D19" s="178">
        <f>ROUND(VALUE(SUBSTITUTE(実質収支比率等に係る経年分析!H$48,"▲","-")),2)</f>
        <v>2.1</v>
      </c>
      <c r="E19" s="178">
        <f>ROUND(VALUE(SUBSTITUTE(実質収支比率等に係る経年分析!I$48,"▲","-")),2)</f>
        <v>2.14</v>
      </c>
      <c r="F19" s="178">
        <f>ROUND(VALUE(SUBSTITUTE(実質収支比率等に係る経年分析!J$48,"▲","-")),2)</f>
        <v>2.73</v>
      </c>
    </row>
    <row r="20" spans="1:11" x14ac:dyDescent="0.15">
      <c r="A20" s="178" t="s">
        <v>55</v>
      </c>
      <c r="B20" s="178">
        <f>ROUND(VALUE(SUBSTITUTE(実質収支比率等に係る経年分析!F$47,"▲","-")),2)</f>
        <v>6.49</v>
      </c>
      <c r="C20" s="178">
        <f>ROUND(VALUE(SUBSTITUTE(実質収支比率等に係る経年分析!G$47,"▲","-")),2)</f>
        <v>6.67</v>
      </c>
      <c r="D20" s="178">
        <f>ROUND(VALUE(SUBSTITUTE(実質収支比率等に係る経年分析!H$47,"▲","-")),2)</f>
        <v>6.72</v>
      </c>
      <c r="E20" s="178">
        <f>ROUND(VALUE(SUBSTITUTE(実質収支比率等に係る経年分析!I$47,"▲","-")),2)</f>
        <v>8.14</v>
      </c>
      <c r="F20" s="178">
        <f>ROUND(VALUE(SUBSTITUTE(実質収支比率等に係る経年分析!J$47,"▲","-")),2)</f>
        <v>7.24</v>
      </c>
    </row>
    <row r="21" spans="1:11" x14ac:dyDescent="0.15">
      <c r="A21" s="178" t="s">
        <v>56</v>
      </c>
      <c r="B21" s="178">
        <f>IF(ISNUMBER(VALUE(SUBSTITUTE(実質収支比率等に係る経年分析!F$49,"▲","-"))),ROUND(VALUE(SUBSTITUTE(実質収支比率等に係る経年分析!F$49,"▲","-")),2),NA())</f>
        <v>0.56999999999999995</v>
      </c>
      <c r="C21" s="178">
        <f>IF(ISNUMBER(VALUE(SUBSTITUTE(実質収支比率等に係る経年分析!G$49,"▲","-"))),ROUND(VALUE(SUBSTITUTE(実質収支比率等に係る経年分析!G$49,"▲","-")),2),NA())</f>
        <v>0.46</v>
      </c>
      <c r="D21" s="178">
        <f>IF(ISNUMBER(VALUE(SUBSTITUTE(実質収支比率等に係る経年分析!H$49,"▲","-"))),ROUND(VALUE(SUBSTITUTE(実質収支比率等に係る経年分析!H$49,"▲","-")),2),NA())</f>
        <v>-0.15</v>
      </c>
      <c r="E21" s="178">
        <f>IF(ISNUMBER(VALUE(SUBSTITUTE(実質収支比率等に係る経年分析!I$49,"▲","-"))),ROUND(VALUE(SUBSTITUTE(実質収支比率等に係る経年分析!I$49,"▲","-")),2),NA())</f>
        <v>1.54</v>
      </c>
      <c r="F21" s="178">
        <f>IF(ISNUMBER(VALUE(SUBSTITUTE(実質収支比率等に係る経年分析!J$49,"▲","-"))),ROUND(VALUE(SUBSTITUTE(実質収支比率等に係る経年分析!J$49,"▲","-")),2),NA())</f>
        <v>-0.32</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2.34</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4.83</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4.49</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0.77</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富山市後期高齢者医療事業特別会計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0.01</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0.01</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0.01</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0.01</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0.01</v>
      </c>
    </row>
    <row r="30" spans="1:11" x14ac:dyDescent="0.15">
      <c r="A30" s="179" t="str">
        <f>IF(連結実質赤字比率に係る赤字・黒字の構成分析!C$40="",NA(),連結実質赤字比率に係る赤字・黒字の構成分析!C$40)</f>
        <v>富山市軌道整備事業特別会計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0.01</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0.01</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0.02</v>
      </c>
    </row>
    <row r="31" spans="1:11" x14ac:dyDescent="0.15">
      <c r="A31" s="179" t="str">
        <f>IF(連結実質赤字比率に係る赤字・黒字の構成分析!C$39="",NA(),連結実質赤字比率に係る赤字・黒字の構成分析!C$39)</f>
        <v>富山市介護保険事業特別会計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0.7</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1.57</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1.45</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0.75</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0.84</v>
      </c>
    </row>
    <row r="32" spans="1:11" x14ac:dyDescent="0.15">
      <c r="A32" s="179" t="str">
        <f>IF(連結実質赤字比率に係る赤字・黒字の構成分析!C$38="",NA(),連結実質赤字比率に係る赤字・黒字の構成分析!C$38)</f>
        <v>富山市病院事業会計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2.5099999999999998</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2.46</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1.84</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1.89</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1.22</v>
      </c>
    </row>
    <row r="33" spans="1:16" x14ac:dyDescent="0.15">
      <c r="A33" s="179" t="str">
        <f>IF(連結実質赤字比率に係る赤字・黒字の構成分析!C$37="",NA(),連結実質赤字比率に係る赤字・黒字の構成分析!C$37)</f>
        <v>富山市公共下水道事業会計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1.61</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1.47</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1.22</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1.44</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1.45</v>
      </c>
    </row>
    <row r="34" spans="1:16" x14ac:dyDescent="0.15">
      <c r="A34" s="179" t="str">
        <f>IF(連結実質赤字比率に係る赤字・黒字の構成分析!C$36="",NA(),連結実質赤字比率に係る赤字・黒字の構成分析!C$36)</f>
        <v>富山市工業用水道事業会計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2.0099999999999998</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2.04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2.12</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2.0499999999999998</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2.15</v>
      </c>
    </row>
    <row r="35" spans="1:16" x14ac:dyDescent="0.15">
      <c r="A35" s="179" t="str">
        <f>IF(連結実質赤字比率に係る赤字・黒字の構成分析!C$35="",NA(),連結実質赤字比率に係る赤字・黒字の構成分析!C$35)</f>
        <v>富山市水道事業会計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4.34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4.07</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3.57</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2.78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2.25</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1.83</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2.34</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2.0699999999999998</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2.12</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2.7</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26017</v>
      </c>
      <c r="E42" s="180"/>
      <c r="F42" s="180"/>
      <c r="G42" s="180">
        <f>'実質公債費比率（分子）の構造'!L$52</f>
        <v>24021</v>
      </c>
      <c r="H42" s="180"/>
      <c r="I42" s="180"/>
      <c r="J42" s="180">
        <f>'実質公債費比率（分子）の構造'!M$52</f>
        <v>23837</v>
      </c>
      <c r="K42" s="180"/>
      <c r="L42" s="180"/>
      <c r="M42" s="180">
        <f>'実質公債費比率（分子）の構造'!N$52</f>
        <v>23492</v>
      </c>
      <c r="N42" s="180"/>
      <c r="O42" s="180"/>
      <c r="P42" s="180">
        <f>'実質公債費比率（分子）の構造'!O$52</f>
        <v>23549</v>
      </c>
    </row>
    <row r="43" spans="1:16" x14ac:dyDescent="0.15">
      <c r="A43" s="180" t="s">
        <v>64</v>
      </c>
      <c r="B43" s="180">
        <f>'実質公債費比率（分子）の構造'!K$51</f>
        <v>15</v>
      </c>
      <c r="C43" s="180"/>
      <c r="D43" s="180"/>
      <c r="E43" s="180">
        <f>'実質公債費比率（分子）の構造'!L$51</f>
        <v>2</v>
      </c>
      <c r="F43" s="180"/>
      <c r="G43" s="180"/>
      <c r="H43" s="180">
        <f>'実質公債費比率（分子）の構造'!M$51</f>
        <v>4</v>
      </c>
      <c r="I43" s="180"/>
      <c r="J43" s="180"/>
      <c r="K43" s="180">
        <f>'実質公債費比率（分子）の構造'!N$51</f>
        <v>1</v>
      </c>
      <c r="L43" s="180"/>
      <c r="M43" s="180"/>
      <c r="N43" s="180">
        <f>'実質公債費比率（分子）の構造'!O$51</f>
        <v>1</v>
      </c>
      <c r="O43" s="180"/>
      <c r="P43" s="180"/>
    </row>
    <row r="44" spans="1:16" x14ac:dyDescent="0.15">
      <c r="A44" s="180" t="s">
        <v>65</v>
      </c>
      <c r="B44" s="180">
        <f>'実質公債費比率（分子）の構造'!K$50</f>
        <v>328</v>
      </c>
      <c r="C44" s="180"/>
      <c r="D44" s="180"/>
      <c r="E44" s="180">
        <f>'実質公債費比率（分子）の構造'!L$50</f>
        <v>284</v>
      </c>
      <c r="F44" s="180"/>
      <c r="G44" s="180"/>
      <c r="H44" s="180">
        <f>'実質公債費比率（分子）の構造'!M$50</f>
        <v>253</v>
      </c>
      <c r="I44" s="180"/>
      <c r="J44" s="180"/>
      <c r="K44" s="180">
        <f>'実質公債費比率（分子）の構造'!N$50</f>
        <v>350</v>
      </c>
      <c r="L44" s="180"/>
      <c r="M44" s="180"/>
      <c r="N44" s="180">
        <f>'実質公債費比率（分子）の構造'!O$50</f>
        <v>348</v>
      </c>
      <c r="O44" s="180"/>
      <c r="P44" s="180"/>
    </row>
    <row r="45" spans="1:16" x14ac:dyDescent="0.15">
      <c r="A45" s="180" t="s">
        <v>66</v>
      </c>
      <c r="B45" s="180">
        <f>'実質公債費比率（分子）の構造'!K$49</f>
        <v>2070</v>
      </c>
      <c r="C45" s="180"/>
      <c r="D45" s="180"/>
      <c r="E45" s="180">
        <f>'実質公債費比率（分子）の構造'!L$49</f>
        <v>1151</v>
      </c>
      <c r="F45" s="180"/>
      <c r="G45" s="180"/>
      <c r="H45" s="180">
        <f>'実質公債費比率（分子）の構造'!M$49</f>
        <v>701</v>
      </c>
      <c r="I45" s="180"/>
      <c r="J45" s="180"/>
      <c r="K45" s="180">
        <f>'実質公債費比率（分子）の構造'!N$49</f>
        <v>221</v>
      </c>
      <c r="L45" s="180"/>
      <c r="M45" s="180"/>
      <c r="N45" s="180">
        <f>'実質公債費比率（分子）の構造'!O$49</f>
        <v>135</v>
      </c>
      <c r="O45" s="180"/>
      <c r="P45" s="180"/>
    </row>
    <row r="46" spans="1:16" x14ac:dyDescent="0.15">
      <c r="A46" s="180" t="s">
        <v>67</v>
      </c>
      <c r="B46" s="180">
        <f>'実質公債費比率（分子）の構造'!K$48</f>
        <v>9317</v>
      </c>
      <c r="C46" s="180"/>
      <c r="D46" s="180"/>
      <c r="E46" s="180">
        <f>'実質公債費比率（分子）の構造'!L$48</f>
        <v>8342</v>
      </c>
      <c r="F46" s="180"/>
      <c r="G46" s="180"/>
      <c r="H46" s="180">
        <f>'実質公債費比率（分子）の構造'!M$48</f>
        <v>7879</v>
      </c>
      <c r="I46" s="180"/>
      <c r="J46" s="180"/>
      <c r="K46" s="180">
        <f>'実質公債費比率（分子）の構造'!N$48</f>
        <v>7680</v>
      </c>
      <c r="L46" s="180"/>
      <c r="M46" s="180"/>
      <c r="N46" s="180">
        <f>'実質公債費比率（分子）の構造'!O$48</f>
        <v>7441</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26118</v>
      </c>
      <c r="C49" s="180"/>
      <c r="D49" s="180"/>
      <c r="E49" s="180">
        <f>'実質公債費比率（分子）の構造'!L$45</f>
        <v>23070</v>
      </c>
      <c r="F49" s="180"/>
      <c r="G49" s="180"/>
      <c r="H49" s="180">
        <f>'実質公債費比率（分子）の構造'!M$45</f>
        <v>22715</v>
      </c>
      <c r="I49" s="180"/>
      <c r="J49" s="180"/>
      <c r="K49" s="180">
        <f>'実質公債費比率（分子）の構造'!N$45</f>
        <v>22334</v>
      </c>
      <c r="L49" s="180"/>
      <c r="M49" s="180"/>
      <c r="N49" s="180">
        <f>'実質公債費比率（分子）の構造'!O$45</f>
        <v>22074</v>
      </c>
      <c r="O49" s="180"/>
      <c r="P49" s="180"/>
    </row>
    <row r="50" spans="1:16" x14ac:dyDescent="0.15">
      <c r="A50" s="180" t="s">
        <v>71</v>
      </c>
      <c r="B50" s="180" t="e">
        <f>NA()</f>
        <v>#N/A</v>
      </c>
      <c r="C50" s="180">
        <f>IF(ISNUMBER('実質公債費比率（分子）の構造'!K$53),'実質公債費比率（分子）の構造'!K$53,NA())</f>
        <v>11831</v>
      </c>
      <c r="D50" s="180" t="e">
        <f>NA()</f>
        <v>#N/A</v>
      </c>
      <c r="E50" s="180" t="e">
        <f>NA()</f>
        <v>#N/A</v>
      </c>
      <c r="F50" s="180">
        <f>IF(ISNUMBER('実質公債費比率（分子）の構造'!L$53),'実質公債費比率（分子）の構造'!L$53,NA())</f>
        <v>8828</v>
      </c>
      <c r="G50" s="180" t="e">
        <f>NA()</f>
        <v>#N/A</v>
      </c>
      <c r="H50" s="180" t="e">
        <f>NA()</f>
        <v>#N/A</v>
      </c>
      <c r="I50" s="180">
        <f>IF(ISNUMBER('実質公債費比率（分子）の構造'!M$53),'実質公債費比率（分子）の構造'!M$53,NA())</f>
        <v>7715</v>
      </c>
      <c r="J50" s="180" t="e">
        <f>NA()</f>
        <v>#N/A</v>
      </c>
      <c r="K50" s="180" t="e">
        <f>NA()</f>
        <v>#N/A</v>
      </c>
      <c r="L50" s="180">
        <f>IF(ISNUMBER('実質公債費比率（分子）の構造'!N$53),'実質公債費比率（分子）の構造'!N$53,NA())</f>
        <v>7094</v>
      </c>
      <c r="M50" s="180" t="e">
        <f>NA()</f>
        <v>#N/A</v>
      </c>
      <c r="N50" s="180" t="e">
        <f>NA()</f>
        <v>#N/A</v>
      </c>
      <c r="O50" s="180">
        <f>IF(ISNUMBER('実質公債費比率（分子）の構造'!O$53),'実質公債費比率（分子）の構造'!O$53,NA())</f>
        <v>6450</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216220</v>
      </c>
      <c r="E56" s="179"/>
      <c r="F56" s="179"/>
      <c r="G56" s="179">
        <f>'将来負担比率（分子）の構造'!J$52</f>
        <v>209858</v>
      </c>
      <c r="H56" s="179"/>
      <c r="I56" s="179"/>
      <c r="J56" s="179">
        <f>'将来負担比率（分子）の構造'!K$52</f>
        <v>203243</v>
      </c>
      <c r="K56" s="179"/>
      <c r="L56" s="179"/>
      <c r="M56" s="179">
        <f>'将来負担比率（分子）の構造'!L$52</f>
        <v>198800</v>
      </c>
      <c r="N56" s="179"/>
      <c r="O56" s="179"/>
      <c r="P56" s="179">
        <f>'将来負担比率（分子）の構造'!M$52</f>
        <v>194250</v>
      </c>
    </row>
    <row r="57" spans="1:16" x14ac:dyDescent="0.15">
      <c r="A57" s="179" t="s">
        <v>42</v>
      </c>
      <c r="B57" s="179"/>
      <c r="C57" s="179"/>
      <c r="D57" s="179">
        <f>'将来負担比率（分子）の構造'!I$51</f>
        <v>26608</v>
      </c>
      <c r="E57" s="179"/>
      <c r="F57" s="179"/>
      <c r="G57" s="179">
        <f>'将来負担比率（分子）の構造'!J$51</f>
        <v>27235</v>
      </c>
      <c r="H57" s="179"/>
      <c r="I57" s="179"/>
      <c r="J57" s="179">
        <f>'将来負担比率（分子）の構造'!K$51</f>
        <v>26587</v>
      </c>
      <c r="K57" s="179"/>
      <c r="L57" s="179"/>
      <c r="M57" s="179">
        <f>'将来負担比率（分子）の構造'!L$51</f>
        <v>26220</v>
      </c>
      <c r="N57" s="179"/>
      <c r="O57" s="179"/>
      <c r="P57" s="179">
        <f>'将来負担比率（分子）の構造'!M$51</f>
        <v>24090</v>
      </c>
    </row>
    <row r="58" spans="1:16" x14ac:dyDescent="0.15">
      <c r="A58" s="179" t="s">
        <v>41</v>
      </c>
      <c r="B58" s="179"/>
      <c r="C58" s="179"/>
      <c r="D58" s="179">
        <f>'将来負担比率（分子）の構造'!I$50</f>
        <v>20550</v>
      </c>
      <c r="E58" s="179"/>
      <c r="F58" s="179"/>
      <c r="G58" s="179">
        <f>'将来負担比率（分子）の構造'!J$50</f>
        <v>21513</v>
      </c>
      <c r="H58" s="179"/>
      <c r="I58" s="179"/>
      <c r="J58" s="179">
        <f>'将来負担比率（分子）の構造'!K$50</f>
        <v>23537</v>
      </c>
      <c r="K58" s="179"/>
      <c r="L58" s="179"/>
      <c r="M58" s="179">
        <f>'将来負担比率（分子）の構造'!L$50</f>
        <v>28856</v>
      </c>
      <c r="N58" s="179"/>
      <c r="O58" s="179"/>
      <c r="P58" s="179">
        <f>'将来負担比率（分子）の構造'!M$50</f>
        <v>28432</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f>'将来負担比率（分子）の構造'!J$46</f>
        <v>452</v>
      </c>
      <c r="F61" s="179"/>
      <c r="G61" s="179"/>
      <c r="H61" s="179">
        <f>'将来負担比率（分子）の構造'!K$46</f>
        <v>496</v>
      </c>
      <c r="I61" s="179"/>
      <c r="J61" s="179"/>
      <c r="K61" s="179">
        <f>'将来負担比率（分子）の構造'!L$46</f>
        <v>507</v>
      </c>
      <c r="L61" s="179"/>
      <c r="M61" s="179"/>
      <c r="N61" s="179">
        <f>'将来負担比率（分子）の構造'!M$46</f>
        <v>575</v>
      </c>
      <c r="O61" s="179"/>
      <c r="P61" s="179"/>
    </row>
    <row r="62" spans="1:16" x14ac:dyDescent="0.15">
      <c r="A62" s="179" t="s">
        <v>35</v>
      </c>
      <c r="B62" s="179">
        <f>'将来負担比率（分子）の構造'!I$45</f>
        <v>20815</v>
      </c>
      <c r="C62" s="179"/>
      <c r="D62" s="179"/>
      <c r="E62" s="179">
        <f>'将来負担比率（分子）の構造'!J$45</f>
        <v>20070</v>
      </c>
      <c r="F62" s="179"/>
      <c r="G62" s="179"/>
      <c r="H62" s="179">
        <f>'将来負担比率（分子）の構造'!K$45</f>
        <v>19653</v>
      </c>
      <c r="I62" s="179"/>
      <c r="J62" s="179"/>
      <c r="K62" s="179">
        <f>'将来負担比率（分子）の構造'!L$45</f>
        <v>19002</v>
      </c>
      <c r="L62" s="179"/>
      <c r="M62" s="179"/>
      <c r="N62" s="179">
        <f>'将来負担比率（分子）の構造'!M$45</f>
        <v>18803</v>
      </c>
      <c r="O62" s="179"/>
      <c r="P62" s="179"/>
    </row>
    <row r="63" spans="1:16" x14ac:dyDescent="0.15">
      <c r="A63" s="179" t="s">
        <v>34</v>
      </c>
      <c r="B63" s="179">
        <f>'将来負担比率（分子）の構造'!I$44</f>
        <v>2618</v>
      </c>
      <c r="C63" s="179"/>
      <c r="D63" s="179"/>
      <c r="E63" s="179">
        <f>'将来負担比率（分子）の構造'!J$44</f>
        <v>1490</v>
      </c>
      <c r="F63" s="179"/>
      <c r="G63" s="179"/>
      <c r="H63" s="179">
        <f>'将来負担比率（分子）の構造'!K$44</f>
        <v>801</v>
      </c>
      <c r="I63" s="179"/>
      <c r="J63" s="179"/>
      <c r="K63" s="179">
        <f>'将来負担比率（分子）の構造'!L$44</f>
        <v>579</v>
      </c>
      <c r="L63" s="179"/>
      <c r="M63" s="179"/>
      <c r="N63" s="179">
        <f>'将来負担比率（分子）の構造'!M$44</f>
        <v>449</v>
      </c>
      <c r="O63" s="179"/>
      <c r="P63" s="179"/>
    </row>
    <row r="64" spans="1:16" x14ac:dyDescent="0.15">
      <c r="A64" s="179" t="s">
        <v>33</v>
      </c>
      <c r="B64" s="179">
        <f>'将来負担比率（分子）の構造'!I$43</f>
        <v>86781</v>
      </c>
      <c r="C64" s="179"/>
      <c r="D64" s="179"/>
      <c r="E64" s="179">
        <f>'将来負担比率（分子）の構造'!J$43</f>
        <v>84300</v>
      </c>
      <c r="F64" s="179"/>
      <c r="G64" s="179"/>
      <c r="H64" s="179">
        <f>'将来負担比率（分子）の構造'!K$43</f>
        <v>78638</v>
      </c>
      <c r="I64" s="179"/>
      <c r="J64" s="179"/>
      <c r="K64" s="179">
        <f>'将来負担比率（分子）の構造'!L$43</f>
        <v>73808</v>
      </c>
      <c r="L64" s="179"/>
      <c r="M64" s="179"/>
      <c r="N64" s="179">
        <f>'将来負担比率（分子）の構造'!M$43</f>
        <v>68303</v>
      </c>
      <c r="O64" s="179"/>
      <c r="P64" s="179"/>
    </row>
    <row r="65" spans="1:16" x14ac:dyDescent="0.15">
      <c r="A65" s="179" t="s">
        <v>32</v>
      </c>
      <c r="B65" s="179">
        <f>'将来負担比率（分子）の構造'!I$42</f>
        <v>10044</v>
      </c>
      <c r="C65" s="179"/>
      <c r="D65" s="179"/>
      <c r="E65" s="179">
        <f>'将来負担比率（分子）の構造'!J$42</f>
        <v>9612</v>
      </c>
      <c r="F65" s="179"/>
      <c r="G65" s="179"/>
      <c r="H65" s="179">
        <f>'将来負担比率（分子）の構造'!K$42</f>
        <v>10067</v>
      </c>
      <c r="I65" s="179"/>
      <c r="J65" s="179"/>
      <c r="K65" s="179">
        <f>'将来負担比率（分子）の構造'!L$42</f>
        <v>22451</v>
      </c>
      <c r="L65" s="179"/>
      <c r="M65" s="179"/>
      <c r="N65" s="179">
        <f>'将来負担比率（分子）の構造'!M$42</f>
        <v>27827</v>
      </c>
      <c r="O65" s="179"/>
      <c r="P65" s="179"/>
    </row>
    <row r="66" spans="1:16" x14ac:dyDescent="0.15">
      <c r="A66" s="179" t="s">
        <v>31</v>
      </c>
      <c r="B66" s="179">
        <f>'将来負担比率（分子）の構造'!I$41</f>
        <v>245897</v>
      </c>
      <c r="C66" s="179"/>
      <c r="D66" s="179"/>
      <c r="E66" s="179">
        <f>'将来負担比率（分子）の構造'!J$41</f>
        <v>242257</v>
      </c>
      <c r="F66" s="179"/>
      <c r="G66" s="179"/>
      <c r="H66" s="179">
        <f>'将来負担比率（分子）の構造'!K$41</f>
        <v>238095</v>
      </c>
      <c r="I66" s="179"/>
      <c r="J66" s="179"/>
      <c r="K66" s="179">
        <f>'将来負担比率（分子）の構造'!L$41</f>
        <v>236141</v>
      </c>
      <c r="L66" s="179"/>
      <c r="M66" s="179"/>
      <c r="N66" s="179">
        <f>'将来負担比率（分子）の構造'!M$41</f>
        <v>234718</v>
      </c>
      <c r="O66" s="179"/>
      <c r="P66" s="179"/>
    </row>
    <row r="67" spans="1:16" x14ac:dyDescent="0.15">
      <c r="A67" s="179" t="s">
        <v>75</v>
      </c>
      <c r="B67" s="179" t="e">
        <f>NA()</f>
        <v>#N/A</v>
      </c>
      <c r="C67" s="179">
        <f>IF(ISNUMBER('将来負担比率（分子）の構造'!I$53), IF('将来負担比率（分子）の構造'!I$53 &lt; 0, 0, '将来負担比率（分子）の構造'!I$53), NA())</f>
        <v>102778</v>
      </c>
      <c r="D67" s="179" t="e">
        <f>NA()</f>
        <v>#N/A</v>
      </c>
      <c r="E67" s="179" t="e">
        <f>NA()</f>
        <v>#N/A</v>
      </c>
      <c r="F67" s="179">
        <f>IF(ISNUMBER('将来負担比率（分子）の構造'!J$53), IF('将来負担比率（分子）の構造'!J$53 &lt; 0, 0, '将来負担比率（分子）の構造'!J$53), NA())</f>
        <v>99573</v>
      </c>
      <c r="G67" s="179" t="e">
        <f>NA()</f>
        <v>#N/A</v>
      </c>
      <c r="H67" s="179" t="e">
        <f>NA()</f>
        <v>#N/A</v>
      </c>
      <c r="I67" s="179">
        <f>IF(ISNUMBER('将来負担比率（分子）の構造'!K$53), IF('将来負担比率（分子）の構造'!K$53 &lt; 0, 0, '将来負担比率（分子）の構造'!K$53), NA())</f>
        <v>94383</v>
      </c>
      <c r="J67" s="179" t="e">
        <f>NA()</f>
        <v>#N/A</v>
      </c>
      <c r="K67" s="179" t="e">
        <f>NA()</f>
        <v>#N/A</v>
      </c>
      <c r="L67" s="179">
        <f>IF(ISNUMBER('将来負担比率（分子）の構造'!L$53), IF('将来負担比率（分子）の構造'!L$53 &lt; 0, 0, '将来負担比率（分子）の構造'!L$53), NA())</f>
        <v>98611</v>
      </c>
      <c r="M67" s="179" t="e">
        <f>NA()</f>
        <v>#N/A</v>
      </c>
      <c r="N67" s="179" t="e">
        <f>NA()</f>
        <v>#N/A</v>
      </c>
      <c r="O67" s="179">
        <f>IF(ISNUMBER('将来負担比率（分子）の構造'!M$53), IF('将来負担比率（分子）の構造'!M$53 &lt; 0, 0, '将来負担比率（分子）の構造'!M$53), NA())</f>
        <v>103902</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6772</v>
      </c>
      <c r="C72" s="183">
        <f>基金残高に係る経年分析!G55</f>
        <v>8272</v>
      </c>
      <c r="D72" s="183">
        <f>基金残高に係る経年分析!H55</f>
        <v>7353</v>
      </c>
    </row>
    <row r="73" spans="1:16" x14ac:dyDescent="0.15">
      <c r="A73" s="182" t="s">
        <v>78</v>
      </c>
      <c r="B73" s="183">
        <f>基金残高に係る経年分析!F56</f>
        <v>3562</v>
      </c>
      <c r="C73" s="183">
        <f>基金残高に係る経年分析!G56</f>
        <v>4062</v>
      </c>
      <c r="D73" s="183">
        <f>基金残高に係る経年分析!H56</f>
        <v>4722</v>
      </c>
    </row>
    <row r="74" spans="1:16" x14ac:dyDescent="0.15">
      <c r="A74" s="182" t="s">
        <v>79</v>
      </c>
      <c r="B74" s="183">
        <f>基金残高に係る経年分析!F57</f>
        <v>6026</v>
      </c>
      <c r="C74" s="183">
        <f>基金残高に係る経年分析!G57</f>
        <v>7325</v>
      </c>
      <c r="D74" s="183">
        <f>基金残高に係る経年分析!H57</f>
        <v>7180</v>
      </c>
    </row>
  </sheetData>
  <sheetProtection algorithmName="SHA-512" hashValue="FtUWbE2+MjinxhbgQ+E6U7ZBG5qPJaRzLunbblO/ybHFxc1DzXmG9zeR5aR/a0opUED7tEkyEQJ250Yan82kYA==" saltValue="Wtdw/M+hQTGgm4a06Jql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19" t="s">
        <v>212</v>
      </c>
      <c r="DI1" s="620"/>
      <c r="DJ1" s="620"/>
      <c r="DK1" s="620"/>
      <c r="DL1" s="620"/>
      <c r="DM1" s="620"/>
      <c r="DN1" s="621"/>
      <c r="DO1" s="224"/>
      <c r="DP1" s="619" t="s">
        <v>213</v>
      </c>
      <c r="DQ1" s="620"/>
      <c r="DR1" s="620"/>
      <c r="DS1" s="620"/>
      <c r="DT1" s="620"/>
      <c r="DU1" s="620"/>
      <c r="DV1" s="620"/>
      <c r="DW1" s="620"/>
      <c r="DX1" s="620"/>
      <c r="DY1" s="620"/>
      <c r="DZ1" s="620"/>
      <c r="EA1" s="620"/>
      <c r="EB1" s="620"/>
      <c r="EC1" s="621"/>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2" t="s">
        <v>215</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216</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217</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1</v>
      </c>
      <c r="C4" s="623"/>
      <c r="D4" s="623"/>
      <c r="E4" s="623"/>
      <c r="F4" s="623"/>
      <c r="G4" s="623"/>
      <c r="H4" s="623"/>
      <c r="I4" s="623"/>
      <c r="J4" s="623"/>
      <c r="K4" s="623"/>
      <c r="L4" s="623"/>
      <c r="M4" s="623"/>
      <c r="N4" s="623"/>
      <c r="O4" s="623"/>
      <c r="P4" s="623"/>
      <c r="Q4" s="624"/>
      <c r="R4" s="622" t="s">
        <v>218</v>
      </c>
      <c r="S4" s="623"/>
      <c r="T4" s="623"/>
      <c r="U4" s="623"/>
      <c r="V4" s="623"/>
      <c r="W4" s="623"/>
      <c r="X4" s="623"/>
      <c r="Y4" s="624"/>
      <c r="Z4" s="622" t="s">
        <v>219</v>
      </c>
      <c r="AA4" s="623"/>
      <c r="AB4" s="623"/>
      <c r="AC4" s="624"/>
      <c r="AD4" s="622" t="s">
        <v>220</v>
      </c>
      <c r="AE4" s="623"/>
      <c r="AF4" s="623"/>
      <c r="AG4" s="623"/>
      <c r="AH4" s="623"/>
      <c r="AI4" s="623"/>
      <c r="AJ4" s="623"/>
      <c r="AK4" s="624"/>
      <c r="AL4" s="622" t="s">
        <v>219</v>
      </c>
      <c r="AM4" s="623"/>
      <c r="AN4" s="623"/>
      <c r="AO4" s="624"/>
      <c r="AP4" s="628" t="s">
        <v>221</v>
      </c>
      <c r="AQ4" s="628"/>
      <c r="AR4" s="628"/>
      <c r="AS4" s="628"/>
      <c r="AT4" s="628"/>
      <c r="AU4" s="628"/>
      <c r="AV4" s="628"/>
      <c r="AW4" s="628"/>
      <c r="AX4" s="628"/>
      <c r="AY4" s="628"/>
      <c r="AZ4" s="628"/>
      <c r="BA4" s="628"/>
      <c r="BB4" s="628"/>
      <c r="BC4" s="628"/>
      <c r="BD4" s="628"/>
      <c r="BE4" s="628"/>
      <c r="BF4" s="628"/>
      <c r="BG4" s="628" t="s">
        <v>222</v>
      </c>
      <c r="BH4" s="628"/>
      <c r="BI4" s="628"/>
      <c r="BJ4" s="628"/>
      <c r="BK4" s="628"/>
      <c r="BL4" s="628"/>
      <c r="BM4" s="628"/>
      <c r="BN4" s="628"/>
      <c r="BO4" s="628" t="s">
        <v>219</v>
      </c>
      <c r="BP4" s="628"/>
      <c r="BQ4" s="628"/>
      <c r="BR4" s="628"/>
      <c r="BS4" s="628" t="s">
        <v>223</v>
      </c>
      <c r="BT4" s="628"/>
      <c r="BU4" s="628"/>
      <c r="BV4" s="628"/>
      <c r="BW4" s="628"/>
      <c r="BX4" s="628"/>
      <c r="BY4" s="628"/>
      <c r="BZ4" s="628"/>
      <c r="CA4" s="628"/>
      <c r="CB4" s="628"/>
      <c r="CD4" s="625" t="s">
        <v>224</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228" customFormat="1" ht="11.25" customHeight="1" x14ac:dyDescent="0.15">
      <c r="B5" s="629" t="s">
        <v>225</v>
      </c>
      <c r="C5" s="630"/>
      <c r="D5" s="630"/>
      <c r="E5" s="630"/>
      <c r="F5" s="630"/>
      <c r="G5" s="630"/>
      <c r="H5" s="630"/>
      <c r="I5" s="630"/>
      <c r="J5" s="630"/>
      <c r="K5" s="630"/>
      <c r="L5" s="630"/>
      <c r="M5" s="630"/>
      <c r="N5" s="630"/>
      <c r="O5" s="630"/>
      <c r="P5" s="630"/>
      <c r="Q5" s="631"/>
      <c r="R5" s="632">
        <v>74846630</v>
      </c>
      <c r="S5" s="633"/>
      <c r="T5" s="633"/>
      <c r="U5" s="633"/>
      <c r="V5" s="633"/>
      <c r="W5" s="633"/>
      <c r="X5" s="633"/>
      <c r="Y5" s="634"/>
      <c r="Z5" s="635">
        <v>43.8</v>
      </c>
      <c r="AA5" s="635"/>
      <c r="AB5" s="635"/>
      <c r="AC5" s="635"/>
      <c r="AD5" s="636">
        <v>70834177</v>
      </c>
      <c r="AE5" s="636"/>
      <c r="AF5" s="636"/>
      <c r="AG5" s="636"/>
      <c r="AH5" s="636"/>
      <c r="AI5" s="636"/>
      <c r="AJ5" s="636"/>
      <c r="AK5" s="636"/>
      <c r="AL5" s="637">
        <v>72.5</v>
      </c>
      <c r="AM5" s="638"/>
      <c r="AN5" s="638"/>
      <c r="AO5" s="639"/>
      <c r="AP5" s="629" t="s">
        <v>226</v>
      </c>
      <c r="AQ5" s="630"/>
      <c r="AR5" s="630"/>
      <c r="AS5" s="630"/>
      <c r="AT5" s="630"/>
      <c r="AU5" s="630"/>
      <c r="AV5" s="630"/>
      <c r="AW5" s="630"/>
      <c r="AX5" s="630"/>
      <c r="AY5" s="630"/>
      <c r="AZ5" s="630"/>
      <c r="BA5" s="630"/>
      <c r="BB5" s="630"/>
      <c r="BC5" s="630"/>
      <c r="BD5" s="630"/>
      <c r="BE5" s="630"/>
      <c r="BF5" s="631"/>
      <c r="BG5" s="643">
        <v>67118919</v>
      </c>
      <c r="BH5" s="644"/>
      <c r="BI5" s="644"/>
      <c r="BJ5" s="644"/>
      <c r="BK5" s="644"/>
      <c r="BL5" s="644"/>
      <c r="BM5" s="644"/>
      <c r="BN5" s="645"/>
      <c r="BO5" s="646">
        <v>89.7</v>
      </c>
      <c r="BP5" s="646"/>
      <c r="BQ5" s="646"/>
      <c r="BR5" s="646"/>
      <c r="BS5" s="647">
        <v>1411172</v>
      </c>
      <c r="BT5" s="647"/>
      <c r="BU5" s="647"/>
      <c r="BV5" s="647"/>
      <c r="BW5" s="647"/>
      <c r="BX5" s="647"/>
      <c r="BY5" s="647"/>
      <c r="BZ5" s="647"/>
      <c r="CA5" s="647"/>
      <c r="CB5" s="651"/>
      <c r="CD5" s="625" t="s">
        <v>221</v>
      </c>
      <c r="CE5" s="626"/>
      <c r="CF5" s="626"/>
      <c r="CG5" s="626"/>
      <c r="CH5" s="626"/>
      <c r="CI5" s="626"/>
      <c r="CJ5" s="626"/>
      <c r="CK5" s="626"/>
      <c r="CL5" s="626"/>
      <c r="CM5" s="626"/>
      <c r="CN5" s="626"/>
      <c r="CO5" s="626"/>
      <c r="CP5" s="626"/>
      <c r="CQ5" s="627"/>
      <c r="CR5" s="625" t="s">
        <v>227</v>
      </c>
      <c r="CS5" s="626"/>
      <c r="CT5" s="626"/>
      <c r="CU5" s="626"/>
      <c r="CV5" s="626"/>
      <c r="CW5" s="626"/>
      <c r="CX5" s="626"/>
      <c r="CY5" s="627"/>
      <c r="CZ5" s="625" t="s">
        <v>219</v>
      </c>
      <c r="DA5" s="626"/>
      <c r="DB5" s="626"/>
      <c r="DC5" s="627"/>
      <c r="DD5" s="625" t="s">
        <v>228</v>
      </c>
      <c r="DE5" s="626"/>
      <c r="DF5" s="626"/>
      <c r="DG5" s="626"/>
      <c r="DH5" s="626"/>
      <c r="DI5" s="626"/>
      <c r="DJ5" s="626"/>
      <c r="DK5" s="626"/>
      <c r="DL5" s="626"/>
      <c r="DM5" s="626"/>
      <c r="DN5" s="626"/>
      <c r="DO5" s="626"/>
      <c r="DP5" s="627"/>
      <c r="DQ5" s="625" t="s">
        <v>229</v>
      </c>
      <c r="DR5" s="626"/>
      <c r="DS5" s="626"/>
      <c r="DT5" s="626"/>
      <c r="DU5" s="626"/>
      <c r="DV5" s="626"/>
      <c r="DW5" s="626"/>
      <c r="DX5" s="626"/>
      <c r="DY5" s="626"/>
      <c r="DZ5" s="626"/>
      <c r="EA5" s="626"/>
      <c r="EB5" s="626"/>
      <c r="EC5" s="627"/>
    </row>
    <row r="6" spans="2:143" ht="11.25" customHeight="1" x14ac:dyDescent="0.15">
      <c r="B6" s="640" t="s">
        <v>230</v>
      </c>
      <c r="C6" s="641"/>
      <c r="D6" s="641"/>
      <c r="E6" s="641"/>
      <c r="F6" s="641"/>
      <c r="G6" s="641"/>
      <c r="H6" s="641"/>
      <c r="I6" s="641"/>
      <c r="J6" s="641"/>
      <c r="K6" s="641"/>
      <c r="L6" s="641"/>
      <c r="M6" s="641"/>
      <c r="N6" s="641"/>
      <c r="O6" s="641"/>
      <c r="P6" s="641"/>
      <c r="Q6" s="642"/>
      <c r="R6" s="643">
        <v>1373310</v>
      </c>
      <c r="S6" s="644"/>
      <c r="T6" s="644"/>
      <c r="U6" s="644"/>
      <c r="V6" s="644"/>
      <c r="W6" s="644"/>
      <c r="X6" s="644"/>
      <c r="Y6" s="645"/>
      <c r="Z6" s="646">
        <v>0.8</v>
      </c>
      <c r="AA6" s="646"/>
      <c r="AB6" s="646"/>
      <c r="AC6" s="646"/>
      <c r="AD6" s="647">
        <v>1373310</v>
      </c>
      <c r="AE6" s="647"/>
      <c r="AF6" s="647"/>
      <c r="AG6" s="647"/>
      <c r="AH6" s="647"/>
      <c r="AI6" s="647"/>
      <c r="AJ6" s="647"/>
      <c r="AK6" s="647"/>
      <c r="AL6" s="648">
        <v>1.4</v>
      </c>
      <c r="AM6" s="649"/>
      <c r="AN6" s="649"/>
      <c r="AO6" s="650"/>
      <c r="AP6" s="640" t="s">
        <v>231</v>
      </c>
      <c r="AQ6" s="641"/>
      <c r="AR6" s="641"/>
      <c r="AS6" s="641"/>
      <c r="AT6" s="641"/>
      <c r="AU6" s="641"/>
      <c r="AV6" s="641"/>
      <c r="AW6" s="641"/>
      <c r="AX6" s="641"/>
      <c r="AY6" s="641"/>
      <c r="AZ6" s="641"/>
      <c r="BA6" s="641"/>
      <c r="BB6" s="641"/>
      <c r="BC6" s="641"/>
      <c r="BD6" s="641"/>
      <c r="BE6" s="641"/>
      <c r="BF6" s="642"/>
      <c r="BG6" s="643">
        <v>67118919</v>
      </c>
      <c r="BH6" s="644"/>
      <c r="BI6" s="644"/>
      <c r="BJ6" s="644"/>
      <c r="BK6" s="644"/>
      <c r="BL6" s="644"/>
      <c r="BM6" s="644"/>
      <c r="BN6" s="645"/>
      <c r="BO6" s="646">
        <v>89.7</v>
      </c>
      <c r="BP6" s="646"/>
      <c r="BQ6" s="646"/>
      <c r="BR6" s="646"/>
      <c r="BS6" s="647">
        <v>1411172</v>
      </c>
      <c r="BT6" s="647"/>
      <c r="BU6" s="647"/>
      <c r="BV6" s="647"/>
      <c r="BW6" s="647"/>
      <c r="BX6" s="647"/>
      <c r="BY6" s="647"/>
      <c r="BZ6" s="647"/>
      <c r="CA6" s="647"/>
      <c r="CB6" s="651"/>
      <c r="CD6" s="654" t="s">
        <v>232</v>
      </c>
      <c r="CE6" s="655"/>
      <c r="CF6" s="655"/>
      <c r="CG6" s="655"/>
      <c r="CH6" s="655"/>
      <c r="CI6" s="655"/>
      <c r="CJ6" s="655"/>
      <c r="CK6" s="655"/>
      <c r="CL6" s="655"/>
      <c r="CM6" s="655"/>
      <c r="CN6" s="655"/>
      <c r="CO6" s="655"/>
      <c r="CP6" s="655"/>
      <c r="CQ6" s="656"/>
      <c r="CR6" s="643">
        <v>758802</v>
      </c>
      <c r="CS6" s="644"/>
      <c r="CT6" s="644"/>
      <c r="CU6" s="644"/>
      <c r="CV6" s="644"/>
      <c r="CW6" s="644"/>
      <c r="CX6" s="644"/>
      <c r="CY6" s="645"/>
      <c r="CZ6" s="637">
        <v>0.5</v>
      </c>
      <c r="DA6" s="638"/>
      <c r="DB6" s="638"/>
      <c r="DC6" s="657"/>
      <c r="DD6" s="652" t="s">
        <v>138</v>
      </c>
      <c r="DE6" s="644"/>
      <c r="DF6" s="644"/>
      <c r="DG6" s="644"/>
      <c r="DH6" s="644"/>
      <c r="DI6" s="644"/>
      <c r="DJ6" s="644"/>
      <c r="DK6" s="644"/>
      <c r="DL6" s="644"/>
      <c r="DM6" s="644"/>
      <c r="DN6" s="644"/>
      <c r="DO6" s="644"/>
      <c r="DP6" s="645"/>
      <c r="DQ6" s="652">
        <v>729570</v>
      </c>
      <c r="DR6" s="644"/>
      <c r="DS6" s="644"/>
      <c r="DT6" s="644"/>
      <c r="DU6" s="644"/>
      <c r="DV6" s="644"/>
      <c r="DW6" s="644"/>
      <c r="DX6" s="644"/>
      <c r="DY6" s="644"/>
      <c r="DZ6" s="644"/>
      <c r="EA6" s="644"/>
      <c r="EB6" s="644"/>
      <c r="EC6" s="653"/>
    </row>
    <row r="7" spans="2:143" ht="11.25" customHeight="1" x14ac:dyDescent="0.15">
      <c r="B7" s="640" t="s">
        <v>233</v>
      </c>
      <c r="C7" s="641"/>
      <c r="D7" s="641"/>
      <c r="E7" s="641"/>
      <c r="F7" s="641"/>
      <c r="G7" s="641"/>
      <c r="H7" s="641"/>
      <c r="I7" s="641"/>
      <c r="J7" s="641"/>
      <c r="K7" s="641"/>
      <c r="L7" s="641"/>
      <c r="M7" s="641"/>
      <c r="N7" s="641"/>
      <c r="O7" s="641"/>
      <c r="P7" s="641"/>
      <c r="Q7" s="642"/>
      <c r="R7" s="643">
        <v>69541</v>
      </c>
      <c r="S7" s="644"/>
      <c r="T7" s="644"/>
      <c r="U7" s="644"/>
      <c r="V7" s="644"/>
      <c r="W7" s="644"/>
      <c r="X7" s="644"/>
      <c r="Y7" s="645"/>
      <c r="Z7" s="646">
        <v>0</v>
      </c>
      <c r="AA7" s="646"/>
      <c r="AB7" s="646"/>
      <c r="AC7" s="646"/>
      <c r="AD7" s="647">
        <v>69541</v>
      </c>
      <c r="AE7" s="647"/>
      <c r="AF7" s="647"/>
      <c r="AG7" s="647"/>
      <c r="AH7" s="647"/>
      <c r="AI7" s="647"/>
      <c r="AJ7" s="647"/>
      <c r="AK7" s="647"/>
      <c r="AL7" s="648">
        <v>0.1</v>
      </c>
      <c r="AM7" s="649"/>
      <c r="AN7" s="649"/>
      <c r="AO7" s="650"/>
      <c r="AP7" s="640" t="s">
        <v>234</v>
      </c>
      <c r="AQ7" s="641"/>
      <c r="AR7" s="641"/>
      <c r="AS7" s="641"/>
      <c r="AT7" s="641"/>
      <c r="AU7" s="641"/>
      <c r="AV7" s="641"/>
      <c r="AW7" s="641"/>
      <c r="AX7" s="641"/>
      <c r="AY7" s="641"/>
      <c r="AZ7" s="641"/>
      <c r="BA7" s="641"/>
      <c r="BB7" s="641"/>
      <c r="BC7" s="641"/>
      <c r="BD7" s="641"/>
      <c r="BE7" s="641"/>
      <c r="BF7" s="642"/>
      <c r="BG7" s="643">
        <v>32229434</v>
      </c>
      <c r="BH7" s="644"/>
      <c r="BI7" s="644"/>
      <c r="BJ7" s="644"/>
      <c r="BK7" s="644"/>
      <c r="BL7" s="644"/>
      <c r="BM7" s="644"/>
      <c r="BN7" s="645"/>
      <c r="BO7" s="646">
        <v>43.1</v>
      </c>
      <c r="BP7" s="646"/>
      <c r="BQ7" s="646"/>
      <c r="BR7" s="646"/>
      <c r="BS7" s="647">
        <v>1411172</v>
      </c>
      <c r="BT7" s="647"/>
      <c r="BU7" s="647"/>
      <c r="BV7" s="647"/>
      <c r="BW7" s="647"/>
      <c r="BX7" s="647"/>
      <c r="BY7" s="647"/>
      <c r="BZ7" s="647"/>
      <c r="CA7" s="647"/>
      <c r="CB7" s="651"/>
      <c r="CD7" s="658" t="s">
        <v>235</v>
      </c>
      <c r="CE7" s="659"/>
      <c r="CF7" s="659"/>
      <c r="CG7" s="659"/>
      <c r="CH7" s="659"/>
      <c r="CI7" s="659"/>
      <c r="CJ7" s="659"/>
      <c r="CK7" s="659"/>
      <c r="CL7" s="659"/>
      <c r="CM7" s="659"/>
      <c r="CN7" s="659"/>
      <c r="CO7" s="659"/>
      <c r="CP7" s="659"/>
      <c r="CQ7" s="660"/>
      <c r="CR7" s="643">
        <v>15120954</v>
      </c>
      <c r="CS7" s="644"/>
      <c r="CT7" s="644"/>
      <c r="CU7" s="644"/>
      <c r="CV7" s="644"/>
      <c r="CW7" s="644"/>
      <c r="CX7" s="644"/>
      <c r="CY7" s="645"/>
      <c r="CZ7" s="646">
        <v>9.1</v>
      </c>
      <c r="DA7" s="646"/>
      <c r="DB7" s="646"/>
      <c r="DC7" s="646"/>
      <c r="DD7" s="652">
        <v>385644</v>
      </c>
      <c r="DE7" s="644"/>
      <c r="DF7" s="644"/>
      <c r="DG7" s="644"/>
      <c r="DH7" s="644"/>
      <c r="DI7" s="644"/>
      <c r="DJ7" s="644"/>
      <c r="DK7" s="644"/>
      <c r="DL7" s="644"/>
      <c r="DM7" s="644"/>
      <c r="DN7" s="644"/>
      <c r="DO7" s="644"/>
      <c r="DP7" s="645"/>
      <c r="DQ7" s="652">
        <v>12533320</v>
      </c>
      <c r="DR7" s="644"/>
      <c r="DS7" s="644"/>
      <c r="DT7" s="644"/>
      <c r="DU7" s="644"/>
      <c r="DV7" s="644"/>
      <c r="DW7" s="644"/>
      <c r="DX7" s="644"/>
      <c r="DY7" s="644"/>
      <c r="DZ7" s="644"/>
      <c r="EA7" s="644"/>
      <c r="EB7" s="644"/>
      <c r="EC7" s="653"/>
    </row>
    <row r="8" spans="2:143" ht="11.25" customHeight="1" x14ac:dyDescent="0.15">
      <c r="B8" s="640" t="s">
        <v>236</v>
      </c>
      <c r="C8" s="641"/>
      <c r="D8" s="641"/>
      <c r="E8" s="641"/>
      <c r="F8" s="641"/>
      <c r="G8" s="641"/>
      <c r="H8" s="641"/>
      <c r="I8" s="641"/>
      <c r="J8" s="641"/>
      <c r="K8" s="641"/>
      <c r="L8" s="641"/>
      <c r="M8" s="641"/>
      <c r="N8" s="641"/>
      <c r="O8" s="641"/>
      <c r="P8" s="641"/>
      <c r="Q8" s="642"/>
      <c r="R8" s="643">
        <v>315334</v>
      </c>
      <c r="S8" s="644"/>
      <c r="T8" s="644"/>
      <c r="U8" s="644"/>
      <c r="V8" s="644"/>
      <c r="W8" s="644"/>
      <c r="X8" s="644"/>
      <c r="Y8" s="645"/>
      <c r="Z8" s="646">
        <v>0.2</v>
      </c>
      <c r="AA8" s="646"/>
      <c r="AB8" s="646"/>
      <c r="AC8" s="646"/>
      <c r="AD8" s="647">
        <v>315334</v>
      </c>
      <c r="AE8" s="647"/>
      <c r="AF8" s="647"/>
      <c r="AG8" s="647"/>
      <c r="AH8" s="647"/>
      <c r="AI8" s="647"/>
      <c r="AJ8" s="647"/>
      <c r="AK8" s="647"/>
      <c r="AL8" s="648">
        <v>0.3</v>
      </c>
      <c r="AM8" s="649"/>
      <c r="AN8" s="649"/>
      <c r="AO8" s="650"/>
      <c r="AP8" s="640" t="s">
        <v>237</v>
      </c>
      <c r="AQ8" s="641"/>
      <c r="AR8" s="641"/>
      <c r="AS8" s="641"/>
      <c r="AT8" s="641"/>
      <c r="AU8" s="641"/>
      <c r="AV8" s="641"/>
      <c r="AW8" s="641"/>
      <c r="AX8" s="641"/>
      <c r="AY8" s="641"/>
      <c r="AZ8" s="641"/>
      <c r="BA8" s="641"/>
      <c r="BB8" s="641"/>
      <c r="BC8" s="641"/>
      <c r="BD8" s="641"/>
      <c r="BE8" s="641"/>
      <c r="BF8" s="642"/>
      <c r="BG8" s="643">
        <v>780715</v>
      </c>
      <c r="BH8" s="644"/>
      <c r="BI8" s="644"/>
      <c r="BJ8" s="644"/>
      <c r="BK8" s="644"/>
      <c r="BL8" s="644"/>
      <c r="BM8" s="644"/>
      <c r="BN8" s="645"/>
      <c r="BO8" s="646">
        <v>1</v>
      </c>
      <c r="BP8" s="646"/>
      <c r="BQ8" s="646"/>
      <c r="BR8" s="646"/>
      <c r="BS8" s="652" t="s">
        <v>128</v>
      </c>
      <c r="BT8" s="644"/>
      <c r="BU8" s="644"/>
      <c r="BV8" s="644"/>
      <c r="BW8" s="644"/>
      <c r="BX8" s="644"/>
      <c r="BY8" s="644"/>
      <c r="BZ8" s="644"/>
      <c r="CA8" s="644"/>
      <c r="CB8" s="653"/>
      <c r="CD8" s="658" t="s">
        <v>238</v>
      </c>
      <c r="CE8" s="659"/>
      <c r="CF8" s="659"/>
      <c r="CG8" s="659"/>
      <c r="CH8" s="659"/>
      <c r="CI8" s="659"/>
      <c r="CJ8" s="659"/>
      <c r="CK8" s="659"/>
      <c r="CL8" s="659"/>
      <c r="CM8" s="659"/>
      <c r="CN8" s="659"/>
      <c r="CO8" s="659"/>
      <c r="CP8" s="659"/>
      <c r="CQ8" s="660"/>
      <c r="CR8" s="643">
        <v>56568543</v>
      </c>
      <c r="CS8" s="644"/>
      <c r="CT8" s="644"/>
      <c r="CU8" s="644"/>
      <c r="CV8" s="644"/>
      <c r="CW8" s="644"/>
      <c r="CX8" s="644"/>
      <c r="CY8" s="645"/>
      <c r="CZ8" s="646">
        <v>33.9</v>
      </c>
      <c r="DA8" s="646"/>
      <c r="DB8" s="646"/>
      <c r="DC8" s="646"/>
      <c r="DD8" s="652">
        <v>1488081</v>
      </c>
      <c r="DE8" s="644"/>
      <c r="DF8" s="644"/>
      <c r="DG8" s="644"/>
      <c r="DH8" s="644"/>
      <c r="DI8" s="644"/>
      <c r="DJ8" s="644"/>
      <c r="DK8" s="644"/>
      <c r="DL8" s="644"/>
      <c r="DM8" s="644"/>
      <c r="DN8" s="644"/>
      <c r="DO8" s="644"/>
      <c r="DP8" s="645"/>
      <c r="DQ8" s="652">
        <v>30524063</v>
      </c>
      <c r="DR8" s="644"/>
      <c r="DS8" s="644"/>
      <c r="DT8" s="644"/>
      <c r="DU8" s="644"/>
      <c r="DV8" s="644"/>
      <c r="DW8" s="644"/>
      <c r="DX8" s="644"/>
      <c r="DY8" s="644"/>
      <c r="DZ8" s="644"/>
      <c r="EA8" s="644"/>
      <c r="EB8" s="644"/>
      <c r="EC8" s="653"/>
    </row>
    <row r="9" spans="2:143" ht="11.25" customHeight="1" x14ac:dyDescent="0.15">
      <c r="B9" s="640" t="s">
        <v>239</v>
      </c>
      <c r="C9" s="641"/>
      <c r="D9" s="641"/>
      <c r="E9" s="641"/>
      <c r="F9" s="641"/>
      <c r="G9" s="641"/>
      <c r="H9" s="641"/>
      <c r="I9" s="641"/>
      <c r="J9" s="641"/>
      <c r="K9" s="641"/>
      <c r="L9" s="641"/>
      <c r="M9" s="641"/>
      <c r="N9" s="641"/>
      <c r="O9" s="641"/>
      <c r="P9" s="641"/>
      <c r="Q9" s="642"/>
      <c r="R9" s="643">
        <v>174889</v>
      </c>
      <c r="S9" s="644"/>
      <c r="T9" s="644"/>
      <c r="U9" s="644"/>
      <c r="V9" s="644"/>
      <c r="W9" s="644"/>
      <c r="X9" s="644"/>
      <c r="Y9" s="645"/>
      <c r="Z9" s="646">
        <v>0.1</v>
      </c>
      <c r="AA9" s="646"/>
      <c r="AB9" s="646"/>
      <c r="AC9" s="646"/>
      <c r="AD9" s="647">
        <v>174889</v>
      </c>
      <c r="AE9" s="647"/>
      <c r="AF9" s="647"/>
      <c r="AG9" s="647"/>
      <c r="AH9" s="647"/>
      <c r="AI9" s="647"/>
      <c r="AJ9" s="647"/>
      <c r="AK9" s="647"/>
      <c r="AL9" s="648">
        <v>0.2</v>
      </c>
      <c r="AM9" s="649"/>
      <c r="AN9" s="649"/>
      <c r="AO9" s="650"/>
      <c r="AP9" s="640" t="s">
        <v>240</v>
      </c>
      <c r="AQ9" s="641"/>
      <c r="AR9" s="641"/>
      <c r="AS9" s="641"/>
      <c r="AT9" s="641"/>
      <c r="AU9" s="641"/>
      <c r="AV9" s="641"/>
      <c r="AW9" s="641"/>
      <c r="AX9" s="641"/>
      <c r="AY9" s="641"/>
      <c r="AZ9" s="641"/>
      <c r="BA9" s="641"/>
      <c r="BB9" s="641"/>
      <c r="BC9" s="641"/>
      <c r="BD9" s="641"/>
      <c r="BE9" s="641"/>
      <c r="BF9" s="642"/>
      <c r="BG9" s="643">
        <v>24049078</v>
      </c>
      <c r="BH9" s="644"/>
      <c r="BI9" s="644"/>
      <c r="BJ9" s="644"/>
      <c r="BK9" s="644"/>
      <c r="BL9" s="644"/>
      <c r="BM9" s="644"/>
      <c r="BN9" s="645"/>
      <c r="BO9" s="646">
        <v>32.1</v>
      </c>
      <c r="BP9" s="646"/>
      <c r="BQ9" s="646"/>
      <c r="BR9" s="646"/>
      <c r="BS9" s="652" t="s">
        <v>138</v>
      </c>
      <c r="BT9" s="644"/>
      <c r="BU9" s="644"/>
      <c r="BV9" s="644"/>
      <c r="BW9" s="644"/>
      <c r="BX9" s="644"/>
      <c r="BY9" s="644"/>
      <c r="BZ9" s="644"/>
      <c r="CA9" s="644"/>
      <c r="CB9" s="653"/>
      <c r="CD9" s="658" t="s">
        <v>241</v>
      </c>
      <c r="CE9" s="659"/>
      <c r="CF9" s="659"/>
      <c r="CG9" s="659"/>
      <c r="CH9" s="659"/>
      <c r="CI9" s="659"/>
      <c r="CJ9" s="659"/>
      <c r="CK9" s="659"/>
      <c r="CL9" s="659"/>
      <c r="CM9" s="659"/>
      <c r="CN9" s="659"/>
      <c r="CO9" s="659"/>
      <c r="CP9" s="659"/>
      <c r="CQ9" s="660"/>
      <c r="CR9" s="643">
        <v>9110209</v>
      </c>
      <c r="CS9" s="644"/>
      <c r="CT9" s="644"/>
      <c r="CU9" s="644"/>
      <c r="CV9" s="644"/>
      <c r="CW9" s="644"/>
      <c r="CX9" s="644"/>
      <c r="CY9" s="645"/>
      <c r="CZ9" s="646">
        <v>5.5</v>
      </c>
      <c r="DA9" s="646"/>
      <c r="DB9" s="646"/>
      <c r="DC9" s="646"/>
      <c r="DD9" s="652">
        <v>292097</v>
      </c>
      <c r="DE9" s="644"/>
      <c r="DF9" s="644"/>
      <c r="DG9" s="644"/>
      <c r="DH9" s="644"/>
      <c r="DI9" s="644"/>
      <c r="DJ9" s="644"/>
      <c r="DK9" s="644"/>
      <c r="DL9" s="644"/>
      <c r="DM9" s="644"/>
      <c r="DN9" s="644"/>
      <c r="DO9" s="644"/>
      <c r="DP9" s="645"/>
      <c r="DQ9" s="652">
        <v>8258156</v>
      </c>
      <c r="DR9" s="644"/>
      <c r="DS9" s="644"/>
      <c r="DT9" s="644"/>
      <c r="DU9" s="644"/>
      <c r="DV9" s="644"/>
      <c r="DW9" s="644"/>
      <c r="DX9" s="644"/>
      <c r="DY9" s="644"/>
      <c r="DZ9" s="644"/>
      <c r="EA9" s="644"/>
      <c r="EB9" s="644"/>
      <c r="EC9" s="653"/>
    </row>
    <row r="10" spans="2:143" ht="11.25" customHeight="1" x14ac:dyDescent="0.15">
      <c r="B10" s="640" t="s">
        <v>242</v>
      </c>
      <c r="C10" s="641"/>
      <c r="D10" s="641"/>
      <c r="E10" s="641"/>
      <c r="F10" s="641"/>
      <c r="G10" s="641"/>
      <c r="H10" s="641"/>
      <c r="I10" s="641"/>
      <c r="J10" s="641"/>
      <c r="K10" s="641"/>
      <c r="L10" s="641"/>
      <c r="M10" s="641"/>
      <c r="N10" s="641"/>
      <c r="O10" s="641"/>
      <c r="P10" s="641"/>
      <c r="Q10" s="642"/>
      <c r="R10" s="643" t="s">
        <v>243</v>
      </c>
      <c r="S10" s="644"/>
      <c r="T10" s="644"/>
      <c r="U10" s="644"/>
      <c r="V10" s="644"/>
      <c r="W10" s="644"/>
      <c r="X10" s="644"/>
      <c r="Y10" s="645"/>
      <c r="Z10" s="646" t="s">
        <v>128</v>
      </c>
      <c r="AA10" s="646"/>
      <c r="AB10" s="646"/>
      <c r="AC10" s="646"/>
      <c r="AD10" s="647" t="s">
        <v>243</v>
      </c>
      <c r="AE10" s="647"/>
      <c r="AF10" s="647"/>
      <c r="AG10" s="647"/>
      <c r="AH10" s="647"/>
      <c r="AI10" s="647"/>
      <c r="AJ10" s="647"/>
      <c r="AK10" s="647"/>
      <c r="AL10" s="648" t="s">
        <v>128</v>
      </c>
      <c r="AM10" s="649"/>
      <c r="AN10" s="649"/>
      <c r="AO10" s="650"/>
      <c r="AP10" s="640" t="s">
        <v>244</v>
      </c>
      <c r="AQ10" s="641"/>
      <c r="AR10" s="641"/>
      <c r="AS10" s="641"/>
      <c r="AT10" s="641"/>
      <c r="AU10" s="641"/>
      <c r="AV10" s="641"/>
      <c r="AW10" s="641"/>
      <c r="AX10" s="641"/>
      <c r="AY10" s="641"/>
      <c r="AZ10" s="641"/>
      <c r="BA10" s="641"/>
      <c r="BB10" s="641"/>
      <c r="BC10" s="641"/>
      <c r="BD10" s="641"/>
      <c r="BE10" s="641"/>
      <c r="BF10" s="642"/>
      <c r="BG10" s="643">
        <v>1703781</v>
      </c>
      <c r="BH10" s="644"/>
      <c r="BI10" s="644"/>
      <c r="BJ10" s="644"/>
      <c r="BK10" s="644"/>
      <c r="BL10" s="644"/>
      <c r="BM10" s="644"/>
      <c r="BN10" s="645"/>
      <c r="BO10" s="646">
        <v>2.2999999999999998</v>
      </c>
      <c r="BP10" s="646"/>
      <c r="BQ10" s="646"/>
      <c r="BR10" s="646"/>
      <c r="BS10" s="652">
        <v>282382</v>
      </c>
      <c r="BT10" s="644"/>
      <c r="BU10" s="644"/>
      <c r="BV10" s="644"/>
      <c r="BW10" s="644"/>
      <c r="BX10" s="644"/>
      <c r="BY10" s="644"/>
      <c r="BZ10" s="644"/>
      <c r="CA10" s="644"/>
      <c r="CB10" s="653"/>
      <c r="CD10" s="658" t="s">
        <v>245</v>
      </c>
      <c r="CE10" s="659"/>
      <c r="CF10" s="659"/>
      <c r="CG10" s="659"/>
      <c r="CH10" s="659"/>
      <c r="CI10" s="659"/>
      <c r="CJ10" s="659"/>
      <c r="CK10" s="659"/>
      <c r="CL10" s="659"/>
      <c r="CM10" s="659"/>
      <c r="CN10" s="659"/>
      <c r="CO10" s="659"/>
      <c r="CP10" s="659"/>
      <c r="CQ10" s="660"/>
      <c r="CR10" s="643">
        <v>1249387</v>
      </c>
      <c r="CS10" s="644"/>
      <c r="CT10" s="644"/>
      <c r="CU10" s="644"/>
      <c r="CV10" s="644"/>
      <c r="CW10" s="644"/>
      <c r="CX10" s="644"/>
      <c r="CY10" s="645"/>
      <c r="CZ10" s="646">
        <v>0.7</v>
      </c>
      <c r="DA10" s="646"/>
      <c r="DB10" s="646"/>
      <c r="DC10" s="646"/>
      <c r="DD10" s="652">
        <v>711674</v>
      </c>
      <c r="DE10" s="644"/>
      <c r="DF10" s="644"/>
      <c r="DG10" s="644"/>
      <c r="DH10" s="644"/>
      <c r="DI10" s="644"/>
      <c r="DJ10" s="644"/>
      <c r="DK10" s="644"/>
      <c r="DL10" s="644"/>
      <c r="DM10" s="644"/>
      <c r="DN10" s="644"/>
      <c r="DO10" s="644"/>
      <c r="DP10" s="645"/>
      <c r="DQ10" s="652">
        <v>858374</v>
      </c>
      <c r="DR10" s="644"/>
      <c r="DS10" s="644"/>
      <c r="DT10" s="644"/>
      <c r="DU10" s="644"/>
      <c r="DV10" s="644"/>
      <c r="DW10" s="644"/>
      <c r="DX10" s="644"/>
      <c r="DY10" s="644"/>
      <c r="DZ10" s="644"/>
      <c r="EA10" s="644"/>
      <c r="EB10" s="644"/>
      <c r="EC10" s="653"/>
    </row>
    <row r="11" spans="2:143" ht="11.25" customHeight="1" x14ac:dyDescent="0.15">
      <c r="B11" s="640" t="s">
        <v>246</v>
      </c>
      <c r="C11" s="641"/>
      <c r="D11" s="641"/>
      <c r="E11" s="641"/>
      <c r="F11" s="641"/>
      <c r="G11" s="641"/>
      <c r="H11" s="641"/>
      <c r="I11" s="641"/>
      <c r="J11" s="641"/>
      <c r="K11" s="641"/>
      <c r="L11" s="641"/>
      <c r="M11" s="641"/>
      <c r="N11" s="641"/>
      <c r="O11" s="641"/>
      <c r="P11" s="641"/>
      <c r="Q11" s="642"/>
      <c r="R11" s="643">
        <v>8080769</v>
      </c>
      <c r="S11" s="644"/>
      <c r="T11" s="644"/>
      <c r="U11" s="644"/>
      <c r="V11" s="644"/>
      <c r="W11" s="644"/>
      <c r="X11" s="644"/>
      <c r="Y11" s="645"/>
      <c r="Z11" s="648">
        <v>4.7</v>
      </c>
      <c r="AA11" s="649"/>
      <c r="AB11" s="649"/>
      <c r="AC11" s="661"/>
      <c r="AD11" s="652">
        <v>8080769</v>
      </c>
      <c r="AE11" s="644"/>
      <c r="AF11" s="644"/>
      <c r="AG11" s="644"/>
      <c r="AH11" s="644"/>
      <c r="AI11" s="644"/>
      <c r="AJ11" s="644"/>
      <c r="AK11" s="645"/>
      <c r="AL11" s="648">
        <v>8.3000000000000007</v>
      </c>
      <c r="AM11" s="649"/>
      <c r="AN11" s="649"/>
      <c r="AO11" s="650"/>
      <c r="AP11" s="640" t="s">
        <v>247</v>
      </c>
      <c r="AQ11" s="641"/>
      <c r="AR11" s="641"/>
      <c r="AS11" s="641"/>
      <c r="AT11" s="641"/>
      <c r="AU11" s="641"/>
      <c r="AV11" s="641"/>
      <c r="AW11" s="641"/>
      <c r="AX11" s="641"/>
      <c r="AY11" s="641"/>
      <c r="AZ11" s="641"/>
      <c r="BA11" s="641"/>
      <c r="BB11" s="641"/>
      <c r="BC11" s="641"/>
      <c r="BD11" s="641"/>
      <c r="BE11" s="641"/>
      <c r="BF11" s="642"/>
      <c r="BG11" s="643">
        <v>5695860</v>
      </c>
      <c r="BH11" s="644"/>
      <c r="BI11" s="644"/>
      <c r="BJ11" s="644"/>
      <c r="BK11" s="644"/>
      <c r="BL11" s="644"/>
      <c r="BM11" s="644"/>
      <c r="BN11" s="645"/>
      <c r="BO11" s="646">
        <v>7.6</v>
      </c>
      <c r="BP11" s="646"/>
      <c r="BQ11" s="646"/>
      <c r="BR11" s="646"/>
      <c r="BS11" s="652">
        <v>1128790</v>
      </c>
      <c r="BT11" s="644"/>
      <c r="BU11" s="644"/>
      <c r="BV11" s="644"/>
      <c r="BW11" s="644"/>
      <c r="BX11" s="644"/>
      <c r="BY11" s="644"/>
      <c r="BZ11" s="644"/>
      <c r="CA11" s="644"/>
      <c r="CB11" s="653"/>
      <c r="CD11" s="658" t="s">
        <v>248</v>
      </c>
      <c r="CE11" s="659"/>
      <c r="CF11" s="659"/>
      <c r="CG11" s="659"/>
      <c r="CH11" s="659"/>
      <c r="CI11" s="659"/>
      <c r="CJ11" s="659"/>
      <c r="CK11" s="659"/>
      <c r="CL11" s="659"/>
      <c r="CM11" s="659"/>
      <c r="CN11" s="659"/>
      <c r="CO11" s="659"/>
      <c r="CP11" s="659"/>
      <c r="CQ11" s="660"/>
      <c r="CR11" s="643">
        <v>4276119</v>
      </c>
      <c r="CS11" s="644"/>
      <c r="CT11" s="644"/>
      <c r="CU11" s="644"/>
      <c r="CV11" s="644"/>
      <c r="CW11" s="644"/>
      <c r="CX11" s="644"/>
      <c r="CY11" s="645"/>
      <c r="CZ11" s="646">
        <v>2.6</v>
      </c>
      <c r="DA11" s="646"/>
      <c r="DB11" s="646"/>
      <c r="DC11" s="646"/>
      <c r="DD11" s="652">
        <v>1018650</v>
      </c>
      <c r="DE11" s="644"/>
      <c r="DF11" s="644"/>
      <c r="DG11" s="644"/>
      <c r="DH11" s="644"/>
      <c r="DI11" s="644"/>
      <c r="DJ11" s="644"/>
      <c r="DK11" s="644"/>
      <c r="DL11" s="644"/>
      <c r="DM11" s="644"/>
      <c r="DN11" s="644"/>
      <c r="DO11" s="644"/>
      <c r="DP11" s="645"/>
      <c r="DQ11" s="652">
        <v>2620660</v>
      </c>
      <c r="DR11" s="644"/>
      <c r="DS11" s="644"/>
      <c r="DT11" s="644"/>
      <c r="DU11" s="644"/>
      <c r="DV11" s="644"/>
      <c r="DW11" s="644"/>
      <c r="DX11" s="644"/>
      <c r="DY11" s="644"/>
      <c r="DZ11" s="644"/>
      <c r="EA11" s="644"/>
      <c r="EB11" s="644"/>
      <c r="EC11" s="653"/>
    </row>
    <row r="12" spans="2:143" ht="11.25" customHeight="1" x14ac:dyDescent="0.15">
      <c r="B12" s="640" t="s">
        <v>249</v>
      </c>
      <c r="C12" s="641"/>
      <c r="D12" s="641"/>
      <c r="E12" s="641"/>
      <c r="F12" s="641"/>
      <c r="G12" s="641"/>
      <c r="H12" s="641"/>
      <c r="I12" s="641"/>
      <c r="J12" s="641"/>
      <c r="K12" s="641"/>
      <c r="L12" s="641"/>
      <c r="M12" s="641"/>
      <c r="N12" s="641"/>
      <c r="O12" s="641"/>
      <c r="P12" s="641"/>
      <c r="Q12" s="642"/>
      <c r="R12" s="643">
        <v>69569</v>
      </c>
      <c r="S12" s="644"/>
      <c r="T12" s="644"/>
      <c r="U12" s="644"/>
      <c r="V12" s="644"/>
      <c r="W12" s="644"/>
      <c r="X12" s="644"/>
      <c r="Y12" s="645"/>
      <c r="Z12" s="646">
        <v>0</v>
      </c>
      <c r="AA12" s="646"/>
      <c r="AB12" s="646"/>
      <c r="AC12" s="646"/>
      <c r="AD12" s="647">
        <v>69569</v>
      </c>
      <c r="AE12" s="647"/>
      <c r="AF12" s="647"/>
      <c r="AG12" s="647"/>
      <c r="AH12" s="647"/>
      <c r="AI12" s="647"/>
      <c r="AJ12" s="647"/>
      <c r="AK12" s="647"/>
      <c r="AL12" s="648">
        <v>0.1</v>
      </c>
      <c r="AM12" s="649"/>
      <c r="AN12" s="649"/>
      <c r="AO12" s="650"/>
      <c r="AP12" s="640" t="s">
        <v>250</v>
      </c>
      <c r="AQ12" s="641"/>
      <c r="AR12" s="641"/>
      <c r="AS12" s="641"/>
      <c r="AT12" s="641"/>
      <c r="AU12" s="641"/>
      <c r="AV12" s="641"/>
      <c r="AW12" s="641"/>
      <c r="AX12" s="641"/>
      <c r="AY12" s="641"/>
      <c r="AZ12" s="641"/>
      <c r="BA12" s="641"/>
      <c r="BB12" s="641"/>
      <c r="BC12" s="641"/>
      <c r="BD12" s="641"/>
      <c r="BE12" s="641"/>
      <c r="BF12" s="642"/>
      <c r="BG12" s="643">
        <v>31074729</v>
      </c>
      <c r="BH12" s="644"/>
      <c r="BI12" s="644"/>
      <c r="BJ12" s="644"/>
      <c r="BK12" s="644"/>
      <c r="BL12" s="644"/>
      <c r="BM12" s="644"/>
      <c r="BN12" s="645"/>
      <c r="BO12" s="646">
        <v>41.5</v>
      </c>
      <c r="BP12" s="646"/>
      <c r="BQ12" s="646"/>
      <c r="BR12" s="646"/>
      <c r="BS12" s="652" t="s">
        <v>243</v>
      </c>
      <c r="BT12" s="644"/>
      <c r="BU12" s="644"/>
      <c r="BV12" s="644"/>
      <c r="BW12" s="644"/>
      <c r="BX12" s="644"/>
      <c r="BY12" s="644"/>
      <c r="BZ12" s="644"/>
      <c r="CA12" s="644"/>
      <c r="CB12" s="653"/>
      <c r="CD12" s="658" t="s">
        <v>251</v>
      </c>
      <c r="CE12" s="659"/>
      <c r="CF12" s="659"/>
      <c r="CG12" s="659"/>
      <c r="CH12" s="659"/>
      <c r="CI12" s="659"/>
      <c r="CJ12" s="659"/>
      <c r="CK12" s="659"/>
      <c r="CL12" s="659"/>
      <c r="CM12" s="659"/>
      <c r="CN12" s="659"/>
      <c r="CO12" s="659"/>
      <c r="CP12" s="659"/>
      <c r="CQ12" s="660"/>
      <c r="CR12" s="643">
        <v>4364630</v>
      </c>
      <c r="CS12" s="644"/>
      <c r="CT12" s="644"/>
      <c r="CU12" s="644"/>
      <c r="CV12" s="644"/>
      <c r="CW12" s="644"/>
      <c r="CX12" s="644"/>
      <c r="CY12" s="645"/>
      <c r="CZ12" s="646">
        <v>2.6</v>
      </c>
      <c r="DA12" s="646"/>
      <c r="DB12" s="646"/>
      <c r="DC12" s="646"/>
      <c r="DD12" s="652">
        <v>899525</v>
      </c>
      <c r="DE12" s="644"/>
      <c r="DF12" s="644"/>
      <c r="DG12" s="644"/>
      <c r="DH12" s="644"/>
      <c r="DI12" s="644"/>
      <c r="DJ12" s="644"/>
      <c r="DK12" s="644"/>
      <c r="DL12" s="644"/>
      <c r="DM12" s="644"/>
      <c r="DN12" s="644"/>
      <c r="DO12" s="644"/>
      <c r="DP12" s="645"/>
      <c r="DQ12" s="652">
        <v>2963053</v>
      </c>
      <c r="DR12" s="644"/>
      <c r="DS12" s="644"/>
      <c r="DT12" s="644"/>
      <c r="DU12" s="644"/>
      <c r="DV12" s="644"/>
      <c r="DW12" s="644"/>
      <c r="DX12" s="644"/>
      <c r="DY12" s="644"/>
      <c r="DZ12" s="644"/>
      <c r="EA12" s="644"/>
      <c r="EB12" s="644"/>
      <c r="EC12" s="653"/>
    </row>
    <row r="13" spans="2:143" ht="11.25" customHeight="1" x14ac:dyDescent="0.15">
      <c r="B13" s="640" t="s">
        <v>252</v>
      </c>
      <c r="C13" s="641"/>
      <c r="D13" s="641"/>
      <c r="E13" s="641"/>
      <c r="F13" s="641"/>
      <c r="G13" s="641"/>
      <c r="H13" s="641"/>
      <c r="I13" s="641"/>
      <c r="J13" s="641"/>
      <c r="K13" s="641"/>
      <c r="L13" s="641"/>
      <c r="M13" s="641"/>
      <c r="N13" s="641"/>
      <c r="O13" s="641"/>
      <c r="P13" s="641"/>
      <c r="Q13" s="642"/>
      <c r="R13" s="643" t="s">
        <v>243</v>
      </c>
      <c r="S13" s="644"/>
      <c r="T13" s="644"/>
      <c r="U13" s="644"/>
      <c r="V13" s="644"/>
      <c r="W13" s="644"/>
      <c r="X13" s="644"/>
      <c r="Y13" s="645"/>
      <c r="Z13" s="646" t="s">
        <v>138</v>
      </c>
      <c r="AA13" s="646"/>
      <c r="AB13" s="646"/>
      <c r="AC13" s="646"/>
      <c r="AD13" s="647" t="s">
        <v>243</v>
      </c>
      <c r="AE13" s="647"/>
      <c r="AF13" s="647"/>
      <c r="AG13" s="647"/>
      <c r="AH13" s="647"/>
      <c r="AI13" s="647"/>
      <c r="AJ13" s="647"/>
      <c r="AK13" s="647"/>
      <c r="AL13" s="648" t="s">
        <v>128</v>
      </c>
      <c r="AM13" s="649"/>
      <c r="AN13" s="649"/>
      <c r="AO13" s="650"/>
      <c r="AP13" s="640" t="s">
        <v>253</v>
      </c>
      <c r="AQ13" s="641"/>
      <c r="AR13" s="641"/>
      <c r="AS13" s="641"/>
      <c r="AT13" s="641"/>
      <c r="AU13" s="641"/>
      <c r="AV13" s="641"/>
      <c r="AW13" s="641"/>
      <c r="AX13" s="641"/>
      <c r="AY13" s="641"/>
      <c r="AZ13" s="641"/>
      <c r="BA13" s="641"/>
      <c r="BB13" s="641"/>
      <c r="BC13" s="641"/>
      <c r="BD13" s="641"/>
      <c r="BE13" s="641"/>
      <c r="BF13" s="642"/>
      <c r="BG13" s="643">
        <v>30875509</v>
      </c>
      <c r="BH13" s="644"/>
      <c r="BI13" s="644"/>
      <c r="BJ13" s="644"/>
      <c r="BK13" s="644"/>
      <c r="BL13" s="644"/>
      <c r="BM13" s="644"/>
      <c r="BN13" s="645"/>
      <c r="BO13" s="646">
        <v>41.3</v>
      </c>
      <c r="BP13" s="646"/>
      <c r="BQ13" s="646"/>
      <c r="BR13" s="646"/>
      <c r="BS13" s="652" t="s">
        <v>243</v>
      </c>
      <c r="BT13" s="644"/>
      <c r="BU13" s="644"/>
      <c r="BV13" s="644"/>
      <c r="BW13" s="644"/>
      <c r="BX13" s="644"/>
      <c r="BY13" s="644"/>
      <c r="BZ13" s="644"/>
      <c r="CA13" s="644"/>
      <c r="CB13" s="653"/>
      <c r="CD13" s="658" t="s">
        <v>254</v>
      </c>
      <c r="CE13" s="659"/>
      <c r="CF13" s="659"/>
      <c r="CG13" s="659"/>
      <c r="CH13" s="659"/>
      <c r="CI13" s="659"/>
      <c r="CJ13" s="659"/>
      <c r="CK13" s="659"/>
      <c r="CL13" s="659"/>
      <c r="CM13" s="659"/>
      <c r="CN13" s="659"/>
      <c r="CO13" s="659"/>
      <c r="CP13" s="659"/>
      <c r="CQ13" s="660"/>
      <c r="CR13" s="643">
        <v>24131436</v>
      </c>
      <c r="CS13" s="644"/>
      <c r="CT13" s="644"/>
      <c r="CU13" s="644"/>
      <c r="CV13" s="644"/>
      <c r="CW13" s="644"/>
      <c r="CX13" s="644"/>
      <c r="CY13" s="645"/>
      <c r="CZ13" s="646">
        <v>14.5</v>
      </c>
      <c r="DA13" s="646"/>
      <c r="DB13" s="646"/>
      <c r="DC13" s="646"/>
      <c r="DD13" s="652">
        <v>9897944</v>
      </c>
      <c r="DE13" s="644"/>
      <c r="DF13" s="644"/>
      <c r="DG13" s="644"/>
      <c r="DH13" s="644"/>
      <c r="DI13" s="644"/>
      <c r="DJ13" s="644"/>
      <c r="DK13" s="644"/>
      <c r="DL13" s="644"/>
      <c r="DM13" s="644"/>
      <c r="DN13" s="644"/>
      <c r="DO13" s="644"/>
      <c r="DP13" s="645"/>
      <c r="DQ13" s="652">
        <v>13492445</v>
      </c>
      <c r="DR13" s="644"/>
      <c r="DS13" s="644"/>
      <c r="DT13" s="644"/>
      <c r="DU13" s="644"/>
      <c r="DV13" s="644"/>
      <c r="DW13" s="644"/>
      <c r="DX13" s="644"/>
      <c r="DY13" s="644"/>
      <c r="DZ13" s="644"/>
      <c r="EA13" s="644"/>
      <c r="EB13" s="644"/>
      <c r="EC13" s="653"/>
    </row>
    <row r="14" spans="2:143" ht="11.25" customHeight="1" x14ac:dyDescent="0.15">
      <c r="B14" s="640" t="s">
        <v>255</v>
      </c>
      <c r="C14" s="641"/>
      <c r="D14" s="641"/>
      <c r="E14" s="641"/>
      <c r="F14" s="641"/>
      <c r="G14" s="641"/>
      <c r="H14" s="641"/>
      <c r="I14" s="641"/>
      <c r="J14" s="641"/>
      <c r="K14" s="641"/>
      <c r="L14" s="641"/>
      <c r="M14" s="641"/>
      <c r="N14" s="641"/>
      <c r="O14" s="641"/>
      <c r="P14" s="641"/>
      <c r="Q14" s="642"/>
      <c r="R14" s="643">
        <v>188903</v>
      </c>
      <c r="S14" s="644"/>
      <c r="T14" s="644"/>
      <c r="U14" s="644"/>
      <c r="V14" s="644"/>
      <c r="W14" s="644"/>
      <c r="X14" s="644"/>
      <c r="Y14" s="645"/>
      <c r="Z14" s="646">
        <v>0.1</v>
      </c>
      <c r="AA14" s="646"/>
      <c r="AB14" s="646"/>
      <c r="AC14" s="646"/>
      <c r="AD14" s="647">
        <v>188903</v>
      </c>
      <c r="AE14" s="647"/>
      <c r="AF14" s="647"/>
      <c r="AG14" s="647"/>
      <c r="AH14" s="647"/>
      <c r="AI14" s="647"/>
      <c r="AJ14" s="647"/>
      <c r="AK14" s="647"/>
      <c r="AL14" s="648">
        <v>0.2</v>
      </c>
      <c r="AM14" s="649"/>
      <c r="AN14" s="649"/>
      <c r="AO14" s="650"/>
      <c r="AP14" s="640" t="s">
        <v>256</v>
      </c>
      <c r="AQ14" s="641"/>
      <c r="AR14" s="641"/>
      <c r="AS14" s="641"/>
      <c r="AT14" s="641"/>
      <c r="AU14" s="641"/>
      <c r="AV14" s="641"/>
      <c r="AW14" s="641"/>
      <c r="AX14" s="641"/>
      <c r="AY14" s="641"/>
      <c r="AZ14" s="641"/>
      <c r="BA14" s="641"/>
      <c r="BB14" s="641"/>
      <c r="BC14" s="641"/>
      <c r="BD14" s="641"/>
      <c r="BE14" s="641"/>
      <c r="BF14" s="642"/>
      <c r="BG14" s="643">
        <v>1100506</v>
      </c>
      <c r="BH14" s="644"/>
      <c r="BI14" s="644"/>
      <c r="BJ14" s="644"/>
      <c r="BK14" s="644"/>
      <c r="BL14" s="644"/>
      <c r="BM14" s="644"/>
      <c r="BN14" s="645"/>
      <c r="BO14" s="646">
        <v>1.5</v>
      </c>
      <c r="BP14" s="646"/>
      <c r="BQ14" s="646"/>
      <c r="BR14" s="646"/>
      <c r="BS14" s="652" t="s">
        <v>128</v>
      </c>
      <c r="BT14" s="644"/>
      <c r="BU14" s="644"/>
      <c r="BV14" s="644"/>
      <c r="BW14" s="644"/>
      <c r="BX14" s="644"/>
      <c r="BY14" s="644"/>
      <c r="BZ14" s="644"/>
      <c r="CA14" s="644"/>
      <c r="CB14" s="653"/>
      <c r="CD14" s="658" t="s">
        <v>257</v>
      </c>
      <c r="CE14" s="659"/>
      <c r="CF14" s="659"/>
      <c r="CG14" s="659"/>
      <c r="CH14" s="659"/>
      <c r="CI14" s="659"/>
      <c r="CJ14" s="659"/>
      <c r="CK14" s="659"/>
      <c r="CL14" s="659"/>
      <c r="CM14" s="659"/>
      <c r="CN14" s="659"/>
      <c r="CO14" s="659"/>
      <c r="CP14" s="659"/>
      <c r="CQ14" s="660"/>
      <c r="CR14" s="643">
        <v>6574308</v>
      </c>
      <c r="CS14" s="644"/>
      <c r="CT14" s="644"/>
      <c r="CU14" s="644"/>
      <c r="CV14" s="644"/>
      <c r="CW14" s="644"/>
      <c r="CX14" s="644"/>
      <c r="CY14" s="645"/>
      <c r="CZ14" s="646">
        <v>3.9</v>
      </c>
      <c r="DA14" s="646"/>
      <c r="DB14" s="646"/>
      <c r="DC14" s="646"/>
      <c r="DD14" s="652">
        <v>2357622</v>
      </c>
      <c r="DE14" s="644"/>
      <c r="DF14" s="644"/>
      <c r="DG14" s="644"/>
      <c r="DH14" s="644"/>
      <c r="DI14" s="644"/>
      <c r="DJ14" s="644"/>
      <c r="DK14" s="644"/>
      <c r="DL14" s="644"/>
      <c r="DM14" s="644"/>
      <c r="DN14" s="644"/>
      <c r="DO14" s="644"/>
      <c r="DP14" s="645"/>
      <c r="DQ14" s="652">
        <v>4142940</v>
      </c>
      <c r="DR14" s="644"/>
      <c r="DS14" s="644"/>
      <c r="DT14" s="644"/>
      <c r="DU14" s="644"/>
      <c r="DV14" s="644"/>
      <c r="DW14" s="644"/>
      <c r="DX14" s="644"/>
      <c r="DY14" s="644"/>
      <c r="DZ14" s="644"/>
      <c r="EA14" s="644"/>
      <c r="EB14" s="644"/>
      <c r="EC14" s="653"/>
    </row>
    <row r="15" spans="2:143" ht="11.25" customHeight="1" x14ac:dyDescent="0.15">
      <c r="B15" s="640" t="s">
        <v>258</v>
      </c>
      <c r="C15" s="641"/>
      <c r="D15" s="641"/>
      <c r="E15" s="641"/>
      <c r="F15" s="641"/>
      <c r="G15" s="641"/>
      <c r="H15" s="641"/>
      <c r="I15" s="641"/>
      <c r="J15" s="641"/>
      <c r="K15" s="641"/>
      <c r="L15" s="641"/>
      <c r="M15" s="641"/>
      <c r="N15" s="641"/>
      <c r="O15" s="641"/>
      <c r="P15" s="641"/>
      <c r="Q15" s="642"/>
      <c r="R15" s="643" t="s">
        <v>243</v>
      </c>
      <c r="S15" s="644"/>
      <c r="T15" s="644"/>
      <c r="U15" s="644"/>
      <c r="V15" s="644"/>
      <c r="W15" s="644"/>
      <c r="X15" s="644"/>
      <c r="Y15" s="645"/>
      <c r="Z15" s="646" t="s">
        <v>243</v>
      </c>
      <c r="AA15" s="646"/>
      <c r="AB15" s="646"/>
      <c r="AC15" s="646"/>
      <c r="AD15" s="647" t="s">
        <v>128</v>
      </c>
      <c r="AE15" s="647"/>
      <c r="AF15" s="647"/>
      <c r="AG15" s="647"/>
      <c r="AH15" s="647"/>
      <c r="AI15" s="647"/>
      <c r="AJ15" s="647"/>
      <c r="AK15" s="647"/>
      <c r="AL15" s="648" t="s">
        <v>243</v>
      </c>
      <c r="AM15" s="649"/>
      <c r="AN15" s="649"/>
      <c r="AO15" s="650"/>
      <c r="AP15" s="640" t="s">
        <v>259</v>
      </c>
      <c r="AQ15" s="641"/>
      <c r="AR15" s="641"/>
      <c r="AS15" s="641"/>
      <c r="AT15" s="641"/>
      <c r="AU15" s="641"/>
      <c r="AV15" s="641"/>
      <c r="AW15" s="641"/>
      <c r="AX15" s="641"/>
      <c r="AY15" s="641"/>
      <c r="AZ15" s="641"/>
      <c r="BA15" s="641"/>
      <c r="BB15" s="641"/>
      <c r="BC15" s="641"/>
      <c r="BD15" s="641"/>
      <c r="BE15" s="641"/>
      <c r="BF15" s="642"/>
      <c r="BG15" s="643">
        <v>2714250</v>
      </c>
      <c r="BH15" s="644"/>
      <c r="BI15" s="644"/>
      <c r="BJ15" s="644"/>
      <c r="BK15" s="644"/>
      <c r="BL15" s="644"/>
      <c r="BM15" s="644"/>
      <c r="BN15" s="645"/>
      <c r="BO15" s="646">
        <v>3.6</v>
      </c>
      <c r="BP15" s="646"/>
      <c r="BQ15" s="646"/>
      <c r="BR15" s="646"/>
      <c r="BS15" s="652" t="s">
        <v>138</v>
      </c>
      <c r="BT15" s="644"/>
      <c r="BU15" s="644"/>
      <c r="BV15" s="644"/>
      <c r="BW15" s="644"/>
      <c r="BX15" s="644"/>
      <c r="BY15" s="644"/>
      <c r="BZ15" s="644"/>
      <c r="CA15" s="644"/>
      <c r="CB15" s="653"/>
      <c r="CD15" s="658" t="s">
        <v>260</v>
      </c>
      <c r="CE15" s="659"/>
      <c r="CF15" s="659"/>
      <c r="CG15" s="659"/>
      <c r="CH15" s="659"/>
      <c r="CI15" s="659"/>
      <c r="CJ15" s="659"/>
      <c r="CK15" s="659"/>
      <c r="CL15" s="659"/>
      <c r="CM15" s="659"/>
      <c r="CN15" s="659"/>
      <c r="CO15" s="659"/>
      <c r="CP15" s="659"/>
      <c r="CQ15" s="660"/>
      <c r="CR15" s="643">
        <v>22253927</v>
      </c>
      <c r="CS15" s="644"/>
      <c r="CT15" s="644"/>
      <c r="CU15" s="644"/>
      <c r="CV15" s="644"/>
      <c r="CW15" s="644"/>
      <c r="CX15" s="644"/>
      <c r="CY15" s="645"/>
      <c r="CZ15" s="646">
        <v>13.4</v>
      </c>
      <c r="DA15" s="646"/>
      <c r="DB15" s="646"/>
      <c r="DC15" s="646"/>
      <c r="DD15" s="652">
        <v>8161309</v>
      </c>
      <c r="DE15" s="644"/>
      <c r="DF15" s="644"/>
      <c r="DG15" s="644"/>
      <c r="DH15" s="644"/>
      <c r="DI15" s="644"/>
      <c r="DJ15" s="644"/>
      <c r="DK15" s="644"/>
      <c r="DL15" s="644"/>
      <c r="DM15" s="644"/>
      <c r="DN15" s="644"/>
      <c r="DO15" s="644"/>
      <c r="DP15" s="645"/>
      <c r="DQ15" s="652">
        <v>13348687</v>
      </c>
      <c r="DR15" s="644"/>
      <c r="DS15" s="644"/>
      <c r="DT15" s="644"/>
      <c r="DU15" s="644"/>
      <c r="DV15" s="644"/>
      <c r="DW15" s="644"/>
      <c r="DX15" s="644"/>
      <c r="DY15" s="644"/>
      <c r="DZ15" s="644"/>
      <c r="EA15" s="644"/>
      <c r="EB15" s="644"/>
      <c r="EC15" s="653"/>
    </row>
    <row r="16" spans="2:143" ht="11.25" customHeight="1" x14ac:dyDescent="0.15">
      <c r="B16" s="640" t="s">
        <v>261</v>
      </c>
      <c r="C16" s="641"/>
      <c r="D16" s="641"/>
      <c r="E16" s="641"/>
      <c r="F16" s="641"/>
      <c r="G16" s="641"/>
      <c r="H16" s="641"/>
      <c r="I16" s="641"/>
      <c r="J16" s="641"/>
      <c r="K16" s="641"/>
      <c r="L16" s="641"/>
      <c r="M16" s="641"/>
      <c r="N16" s="641"/>
      <c r="O16" s="641"/>
      <c r="P16" s="641"/>
      <c r="Q16" s="642"/>
      <c r="R16" s="643">
        <v>55381</v>
      </c>
      <c r="S16" s="644"/>
      <c r="T16" s="644"/>
      <c r="U16" s="644"/>
      <c r="V16" s="644"/>
      <c r="W16" s="644"/>
      <c r="X16" s="644"/>
      <c r="Y16" s="645"/>
      <c r="Z16" s="646">
        <v>0</v>
      </c>
      <c r="AA16" s="646"/>
      <c r="AB16" s="646"/>
      <c r="AC16" s="646"/>
      <c r="AD16" s="647">
        <v>55381</v>
      </c>
      <c r="AE16" s="647"/>
      <c r="AF16" s="647"/>
      <c r="AG16" s="647"/>
      <c r="AH16" s="647"/>
      <c r="AI16" s="647"/>
      <c r="AJ16" s="647"/>
      <c r="AK16" s="647"/>
      <c r="AL16" s="648">
        <v>0.1</v>
      </c>
      <c r="AM16" s="649"/>
      <c r="AN16" s="649"/>
      <c r="AO16" s="650"/>
      <c r="AP16" s="640" t="s">
        <v>262</v>
      </c>
      <c r="AQ16" s="641"/>
      <c r="AR16" s="641"/>
      <c r="AS16" s="641"/>
      <c r="AT16" s="641"/>
      <c r="AU16" s="641"/>
      <c r="AV16" s="641"/>
      <c r="AW16" s="641"/>
      <c r="AX16" s="641"/>
      <c r="AY16" s="641"/>
      <c r="AZ16" s="641"/>
      <c r="BA16" s="641"/>
      <c r="BB16" s="641"/>
      <c r="BC16" s="641"/>
      <c r="BD16" s="641"/>
      <c r="BE16" s="641"/>
      <c r="BF16" s="642"/>
      <c r="BG16" s="643" t="s">
        <v>243</v>
      </c>
      <c r="BH16" s="644"/>
      <c r="BI16" s="644"/>
      <c r="BJ16" s="644"/>
      <c r="BK16" s="644"/>
      <c r="BL16" s="644"/>
      <c r="BM16" s="644"/>
      <c r="BN16" s="645"/>
      <c r="BO16" s="646" t="s">
        <v>243</v>
      </c>
      <c r="BP16" s="646"/>
      <c r="BQ16" s="646"/>
      <c r="BR16" s="646"/>
      <c r="BS16" s="652" t="s">
        <v>243</v>
      </c>
      <c r="BT16" s="644"/>
      <c r="BU16" s="644"/>
      <c r="BV16" s="644"/>
      <c r="BW16" s="644"/>
      <c r="BX16" s="644"/>
      <c r="BY16" s="644"/>
      <c r="BZ16" s="644"/>
      <c r="CA16" s="644"/>
      <c r="CB16" s="653"/>
      <c r="CD16" s="658" t="s">
        <v>263</v>
      </c>
      <c r="CE16" s="659"/>
      <c r="CF16" s="659"/>
      <c r="CG16" s="659"/>
      <c r="CH16" s="659"/>
      <c r="CI16" s="659"/>
      <c r="CJ16" s="659"/>
      <c r="CK16" s="659"/>
      <c r="CL16" s="659"/>
      <c r="CM16" s="659"/>
      <c r="CN16" s="659"/>
      <c r="CO16" s="659"/>
      <c r="CP16" s="659"/>
      <c r="CQ16" s="660"/>
      <c r="CR16" s="643">
        <v>173659</v>
      </c>
      <c r="CS16" s="644"/>
      <c r="CT16" s="644"/>
      <c r="CU16" s="644"/>
      <c r="CV16" s="644"/>
      <c r="CW16" s="644"/>
      <c r="CX16" s="644"/>
      <c r="CY16" s="645"/>
      <c r="CZ16" s="646">
        <v>0.1</v>
      </c>
      <c r="DA16" s="646"/>
      <c r="DB16" s="646"/>
      <c r="DC16" s="646"/>
      <c r="DD16" s="652" t="s">
        <v>128</v>
      </c>
      <c r="DE16" s="644"/>
      <c r="DF16" s="644"/>
      <c r="DG16" s="644"/>
      <c r="DH16" s="644"/>
      <c r="DI16" s="644"/>
      <c r="DJ16" s="644"/>
      <c r="DK16" s="644"/>
      <c r="DL16" s="644"/>
      <c r="DM16" s="644"/>
      <c r="DN16" s="644"/>
      <c r="DO16" s="644"/>
      <c r="DP16" s="645"/>
      <c r="DQ16" s="652">
        <v>58028</v>
      </c>
      <c r="DR16" s="644"/>
      <c r="DS16" s="644"/>
      <c r="DT16" s="644"/>
      <c r="DU16" s="644"/>
      <c r="DV16" s="644"/>
      <c r="DW16" s="644"/>
      <c r="DX16" s="644"/>
      <c r="DY16" s="644"/>
      <c r="DZ16" s="644"/>
      <c r="EA16" s="644"/>
      <c r="EB16" s="644"/>
      <c r="EC16" s="653"/>
    </row>
    <row r="17" spans="2:133" ht="11.25" customHeight="1" x14ac:dyDescent="0.15">
      <c r="B17" s="640" t="s">
        <v>264</v>
      </c>
      <c r="C17" s="641"/>
      <c r="D17" s="641"/>
      <c r="E17" s="641"/>
      <c r="F17" s="641"/>
      <c r="G17" s="641"/>
      <c r="H17" s="641"/>
      <c r="I17" s="641"/>
      <c r="J17" s="641"/>
      <c r="K17" s="641"/>
      <c r="L17" s="641"/>
      <c r="M17" s="641"/>
      <c r="N17" s="641"/>
      <c r="O17" s="641"/>
      <c r="P17" s="641"/>
      <c r="Q17" s="642"/>
      <c r="R17" s="643">
        <v>1109313</v>
      </c>
      <c r="S17" s="644"/>
      <c r="T17" s="644"/>
      <c r="U17" s="644"/>
      <c r="V17" s="644"/>
      <c r="W17" s="644"/>
      <c r="X17" s="644"/>
      <c r="Y17" s="645"/>
      <c r="Z17" s="646">
        <v>0.6</v>
      </c>
      <c r="AA17" s="646"/>
      <c r="AB17" s="646"/>
      <c r="AC17" s="646"/>
      <c r="AD17" s="647">
        <v>1109313</v>
      </c>
      <c r="AE17" s="647"/>
      <c r="AF17" s="647"/>
      <c r="AG17" s="647"/>
      <c r="AH17" s="647"/>
      <c r="AI17" s="647"/>
      <c r="AJ17" s="647"/>
      <c r="AK17" s="647"/>
      <c r="AL17" s="648">
        <v>1.1000000000000001</v>
      </c>
      <c r="AM17" s="649"/>
      <c r="AN17" s="649"/>
      <c r="AO17" s="650"/>
      <c r="AP17" s="640" t="s">
        <v>265</v>
      </c>
      <c r="AQ17" s="641"/>
      <c r="AR17" s="641"/>
      <c r="AS17" s="641"/>
      <c r="AT17" s="641"/>
      <c r="AU17" s="641"/>
      <c r="AV17" s="641"/>
      <c r="AW17" s="641"/>
      <c r="AX17" s="641"/>
      <c r="AY17" s="641"/>
      <c r="AZ17" s="641"/>
      <c r="BA17" s="641"/>
      <c r="BB17" s="641"/>
      <c r="BC17" s="641"/>
      <c r="BD17" s="641"/>
      <c r="BE17" s="641"/>
      <c r="BF17" s="642"/>
      <c r="BG17" s="643" t="s">
        <v>128</v>
      </c>
      <c r="BH17" s="644"/>
      <c r="BI17" s="644"/>
      <c r="BJ17" s="644"/>
      <c r="BK17" s="644"/>
      <c r="BL17" s="644"/>
      <c r="BM17" s="644"/>
      <c r="BN17" s="645"/>
      <c r="BO17" s="646" t="s">
        <v>243</v>
      </c>
      <c r="BP17" s="646"/>
      <c r="BQ17" s="646"/>
      <c r="BR17" s="646"/>
      <c r="BS17" s="652" t="s">
        <v>128</v>
      </c>
      <c r="BT17" s="644"/>
      <c r="BU17" s="644"/>
      <c r="BV17" s="644"/>
      <c r="BW17" s="644"/>
      <c r="BX17" s="644"/>
      <c r="BY17" s="644"/>
      <c r="BZ17" s="644"/>
      <c r="CA17" s="644"/>
      <c r="CB17" s="653"/>
      <c r="CD17" s="658" t="s">
        <v>266</v>
      </c>
      <c r="CE17" s="659"/>
      <c r="CF17" s="659"/>
      <c r="CG17" s="659"/>
      <c r="CH17" s="659"/>
      <c r="CI17" s="659"/>
      <c r="CJ17" s="659"/>
      <c r="CK17" s="659"/>
      <c r="CL17" s="659"/>
      <c r="CM17" s="659"/>
      <c r="CN17" s="659"/>
      <c r="CO17" s="659"/>
      <c r="CP17" s="659"/>
      <c r="CQ17" s="660"/>
      <c r="CR17" s="643">
        <v>22076402</v>
      </c>
      <c r="CS17" s="644"/>
      <c r="CT17" s="644"/>
      <c r="CU17" s="644"/>
      <c r="CV17" s="644"/>
      <c r="CW17" s="644"/>
      <c r="CX17" s="644"/>
      <c r="CY17" s="645"/>
      <c r="CZ17" s="646">
        <v>13.2</v>
      </c>
      <c r="DA17" s="646"/>
      <c r="DB17" s="646"/>
      <c r="DC17" s="646"/>
      <c r="DD17" s="652" t="s">
        <v>243</v>
      </c>
      <c r="DE17" s="644"/>
      <c r="DF17" s="644"/>
      <c r="DG17" s="644"/>
      <c r="DH17" s="644"/>
      <c r="DI17" s="644"/>
      <c r="DJ17" s="644"/>
      <c r="DK17" s="644"/>
      <c r="DL17" s="644"/>
      <c r="DM17" s="644"/>
      <c r="DN17" s="644"/>
      <c r="DO17" s="644"/>
      <c r="DP17" s="645"/>
      <c r="DQ17" s="652">
        <v>20714721</v>
      </c>
      <c r="DR17" s="644"/>
      <c r="DS17" s="644"/>
      <c r="DT17" s="644"/>
      <c r="DU17" s="644"/>
      <c r="DV17" s="644"/>
      <c r="DW17" s="644"/>
      <c r="DX17" s="644"/>
      <c r="DY17" s="644"/>
      <c r="DZ17" s="644"/>
      <c r="EA17" s="644"/>
      <c r="EB17" s="644"/>
      <c r="EC17" s="653"/>
    </row>
    <row r="18" spans="2:133" ht="11.25" customHeight="1" x14ac:dyDescent="0.15">
      <c r="B18" s="640" t="s">
        <v>267</v>
      </c>
      <c r="C18" s="641"/>
      <c r="D18" s="641"/>
      <c r="E18" s="641"/>
      <c r="F18" s="641"/>
      <c r="G18" s="641"/>
      <c r="H18" s="641"/>
      <c r="I18" s="641"/>
      <c r="J18" s="641"/>
      <c r="K18" s="641"/>
      <c r="L18" s="641"/>
      <c r="M18" s="641"/>
      <c r="N18" s="641"/>
      <c r="O18" s="641"/>
      <c r="P18" s="641"/>
      <c r="Q18" s="642"/>
      <c r="R18" s="643">
        <v>335895</v>
      </c>
      <c r="S18" s="644"/>
      <c r="T18" s="644"/>
      <c r="U18" s="644"/>
      <c r="V18" s="644"/>
      <c r="W18" s="644"/>
      <c r="X18" s="644"/>
      <c r="Y18" s="645"/>
      <c r="Z18" s="646">
        <v>0.2</v>
      </c>
      <c r="AA18" s="646"/>
      <c r="AB18" s="646"/>
      <c r="AC18" s="646"/>
      <c r="AD18" s="647">
        <v>335895</v>
      </c>
      <c r="AE18" s="647"/>
      <c r="AF18" s="647"/>
      <c r="AG18" s="647"/>
      <c r="AH18" s="647"/>
      <c r="AI18" s="647"/>
      <c r="AJ18" s="647"/>
      <c r="AK18" s="647"/>
      <c r="AL18" s="648">
        <v>0.3</v>
      </c>
      <c r="AM18" s="649"/>
      <c r="AN18" s="649"/>
      <c r="AO18" s="650"/>
      <c r="AP18" s="640" t="s">
        <v>268</v>
      </c>
      <c r="AQ18" s="641"/>
      <c r="AR18" s="641"/>
      <c r="AS18" s="641"/>
      <c r="AT18" s="641"/>
      <c r="AU18" s="641"/>
      <c r="AV18" s="641"/>
      <c r="AW18" s="641"/>
      <c r="AX18" s="641"/>
      <c r="AY18" s="641"/>
      <c r="AZ18" s="641"/>
      <c r="BA18" s="641"/>
      <c r="BB18" s="641"/>
      <c r="BC18" s="641"/>
      <c r="BD18" s="641"/>
      <c r="BE18" s="641"/>
      <c r="BF18" s="642"/>
      <c r="BG18" s="643" t="s">
        <v>243</v>
      </c>
      <c r="BH18" s="644"/>
      <c r="BI18" s="644"/>
      <c r="BJ18" s="644"/>
      <c r="BK18" s="644"/>
      <c r="BL18" s="644"/>
      <c r="BM18" s="644"/>
      <c r="BN18" s="645"/>
      <c r="BO18" s="646" t="s">
        <v>138</v>
      </c>
      <c r="BP18" s="646"/>
      <c r="BQ18" s="646"/>
      <c r="BR18" s="646"/>
      <c r="BS18" s="652" t="s">
        <v>243</v>
      </c>
      <c r="BT18" s="644"/>
      <c r="BU18" s="644"/>
      <c r="BV18" s="644"/>
      <c r="BW18" s="644"/>
      <c r="BX18" s="644"/>
      <c r="BY18" s="644"/>
      <c r="BZ18" s="644"/>
      <c r="CA18" s="644"/>
      <c r="CB18" s="653"/>
      <c r="CD18" s="658" t="s">
        <v>269</v>
      </c>
      <c r="CE18" s="659"/>
      <c r="CF18" s="659"/>
      <c r="CG18" s="659"/>
      <c r="CH18" s="659"/>
      <c r="CI18" s="659"/>
      <c r="CJ18" s="659"/>
      <c r="CK18" s="659"/>
      <c r="CL18" s="659"/>
      <c r="CM18" s="659"/>
      <c r="CN18" s="659"/>
      <c r="CO18" s="659"/>
      <c r="CP18" s="659"/>
      <c r="CQ18" s="660"/>
      <c r="CR18" s="643" t="s">
        <v>243</v>
      </c>
      <c r="CS18" s="644"/>
      <c r="CT18" s="644"/>
      <c r="CU18" s="644"/>
      <c r="CV18" s="644"/>
      <c r="CW18" s="644"/>
      <c r="CX18" s="644"/>
      <c r="CY18" s="645"/>
      <c r="CZ18" s="646" t="s">
        <v>128</v>
      </c>
      <c r="DA18" s="646"/>
      <c r="DB18" s="646"/>
      <c r="DC18" s="646"/>
      <c r="DD18" s="652" t="s">
        <v>128</v>
      </c>
      <c r="DE18" s="644"/>
      <c r="DF18" s="644"/>
      <c r="DG18" s="644"/>
      <c r="DH18" s="644"/>
      <c r="DI18" s="644"/>
      <c r="DJ18" s="644"/>
      <c r="DK18" s="644"/>
      <c r="DL18" s="644"/>
      <c r="DM18" s="644"/>
      <c r="DN18" s="644"/>
      <c r="DO18" s="644"/>
      <c r="DP18" s="645"/>
      <c r="DQ18" s="652" t="s">
        <v>128</v>
      </c>
      <c r="DR18" s="644"/>
      <c r="DS18" s="644"/>
      <c r="DT18" s="644"/>
      <c r="DU18" s="644"/>
      <c r="DV18" s="644"/>
      <c r="DW18" s="644"/>
      <c r="DX18" s="644"/>
      <c r="DY18" s="644"/>
      <c r="DZ18" s="644"/>
      <c r="EA18" s="644"/>
      <c r="EB18" s="644"/>
      <c r="EC18" s="653"/>
    </row>
    <row r="19" spans="2:133" ht="11.25" customHeight="1" x14ac:dyDescent="0.15">
      <c r="B19" s="640" t="s">
        <v>270</v>
      </c>
      <c r="C19" s="641"/>
      <c r="D19" s="641"/>
      <c r="E19" s="641"/>
      <c r="F19" s="641"/>
      <c r="G19" s="641"/>
      <c r="H19" s="641"/>
      <c r="I19" s="641"/>
      <c r="J19" s="641"/>
      <c r="K19" s="641"/>
      <c r="L19" s="641"/>
      <c r="M19" s="641"/>
      <c r="N19" s="641"/>
      <c r="O19" s="641"/>
      <c r="P19" s="641"/>
      <c r="Q19" s="642"/>
      <c r="R19" s="643">
        <v>27152</v>
      </c>
      <c r="S19" s="644"/>
      <c r="T19" s="644"/>
      <c r="U19" s="644"/>
      <c r="V19" s="644"/>
      <c r="W19" s="644"/>
      <c r="X19" s="644"/>
      <c r="Y19" s="645"/>
      <c r="Z19" s="646">
        <v>0</v>
      </c>
      <c r="AA19" s="646"/>
      <c r="AB19" s="646"/>
      <c r="AC19" s="646"/>
      <c r="AD19" s="647">
        <v>27152</v>
      </c>
      <c r="AE19" s="647"/>
      <c r="AF19" s="647"/>
      <c r="AG19" s="647"/>
      <c r="AH19" s="647"/>
      <c r="AI19" s="647"/>
      <c r="AJ19" s="647"/>
      <c r="AK19" s="647"/>
      <c r="AL19" s="648">
        <v>0</v>
      </c>
      <c r="AM19" s="649"/>
      <c r="AN19" s="649"/>
      <c r="AO19" s="650"/>
      <c r="AP19" s="640" t="s">
        <v>271</v>
      </c>
      <c r="AQ19" s="641"/>
      <c r="AR19" s="641"/>
      <c r="AS19" s="641"/>
      <c r="AT19" s="641"/>
      <c r="AU19" s="641"/>
      <c r="AV19" s="641"/>
      <c r="AW19" s="641"/>
      <c r="AX19" s="641"/>
      <c r="AY19" s="641"/>
      <c r="AZ19" s="641"/>
      <c r="BA19" s="641"/>
      <c r="BB19" s="641"/>
      <c r="BC19" s="641"/>
      <c r="BD19" s="641"/>
      <c r="BE19" s="641"/>
      <c r="BF19" s="642"/>
      <c r="BG19" s="643">
        <v>7727711</v>
      </c>
      <c r="BH19" s="644"/>
      <c r="BI19" s="644"/>
      <c r="BJ19" s="644"/>
      <c r="BK19" s="644"/>
      <c r="BL19" s="644"/>
      <c r="BM19" s="644"/>
      <c r="BN19" s="645"/>
      <c r="BO19" s="646">
        <v>10.3</v>
      </c>
      <c r="BP19" s="646"/>
      <c r="BQ19" s="646"/>
      <c r="BR19" s="646"/>
      <c r="BS19" s="652" t="s">
        <v>243</v>
      </c>
      <c r="BT19" s="644"/>
      <c r="BU19" s="644"/>
      <c r="BV19" s="644"/>
      <c r="BW19" s="644"/>
      <c r="BX19" s="644"/>
      <c r="BY19" s="644"/>
      <c r="BZ19" s="644"/>
      <c r="CA19" s="644"/>
      <c r="CB19" s="653"/>
      <c r="CD19" s="658" t="s">
        <v>272</v>
      </c>
      <c r="CE19" s="659"/>
      <c r="CF19" s="659"/>
      <c r="CG19" s="659"/>
      <c r="CH19" s="659"/>
      <c r="CI19" s="659"/>
      <c r="CJ19" s="659"/>
      <c r="CK19" s="659"/>
      <c r="CL19" s="659"/>
      <c r="CM19" s="659"/>
      <c r="CN19" s="659"/>
      <c r="CO19" s="659"/>
      <c r="CP19" s="659"/>
      <c r="CQ19" s="660"/>
      <c r="CR19" s="643" t="s">
        <v>128</v>
      </c>
      <c r="CS19" s="644"/>
      <c r="CT19" s="644"/>
      <c r="CU19" s="644"/>
      <c r="CV19" s="644"/>
      <c r="CW19" s="644"/>
      <c r="CX19" s="644"/>
      <c r="CY19" s="645"/>
      <c r="CZ19" s="646" t="s">
        <v>243</v>
      </c>
      <c r="DA19" s="646"/>
      <c r="DB19" s="646"/>
      <c r="DC19" s="646"/>
      <c r="DD19" s="652" t="s">
        <v>128</v>
      </c>
      <c r="DE19" s="644"/>
      <c r="DF19" s="644"/>
      <c r="DG19" s="644"/>
      <c r="DH19" s="644"/>
      <c r="DI19" s="644"/>
      <c r="DJ19" s="644"/>
      <c r="DK19" s="644"/>
      <c r="DL19" s="644"/>
      <c r="DM19" s="644"/>
      <c r="DN19" s="644"/>
      <c r="DO19" s="644"/>
      <c r="DP19" s="645"/>
      <c r="DQ19" s="652" t="s">
        <v>243</v>
      </c>
      <c r="DR19" s="644"/>
      <c r="DS19" s="644"/>
      <c r="DT19" s="644"/>
      <c r="DU19" s="644"/>
      <c r="DV19" s="644"/>
      <c r="DW19" s="644"/>
      <c r="DX19" s="644"/>
      <c r="DY19" s="644"/>
      <c r="DZ19" s="644"/>
      <c r="EA19" s="644"/>
      <c r="EB19" s="644"/>
      <c r="EC19" s="653"/>
    </row>
    <row r="20" spans="2:133" ht="11.25" customHeight="1" x14ac:dyDescent="0.15">
      <c r="B20" s="640" t="s">
        <v>273</v>
      </c>
      <c r="C20" s="641"/>
      <c r="D20" s="641"/>
      <c r="E20" s="641"/>
      <c r="F20" s="641"/>
      <c r="G20" s="641"/>
      <c r="H20" s="641"/>
      <c r="I20" s="641"/>
      <c r="J20" s="641"/>
      <c r="K20" s="641"/>
      <c r="L20" s="641"/>
      <c r="M20" s="641"/>
      <c r="N20" s="641"/>
      <c r="O20" s="641"/>
      <c r="P20" s="641"/>
      <c r="Q20" s="642"/>
      <c r="R20" s="643">
        <v>8252</v>
      </c>
      <c r="S20" s="644"/>
      <c r="T20" s="644"/>
      <c r="U20" s="644"/>
      <c r="V20" s="644"/>
      <c r="W20" s="644"/>
      <c r="X20" s="644"/>
      <c r="Y20" s="645"/>
      <c r="Z20" s="646">
        <v>0</v>
      </c>
      <c r="AA20" s="646"/>
      <c r="AB20" s="646"/>
      <c r="AC20" s="646"/>
      <c r="AD20" s="647">
        <v>8252</v>
      </c>
      <c r="AE20" s="647"/>
      <c r="AF20" s="647"/>
      <c r="AG20" s="647"/>
      <c r="AH20" s="647"/>
      <c r="AI20" s="647"/>
      <c r="AJ20" s="647"/>
      <c r="AK20" s="647"/>
      <c r="AL20" s="648">
        <v>0</v>
      </c>
      <c r="AM20" s="649"/>
      <c r="AN20" s="649"/>
      <c r="AO20" s="650"/>
      <c r="AP20" s="640" t="s">
        <v>274</v>
      </c>
      <c r="AQ20" s="641"/>
      <c r="AR20" s="641"/>
      <c r="AS20" s="641"/>
      <c r="AT20" s="641"/>
      <c r="AU20" s="641"/>
      <c r="AV20" s="641"/>
      <c r="AW20" s="641"/>
      <c r="AX20" s="641"/>
      <c r="AY20" s="641"/>
      <c r="AZ20" s="641"/>
      <c r="BA20" s="641"/>
      <c r="BB20" s="641"/>
      <c r="BC20" s="641"/>
      <c r="BD20" s="641"/>
      <c r="BE20" s="641"/>
      <c r="BF20" s="642"/>
      <c r="BG20" s="643">
        <v>7727711</v>
      </c>
      <c r="BH20" s="644"/>
      <c r="BI20" s="644"/>
      <c r="BJ20" s="644"/>
      <c r="BK20" s="644"/>
      <c r="BL20" s="644"/>
      <c r="BM20" s="644"/>
      <c r="BN20" s="645"/>
      <c r="BO20" s="646">
        <v>10.3</v>
      </c>
      <c r="BP20" s="646"/>
      <c r="BQ20" s="646"/>
      <c r="BR20" s="646"/>
      <c r="BS20" s="652" t="s">
        <v>243</v>
      </c>
      <c r="BT20" s="644"/>
      <c r="BU20" s="644"/>
      <c r="BV20" s="644"/>
      <c r="BW20" s="644"/>
      <c r="BX20" s="644"/>
      <c r="BY20" s="644"/>
      <c r="BZ20" s="644"/>
      <c r="CA20" s="644"/>
      <c r="CB20" s="653"/>
      <c r="CD20" s="658" t="s">
        <v>275</v>
      </c>
      <c r="CE20" s="659"/>
      <c r="CF20" s="659"/>
      <c r="CG20" s="659"/>
      <c r="CH20" s="659"/>
      <c r="CI20" s="659"/>
      <c r="CJ20" s="659"/>
      <c r="CK20" s="659"/>
      <c r="CL20" s="659"/>
      <c r="CM20" s="659"/>
      <c r="CN20" s="659"/>
      <c r="CO20" s="659"/>
      <c r="CP20" s="659"/>
      <c r="CQ20" s="660"/>
      <c r="CR20" s="643">
        <v>166658376</v>
      </c>
      <c r="CS20" s="644"/>
      <c r="CT20" s="644"/>
      <c r="CU20" s="644"/>
      <c r="CV20" s="644"/>
      <c r="CW20" s="644"/>
      <c r="CX20" s="644"/>
      <c r="CY20" s="645"/>
      <c r="CZ20" s="646">
        <v>100</v>
      </c>
      <c r="DA20" s="646"/>
      <c r="DB20" s="646"/>
      <c r="DC20" s="646"/>
      <c r="DD20" s="652">
        <v>25212546</v>
      </c>
      <c r="DE20" s="644"/>
      <c r="DF20" s="644"/>
      <c r="DG20" s="644"/>
      <c r="DH20" s="644"/>
      <c r="DI20" s="644"/>
      <c r="DJ20" s="644"/>
      <c r="DK20" s="644"/>
      <c r="DL20" s="644"/>
      <c r="DM20" s="644"/>
      <c r="DN20" s="644"/>
      <c r="DO20" s="644"/>
      <c r="DP20" s="645"/>
      <c r="DQ20" s="652">
        <v>110244017</v>
      </c>
      <c r="DR20" s="644"/>
      <c r="DS20" s="644"/>
      <c r="DT20" s="644"/>
      <c r="DU20" s="644"/>
      <c r="DV20" s="644"/>
      <c r="DW20" s="644"/>
      <c r="DX20" s="644"/>
      <c r="DY20" s="644"/>
      <c r="DZ20" s="644"/>
      <c r="EA20" s="644"/>
      <c r="EB20" s="644"/>
      <c r="EC20" s="653"/>
    </row>
    <row r="21" spans="2:133" ht="11.25" customHeight="1" x14ac:dyDescent="0.15">
      <c r="B21" s="640" t="s">
        <v>276</v>
      </c>
      <c r="C21" s="641"/>
      <c r="D21" s="641"/>
      <c r="E21" s="641"/>
      <c r="F21" s="641"/>
      <c r="G21" s="641"/>
      <c r="H21" s="641"/>
      <c r="I21" s="641"/>
      <c r="J21" s="641"/>
      <c r="K21" s="641"/>
      <c r="L21" s="641"/>
      <c r="M21" s="641"/>
      <c r="N21" s="641"/>
      <c r="O21" s="641"/>
      <c r="P21" s="641"/>
      <c r="Q21" s="642"/>
      <c r="R21" s="643">
        <v>738014</v>
      </c>
      <c r="S21" s="644"/>
      <c r="T21" s="644"/>
      <c r="U21" s="644"/>
      <c r="V21" s="644"/>
      <c r="W21" s="644"/>
      <c r="X21" s="644"/>
      <c r="Y21" s="645"/>
      <c r="Z21" s="646">
        <v>0.4</v>
      </c>
      <c r="AA21" s="646"/>
      <c r="AB21" s="646"/>
      <c r="AC21" s="646"/>
      <c r="AD21" s="647">
        <v>738014</v>
      </c>
      <c r="AE21" s="647"/>
      <c r="AF21" s="647"/>
      <c r="AG21" s="647"/>
      <c r="AH21" s="647"/>
      <c r="AI21" s="647"/>
      <c r="AJ21" s="647"/>
      <c r="AK21" s="647"/>
      <c r="AL21" s="648">
        <v>0.8</v>
      </c>
      <c r="AM21" s="649"/>
      <c r="AN21" s="649"/>
      <c r="AO21" s="650"/>
      <c r="AP21" s="662" t="s">
        <v>277</v>
      </c>
      <c r="AQ21" s="663"/>
      <c r="AR21" s="663"/>
      <c r="AS21" s="663"/>
      <c r="AT21" s="663"/>
      <c r="AU21" s="663"/>
      <c r="AV21" s="663"/>
      <c r="AW21" s="663"/>
      <c r="AX21" s="663"/>
      <c r="AY21" s="663"/>
      <c r="AZ21" s="663"/>
      <c r="BA21" s="663"/>
      <c r="BB21" s="663"/>
      <c r="BC21" s="663"/>
      <c r="BD21" s="663"/>
      <c r="BE21" s="663"/>
      <c r="BF21" s="664"/>
      <c r="BG21" s="643">
        <v>98053</v>
      </c>
      <c r="BH21" s="644"/>
      <c r="BI21" s="644"/>
      <c r="BJ21" s="644"/>
      <c r="BK21" s="644"/>
      <c r="BL21" s="644"/>
      <c r="BM21" s="644"/>
      <c r="BN21" s="645"/>
      <c r="BO21" s="646">
        <v>0.1</v>
      </c>
      <c r="BP21" s="646"/>
      <c r="BQ21" s="646"/>
      <c r="BR21" s="646"/>
      <c r="BS21" s="652" t="s">
        <v>243</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278</v>
      </c>
      <c r="C22" s="641"/>
      <c r="D22" s="641"/>
      <c r="E22" s="641"/>
      <c r="F22" s="641"/>
      <c r="G22" s="641"/>
      <c r="H22" s="641"/>
      <c r="I22" s="641"/>
      <c r="J22" s="641"/>
      <c r="K22" s="641"/>
      <c r="L22" s="641"/>
      <c r="M22" s="641"/>
      <c r="N22" s="641"/>
      <c r="O22" s="641"/>
      <c r="P22" s="641"/>
      <c r="Q22" s="642"/>
      <c r="R22" s="643">
        <v>16994557</v>
      </c>
      <c r="S22" s="644"/>
      <c r="T22" s="644"/>
      <c r="U22" s="644"/>
      <c r="V22" s="644"/>
      <c r="W22" s="644"/>
      <c r="X22" s="644"/>
      <c r="Y22" s="645"/>
      <c r="Z22" s="646">
        <v>9.9</v>
      </c>
      <c r="AA22" s="646"/>
      <c r="AB22" s="646"/>
      <c r="AC22" s="646"/>
      <c r="AD22" s="647">
        <v>15362363</v>
      </c>
      <c r="AE22" s="647"/>
      <c r="AF22" s="647"/>
      <c r="AG22" s="647"/>
      <c r="AH22" s="647"/>
      <c r="AI22" s="647"/>
      <c r="AJ22" s="647"/>
      <c r="AK22" s="647"/>
      <c r="AL22" s="648">
        <v>15.7</v>
      </c>
      <c r="AM22" s="649"/>
      <c r="AN22" s="649"/>
      <c r="AO22" s="650"/>
      <c r="AP22" s="662" t="s">
        <v>279</v>
      </c>
      <c r="AQ22" s="663"/>
      <c r="AR22" s="663"/>
      <c r="AS22" s="663"/>
      <c r="AT22" s="663"/>
      <c r="AU22" s="663"/>
      <c r="AV22" s="663"/>
      <c r="AW22" s="663"/>
      <c r="AX22" s="663"/>
      <c r="AY22" s="663"/>
      <c r="AZ22" s="663"/>
      <c r="BA22" s="663"/>
      <c r="BB22" s="663"/>
      <c r="BC22" s="663"/>
      <c r="BD22" s="663"/>
      <c r="BE22" s="663"/>
      <c r="BF22" s="664"/>
      <c r="BG22" s="643">
        <v>3617205</v>
      </c>
      <c r="BH22" s="644"/>
      <c r="BI22" s="644"/>
      <c r="BJ22" s="644"/>
      <c r="BK22" s="644"/>
      <c r="BL22" s="644"/>
      <c r="BM22" s="644"/>
      <c r="BN22" s="645"/>
      <c r="BO22" s="646">
        <v>4.8</v>
      </c>
      <c r="BP22" s="646"/>
      <c r="BQ22" s="646"/>
      <c r="BR22" s="646"/>
      <c r="BS22" s="652" t="s">
        <v>128</v>
      </c>
      <c r="BT22" s="644"/>
      <c r="BU22" s="644"/>
      <c r="BV22" s="644"/>
      <c r="BW22" s="644"/>
      <c r="BX22" s="644"/>
      <c r="BY22" s="644"/>
      <c r="BZ22" s="644"/>
      <c r="CA22" s="644"/>
      <c r="CB22" s="653"/>
      <c r="CD22" s="625" t="s">
        <v>280</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281</v>
      </c>
      <c r="C23" s="641"/>
      <c r="D23" s="641"/>
      <c r="E23" s="641"/>
      <c r="F23" s="641"/>
      <c r="G23" s="641"/>
      <c r="H23" s="641"/>
      <c r="I23" s="641"/>
      <c r="J23" s="641"/>
      <c r="K23" s="641"/>
      <c r="L23" s="641"/>
      <c r="M23" s="641"/>
      <c r="N23" s="641"/>
      <c r="O23" s="641"/>
      <c r="P23" s="641"/>
      <c r="Q23" s="642"/>
      <c r="R23" s="643">
        <v>15362363</v>
      </c>
      <c r="S23" s="644"/>
      <c r="T23" s="644"/>
      <c r="U23" s="644"/>
      <c r="V23" s="644"/>
      <c r="W23" s="644"/>
      <c r="X23" s="644"/>
      <c r="Y23" s="645"/>
      <c r="Z23" s="646">
        <v>9</v>
      </c>
      <c r="AA23" s="646"/>
      <c r="AB23" s="646"/>
      <c r="AC23" s="646"/>
      <c r="AD23" s="647">
        <v>15362363</v>
      </c>
      <c r="AE23" s="647"/>
      <c r="AF23" s="647"/>
      <c r="AG23" s="647"/>
      <c r="AH23" s="647"/>
      <c r="AI23" s="647"/>
      <c r="AJ23" s="647"/>
      <c r="AK23" s="647"/>
      <c r="AL23" s="648">
        <v>15.7</v>
      </c>
      <c r="AM23" s="649"/>
      <c r="AN23" s="649"/>
      <c r="AO23" s="650"/>
      <c r="AP23" s="662" t="s">
        <v>282</v>
      </c>
      <c r="AQ23" s="663"/>
      <c r="AR23" s="663"/>
      <c r="AS23" s="663"/>
      <c r="AT23" s="663"/>
      <c r="AU23" s="663"/>
      <c r="AV23" s="663"/>
      <c r="AW23" s="663"/>
      <c r="AX23" s="663"/>
      <c r="AY23" s="663"/>
      <c r="AZ23" s="663"/>
      <c r="BA23" s="663"/>
      <c r="BB23" s="663"/>
      <c r="BC23" s="663"/>
      <c r="BD23" s="663"/>
      <c r="BE23" s="663"/>
      <c r="BF23" s="664"/>
      <c r="BG23" s="643">
        <v>4012453</v>
      </c>
      <c r="BH23" s="644"/>
      <c r="BI23" s="644"/>
      <c r="BJ23" s="644"/>
      <c r="BK23" s="644"/>
      <c r="BL23" s="644"/>
      <c r="BM23" s="644"/>
      <c r="BN23" s="645"/>
      <c r="BO23" s="646">
        <v>5.4</v>
      </c>
      <c r="BP23" s="646"/>
      <c r="BQ23" s="646"/>
      <c r="BR23" s="646"/>
      <c r="BS23" s="652" t="s">
        <v>138</v>
      </c>
      <c r="BT23" s="644"/>
      <c r="BU23" s="644"/>
      <c r="BV23" s="644"/>
      <c r="BW23" s="644"/>
      <c r="BX23" s="644"/>
      <c r="BY23" s="644"/>
      <c r="BZ23" s="644"/>
      <c r="CA23" s="644"/>
      <c r="CB23" s="653"/>
      <c r="CD23" s="625" t="s">
        <v>221</v>
      </c>
      <c r="CE23" s="626"/>
      <c r="CF23" s="626"/>
      <c r="CG23" s="626"/>
      <c r="CH23" s="626"/>
      <c r="CI23" s="626"/>
      <c r="CJ23" s="626"/>
      <c r="CK23" s="626"/>
      <c r="CL23" s="626"/>
      <c r="CM23" s="626"/>
      <c r="CN23" s="626"/>
      <c r="CO23" s="626"/>
      <c r="CP23" s="626"/>
      <c r="CQ23" s="627"/>
      <c r="CR23" s="625" t="s">
        <v>283</v>
      </c>
      <c r="CS23" s="626"/>
      <c r="CT23" s="626"/>
      <c r="CU23" s="626"/>
      <c r="CV23" s="626"/>
      <c r="CW23" s="626"/>
      <c r="CX23" s="626"/>
      <c r="CY23" s="627"/>
      <c r="CZ23" s="625" t="s">
        <v>284</v>
      </c>
      <c r="DA23" s="626"/>
      <c r="DB23" s="626"/>
      <c r="DC23" s="627"/>
      <c r="DD23" s="625" t="s">
        <v>285</v>
      </c>
      <c r="DE23" s="626"/>
      <c r="DF23" s="626"/>
      <c r="DG23" s="626"/>
      <c r="DH23" s="626"/>
      <c r="DI23" s="626"/>
      <c r="DJ23" s="626"/>
      <c r="DK23" s="627"/>
      <c r="DL23" s="674" t="s">
        <v>286</v>
      </c>
      <c r="DM23" s="675"/>
      <c r="DN23" s="675"/>
      <c r="DO23" s="675"/>
      <c r="DP23" s="675"/>
      <c r="DQ23" s="675"/>
      <c r="DR23" s="675"/>
      <c r="DS23" s="675"/>
      <c r="DT23" s="675"/>
      <c r="DU23" s="675"/>
      <c r="DV23" s="676"/>
      <c r="DW23" s="625" t="s">
        <v>287</v>
      </c>
      <c r="DX23" s="626"/>
      <c r="DY23" s="626"/>
      <c r="DZ23" s="626"/>
      <c r="EA23" s="626"/>
      <c r="EB23" s="626"/>
      <c r="EC23" s="627"/>
    </row>
    <row r="24" spans="2:133" ht="11.25" customHeight="1" x14ac:dyDescent="0.15">
      <c r="B24" s="640" t="s">
        <v>288</v>
      </c>
      <c r="C24" s="641"/>
      <c r="D24" s="641"/>
      <c r="E24" s="641"/>
      <c r="F24" s="641"/>
      <c r="G24" s="641"/>
      <c r="H24" s="641"/>
      <c r="I24" s="641"/>
      <c r="J24" s="641"/>
      <c r="K24" s="641"/>
      <c r="L24" s="641"/>
      <c r="M24" s="641"/>
      <c r="N24" s="641"/>
      <c r="O24" s="641"/>
      <c r="P24" s="641"/>
      <c r="Q24" s="642"/>
      <c r="R24" s="643">
        <v>1632096</v>
      </c>
      <c r="S24" s="644"/>
      <c r="T24" s="644"/>
      <c r="U24" s="644"/>
      <c r="V24" s="644"/>
      <c r="W24" s="644"/>
      <c r="X24" s="644"/>
      <c r="Y24" s="645"/>
      <c r="Z24" s="646">
        <v>1</v>
      </c>
      <c r="AA24" s="646"/>
      <c r="AB24" s="646"/>
      <c r="AC24" s="646"/>
      <c r="AD24" s="647" t="s">
        <v>243</v>
      </c>
      <c r="AE24" s="647"/>
      <c r="AF24" s="647"/>
      <c r="AG24" s="647"/>
      <c r="AH24" s="647"/>
      <c r="AI24" s="647"/>
      <c r="AJ24" s="647"/>
      <c r="AK24" s="647"/>
      <c r="AL24" s="648" t="s">
        <v>243</v>
      </c>
      <c r="AM24" s="649"/>
      <c r="AN24" s="649"/>
      <c r="AO24" s="650"/>
      <c r="AP24" s="662" t="s">
        <v>289</v>
      </c>
      <c r="AQ24" s="663"/>
      <c r="AR24" s="663"/>
      <c r="AS24" s="663"/>
      <c r="AT24" s="663"/>
      <c r="AU24" s="663"/>
      <c r="AV24" s="663"/>
      <c r="AW24" s="663"/>
      <c r="AX24" s="663"/>
      <c r="AY24" s="663"/>
      <c r="AZ24" s="663"/>
      <c r="BA24" s="663"/>
      <c r="BB24" s="663"/>
      <c r="BC24" s="663"/>
      <c r="BD24" s="663"/>
      <c r="BE24" s="663"/>
      <c r="BF24" s="664"/>
      <c r="BG24" s="643" t="s">
        <v>128</v>
      </c>
      <c r="BH24" s="644"/>
      <c r="BI24" s="644"/>
      <c r="BJ24" s="644"/>
      <c r="BK24" s="644"/>
      <c r="BL24" s="644"/>
      <c r="BM24" s="644"/>
      <c r="BN24" s="645"/>
      <c r="BO24" s="646" t="s">
        <v>243</v>
      </c>
      <c r="BP24" s="646"/>
      <c r="BQ24" s="646"/>
      <c r="BR24" s="646"/>
      <c r="BS24" s="652" t="s">
        <v>128</v>
      </c>
      <c r="BT24" s="644"/>
      <c r="BU24" s="644"/>
      <c r="BV24" s="644"/>
      <c r="BW24" s="644"/>
      <c r="BX24" s="644"/>
      <c r="BY24" s="644"/>
      <c r="BZ24" s="644"/>
      <c r="CA24" s="644"/>
      <c r="CB24" s="653"/>
      <c r="CD24" s="654" t="s">
        <v>290</v>
      </c>
      <c r="CE24" s="655"/>
      <c r="CF24" s="655"/>
      <c r="CG24" s="655"/>
      <c r="CH24" s="655"/>
      <c r="CI24" s="655"/>
      <c r="CJ24" s="655"/>
      <c r="CK24" s="655"/>
      <c r="CL24" s="655"/>
      <c r="CM24" s="655"/>
      <c r="CN24" s="655"/>
      <c r="CO24" s="655"/>
      <c r="CP24" s="655"/>
      <c r="CQ24" s="656"/>
      <c r="CR24" s="632">
        <v>79972171</v>
      </c>
      <c r="CS24" s="633"/>
      <c r="CT24" s="633"/>
      <c r="CU24" s="633"/>
      <c r="CV24" s="633"/>
      <c r="CW24" s="633"/>
      <c r="CX24" s="633"/>
      <c r="CY24" s="634"/>
      <c r="CZ24" s="637">
        <v>48</v>
      </c>
      <c r="DA24" s="638"/>
      <c r="DB24" s="638"/>
      <c r="DC24" s="657"/>
      <c r="DD24" s="677">
        <v>54004537</v>
      </c>
      <c r="DE24" s="633"/>
      <c r="DF24" s="633"/>
      <c r="DG24" s="633"/>
      <c r="DH24" s="633"/>
      <c r="DI24" s="633"/>
      <c r="DJ24" s="633"/>
      <c r="DK24" s="634"/>
      <c r="DL24" s="677">
        <v>53848982</v>
      </c>
      <c r="DM24" s="633"/>
      <c r="DN24" s="633"/>
      <c r="DO24" s="633"/>
      <c r="DP24" s="633"/>
      <c r="DQ24" s="633"/>
      <c r="DR24" s="633"/>
      <c r="DS24" s="633"/>
      <c r="DT24" s="633"/>
      <c r="DU24" s="633"/>
      <c r="DV24" s="634"/>
      <c r="DW24" s="637">
        <v>51.9</v>
      </c>
      <c r="DX24" s="638"/>
      <c r="DY24" s="638"/>
      <c r="DZ24" s="638"/>
      <c r="EA24" s="638"/>
      <c r="EB24" s="638"/>
      <c r="EC24" s="639"/>
    </row>
    <row r="25" spans="2:133" ht="11.25" customHeight="1" x14ac:dyDescent="0.15">
      <c r="B25" s="640" t="s">
        <v>291</v>
      </c>
      <c r="C25" s="641"/>
      <c r="D25" s="641"/>
      <c r="E25" s="641"/>
      <c r="F25" s="641"/>
      <c r="G25" s="641"/>
      <c r="H25" s="641"/>
      <c r="I25" s="641"/>
      <c r="J25" s="641"/>
      <c r="K25" s="641"/>
      <c r="L25" s="641"/>
      <c r="M25" s="641"/>
      <c r="N25" s="641"/>
      <c r="O25" s="641"/>
      <c r="P25" s="641"/>
      <c r="Q25" s="642"/>
      <c r="R25" s="643">
        <v>98</v>
      </c>
      <c r="S25" s="644"/>
      <c r="T25" s="644"/>
      <c r="U25" s="644"/>
      <c r="V25" s="644"/>
      <c r="W25" s="644"/>
      <c r="X25" s="644"/>
      <c r="Y25" s="645"/>
      <c r="Z25" s="646">
        <v>0</v>
      </c>
      <c r="AA25" s="646"/>
      <c r="AB25" s="646"/>
      <c r="AC25" s="646"/>
      <c r="AD25" s="647" t="s">
        <v>243</v>
      </c>
      <c r="AE25" s="647"/>
      <c r="AF25" s="647"/>
      <c r="AG25" s="647"/>
      <c r="AH25" s="647"/>
      <c r="AI25" s="647"/>
      <c r="AJ25" s="647"/>
      <c r="AK25" s="647"/>
      <c r="AL25" s="648" t="s">
        <v>243</v>
      </c>
      <c r="AM25" s="649"/>
      <c r="AN25" s="649"/>
      <c r="AO25" s="650"/>
      <c r="AP25" s="662" t="s">
        <v>292</v>
      </c>
      <c r="AQ25" s="663"/>
      <c r="AR25" s="663"/>
      <c r="AS25" s="663"/>
      <c r="AT25" s="663"/>
      <c r="AU25" s="663"/>
      <c r="AV25" s="663"/>
      <c r="AW25" s="663"/>
      <c r="AX25" s="663"/>
      <c r="AY25" s="663"/>
      <c r="AZ25" s="663"/>
      <c r="BA25" s="663"/>
      <c r="BB25" s="663"/>
      <c r="BC25" s="663"/>
      <c r="BD25" s="663"/>
      <c r="BE25" s="663"/>
      <c r="BF25" s="664"/>
      <c r="BG25" s="643" t="s">
        <v>138</v>
      </c>
      <c r="BH25" s="644"/>
      <c r="BI25" s="644"/>
      <c r="BJ25" s="644"/>
      <c r="BK25" s="644"/>
      <c r="BL25" s="644"/>
      <c r="BM25" s="644"/>
      <c r="BN25" s="645"/>
      <c r="BO25" s="646" t="s">
        <v>243</v>
      </c>
      <c r="BP25" s="646"/>
      <c r="BQ25" s="646"/>
      <c r="BR25" s="646"/>
      <c r="BS25" s="652" t="s">
        <v>243</v>
      </c>
      <c r="BT25" s="644"/>
      <c r="BU25" s="644"/>
      <c r="BV25" s="644"/>
      <c r="BW25" s="644"/>
      <c r="BX25" s="644"/>
      <c r="BY25" s="644"/>
      <c r="BZ25" s="644"/>
      <c r="CA25" s="644"/>
      <c r="CB25" s="653"/>
      <c r="CD25" s="658" t="s">
        <v>293</v>
      </c>
      <c r="CE25" s="659"/>
      <c r="CF25" s="659"/>
      <c r="CG25" s="659"/>
      <c r="CH25" s="659"/>
      <c r="CI25" s="659"/>
      <c r="CJ25" s="659"/>
      <c r="CK25" s="659"/>
      <c r="CL25" s="659"/>
      <c r="CM25" s="659"/>
      <c r="CN25" s="659"/>
      <c r="CO25" s="659"/>
      <c r="CP25" s="659"/>
      <c r="CQ25" s="660"/>
      <c r="CR25" s="643">
        <v>23697814</v>
      </c>
      <c r="CS25" s="680"/>
      <c r="CT25" s="680"/>
      <c r="CU25" s="680"/>
      <c r="CV25" s="680"/>
      <c r="CW25" s="680"/>
      <c r="CX25" s="680"/>
      <c r="CY25" s="681"/>
      <c r="CZ25" s="648">
        <v>14.2</v>
      </c>
      <c r="DA25" s="678"/>
      <c r="DB25" s="678"/>
      <c r="DC25" s="682"/>
      <c r="DD25" s="652">
        <v>21434251</v>
      </c>
      <c r="DE25" s="680"/>
      <c r="DF25" s="680"/>
      <c r="DG25" s="680"/>
      <c r="DH25" s="680"/>
      <c r="DI25" s="680"/>
      <c r="DJ25" s="680"/>
      <c r="DK25" s="681"/>
      <c r="DL25" s="652">
        <v>21284038</v>
      </c>
      <c r="DM25" s="680"/>
      <c r="DN25" s="680"/>
      <c r="DO25" s="680"/>
      <c r="DP25" s="680"/>
      <c r="DQ25" s="680"/>
      <c r="DR25" s="680"/>
      <c r="DS25" s="680"/>
      <c r="DT25" s="680"/>
      <c r="DU25" s="680"/>
      <c r="DV25" s="681"/>
      <c r="DW25" s="648">
        <v>20.5</v>
      </c>
      <c r="DX25" s="678"/>
      <c r="DY25" s="678"/>
      <c r="DZ25" s="678"/>
      <c r="EA25" s="678"/>
      <c r="EB25" s="678"/>
      <c r="EC25" s="679"/>
    </row>
    <row r="26" spans="2:133" ht="11.25" customHeight="1" x14ac:dyDescent="0.15">
      <c r="B26" s="640" t="s">
        <v>294</v>
      </c>
      <c r="C26" s="641"/>
      <c r="D26" s="641"/>
      <c r="E26" s="641"/>
      <c r="F26" s="641"/>
      <c r="G26" s="641"/>
      <c r="H26" s="641"/>
      <c r="I26" s="641"/>
      <c r="J26" s="641"/>
      <c r="K26" s="641"/>
      <c r="L26" s="641"/>
      <c r="M26" s="641"/>
      <c r="N26" s="641"/>
      <c r="O26" s="641"/>
      <c r="P26" s="641"/>
      <c r="Q26" s="642"/>
      <c r="R26" s="643">
        <v>103278196</v>
      </c>
      <c r="S26" s="644"/>
      <c r="T26" s="644"/>
      <c r="U26" s="644"/>
      <c r="V26" s="644"/>
      <c r="W26" s="644"/>
      <c r="X26" s="644"/>
      <c r="Y26" s="645"/>
      <c r="Z26" s="646">
        <v>60.4</v>
      </c>
      <c r="AA26" s="646"/>
      <c r="AB26" s="646"/>
      <c r="AC26" s="646"/>
      <c r="AD26" s="647">
        <v>97633549</v>
      </c>
      <c r="AE26" s="647"/>
      <c r="AF26" s="647"/>
      <c r="AG26" s="647"/>
      <c r="AH26" s="647"/>
      <c r="AI26" s="647"/>
      <c r="AJ26" s="647"/>
      <c r="AK26" s="647"/>
      <c r="AL26" s="648">
        <v>99.9</v>
      </c>
      <c r="AM26" s="649"/>
      <c r="AN26" s="649"/>
      <c r="AO26" s="650"/>
      <c r="AP26" s="662" t="s">
        <v>295</v>
      </c>
      <c r="AQ26" s="689"/>
      <c r="AR26" s="689"/>
      <c r="AS26" s="689"/>
      <c r="AT26" s="689"/>
      <c r="AU26" s="689"/>
      <c r="AV26" s="689"/>
      <c r="AW26" s="689"/>
      <c r="AX26" s="689"/>
      <c r="AY26" s="689"/>
      <c r="AZ26" s="689"/>
      <c r="BA26" s="689"/>
      <c r="BB26" s="689"/>
      <c r="BC26" s="689"/>
      <c r="BD26" s="689"/>
      <c r="BE26" s="689"/>
      <c r="BF26" s="664"/>
      <c r="BG26" s="643" t="s">
        <v>128</v>
      </c>
      <c r="BH26" s="644"/>
      <c r="BI26" s="644"/>
      <c r="BJ26" s="644"/>
      <c r="BK26" s="644"/>
      <c r="BL26" s="644"/>
      <c r="BM26" s="644"/>
      <c r="BN26" s="645"/>
      <c r="BO26" s="646" t="s">
        <v>243</v>
      </c>
      <c r="BP26" s="646"/>
      <c r="BQ26" s="646"/>
      <c r="BR26" s="646"/>
      <c r="BS26" s="652" t="s">
        <v>128</v>
      </c>
      <c r="BT26" s="644"/>
      <c r="BU26" s="644"/>
      <c r="BV26" s="644"/>
      <c r="BW26" s="644"/>
      <c r="BX26" s="644"/>
      <c r="BY26" s="644"/>
      <c r="BZ26" s="644"/>
      <c r="CA26" s="644"/>
      <c r="CB26" s="653"/>
      <c r="CD26" s="658" t="s">
        <v>296</v>
      </c>
      <c r="CE26" s="659"/>
      <c r="CF26" s="659"/>
      <c r="CG26" s="659"/>
      <c r="CH26" s="659"/>
      <c r="CI26" s="659"/>
      <c r="CJ26" s="659"/>
      <c r="CK26" s="659"/>
      <c r="CL26" s="659"/>
      <c r="CM26" s="659"/>
      <c r="CN26" s="659"/>
      <c r="CO26" s="659"/>
      <c r="CP26" s="659"/>
      <c r="CQ26" s="660"/>
      <c r="CR26" s="643">
        <v>17338138</v>
      </c>
      <c r="CS26" s="644"/>
      <c r="CT26" s="644"/>
      <c r="CU26" s="644"/>
      <c r="CV26" s="644"/>
      <c r="CW26" s="644"/>
      <c r="CX26" s="644"/>
      <c r="CY26" s="645"/>
      <c r="CZ26" s="648">
        <v>10.4</v>
      </c>
      <c r="DA26" s="678"/>
      <c r="DB26" s="678"/>
      <c r="DC26" s="682"/>
      <c r="DD26" s="652">
        <v>15431030</v>
      </c>
      <c r="DE26" s="644"/>
      <c r="DF26" s="644"/>
      <c r="DG26" s="644"/>
      <c r="DH26" s="644"/>
      <c r="DI26" s="644"/>
      <c r="DJ26" s="644"/>
      <c r="DK26" s="645"/>
      <c r="DL26" s="652" t="s">
        <v>243</v>
      </c>
      <c r="DM26" s="644"/>
      <c r="DN26" s="644"/>
      <c r="DO26" s="644"/>
      <c r="DP26" s="644"/>
      <c r="DQ26" s="644"/>
      <c r="DR26" s="644"/>
      <c r="DS26" s="644"/>
      <c r="DT26" s="644"/>
      <c r="DU26" s="644"/>
      <c r="DV26" s="645"/>
      <c r="DW26" s="648" t="s">
        <v>243</v>
      </c>
      <c r="DX26" s="678"/>
      <c r="DY26" s="678"/>
      <c r="DZ26" s="678"/>
      <c r="EA26" s="678"/>
      <c r="EB26" s="678"/>
      <c r="EC26" s="679"/>
    </row>
    <row r="27" spans="2:133" ht="11.25" customHeight="1" x14ac:dyDescent="0.15">
      <c r="B27" s="640" t="s">
        <v>297</v>
      </c>
      <c r="C27" s="641"/>
      <c r="D27" s="641"/>
      <c r="E27" s="641"/>
      <c r="F27" s="641"/>
      <c r="G27" s="641"/>
      <c r="H27" s="641"/>
      <c r="I27" s="641"/>
      <c r="J27" s="641"/>
      <c r="K27" s="641"/>
      <c r="L27" s="641"/>
      <c r="M27" s="641"/>
      <c r="N27" s="641"/>
      <c r="O27" s="641"/>
      <c r="P27" s="641"/>
      <c r="Q27" s="642"/>
      <c r="R27" s="643">
        <v>57205</v>
      </c>
      <c r="S27" s="644"/>
      <c r="T27" s="644"/>
      <c r="U27" s="644"/>
      <c r="V27" s="644"/>
      <c r="W27" s="644"/>
      <c r="X27" s="644"/>
      <c r="Y27" s="645"/>
      <c r="Z27" s="646">
        <v>0</v>
      </c>
      <c r="AA27" s="646"/>
      <c r="AB27" s="646"/>
      <c r="AC27" s="646"/>
      <c r="AD27" s="647">
        <v>57205</v>
      </c>
      <c r="AE27" s="647"/>
      <c r="AF27" s="647"/>
      <c r="AG27" s="647"/>
      <c r="AH27" s="647"/>
      <c r="AI27" s="647"/>
      <c r="AJ27" s="647"/>
      <c r="AK27" s="647"/>
      <c r="AL27" s="648">
        <v>0.1</v>
      </c>
      <c r="AM27" s="649"/>
      <c r="AN27" s="649"/>
      <c r="AO27" s="650"/>
      <c r="AP27" s="640" t="s">
        <v>298</v>
      </c>
      <c r="AQ27" s="641"/>
      <c r="AR27" s="641"/>
      <c r="AS27" s="641"/>
      <c r="AT27" s="641"/>
      <c r="AU27" s="641"/>
      <c r="AV27" s="641"/>
      <c r="AW27" s="641"/>
      <c r="AX27" s="641"/>
      <c r="AY27" s="641"/>
      <c r="AZ27" s="641"/>
      <c r="BA27" s="641"/>
      <c r="BB27" s="641"/>
      <c r="BC27" s="641"/>
      <c r="BD27" s="641"/>
      <c r="BE27" s="641"/>
      <c r="BF27" s="642"/>
      <c r="BG27" s="643">
        <v>74846630</v>
      </c>
      <c r="BH27" s="644"/>
      <c r="BI27" s="644"/>
      <c r="BJ27" s="644"/>
      <c r="BK27" s="644"/>
      <c r="BL27" s="644"/>
      <c r="BM27" s="644"/>
      <c r="BN27" s="645"/>
      <c r="BO27" s="646">
        <v>100</v>
      </c>
      <c r="BP27" s="646"/>
      <c r="BQ27" s="646"/>
      <c r="BR27" s="646"/>
      <c r="BS27" s="652">
        <v>1411172</v>
      </c>
      <c r="BT27" s="644"/>
      <c r="BU27" s="644"/>
      <c r="BV27" s="644"/>
      <c r="BW27" s="644"/>
      <c r="BX27" s="644"/>
      <c r="BY27" s="644"/>
      <c r="BZ27" s="644"/>
      <c r="CA27" s="644"/>
      <c r="CB27" s="653"/>
      <c r="CD27" s="658" t="s">
        <v>299</v>
      </c>
      <c r="CE27" s="659"/>
      <c r="CF27" s="659"/>
      <c r="CG27" s="659"/>
      <c r="CH27" s="659"/>
      <c r="CI27" s="659"/>
      <c r="CJ27" s="659"/>
      <c r="CK27" s="659"/>
      <c r="CL27" s="659"/>
      <c r="CM27" s="659"/>
      <c r="CN27" s="659"/>
      <c r="CO27" s="659"/>
      <c r="CP27" s="659"/>
      <c r="CQ27" s="660"/>
      <c r="CR27" s="643">
        <v>34197955</v>
      </c>
      <c r="CS27" s="680"/>
      <c r="CT27" s="680"/>
      <c r="CU27" s="680"/>
      <c r="CV27" s="680"/>
      <c r="CW27" s="680"/>
      <c r="CX27" s="680"/>
      <c r="CY27" s="681"/>
      <c r="CZ27" s="648">
        <v>20.5</v>
      </c>
      <c r="DA27" s="678"/>
      <c r="DB27" s="678"/>
      <c r="DC27" s="682"/>
      <c r="DD27" s="652">
        <v>11855565</v>
      </c>
      <c r="DE27" s="680"/>
      <c r="DF27" s="680"/>
      <c r="DG27" s="680"/>
      <c r="DH27" s="680"/>
      <c r="DI27" s="680"/>
      <c r="DJ27" s="680"/>
      <c r="DK27" s="681"/>
      <c r="DL27" s="652">
        <v>11850223</v>
      </c>
      <c r="DM27" s="680"/>
      <c r="DN27" s="680"/>
      <c r="DO27" s="680"/>
      <c r="DP27" s="680"/>
      <c r="DQ27" s="680"/>
      <c r="DR27" s="680"/>
      <c r="DS27" s="680"/>
      <c r="DT27" s="680"/>
      <c r="DU27" s="680"/>
      <c r="DV27" s="681"/>
      <c r="DW27" s="648">
        <v>11.4</v>
      </c>
      <c r="DX27" s="678"/>
      <c r="DY27" s="678"/>
      <c r="DZ27" s="678"/>
      <c r="EA27" s="678"/>
      <c r="EB27" s="678"/>
      <c r="EC27" s="679"/>
    </row>
    <row r="28" spans="2:133" ht="11.25" customHeight="1" x14ac:dyDescent="0.15">
      <c r="B28" s="640" t="s">
        <v>300</v>
      </c>
      <c r="C28" s="641"/>
      <c r="D28" s="641"/>
      <c r="E28" s="641"/>
      <c r="F28" s="641"/>
      <c r="G28" s="641"/>
      <c r="H28" s="641"/>
      <c r="I28" s="641"/>
      <c r="J28" s="641"/>
      <c r="K28" s="641"/>
      <c r="L28" s="641"/>
      <c r="M28" s="641"/>
      <c r="N28" s="641"/>
      <c r="O28" s="641"/>
      <c r="P28" s="641"/>
      <c r="Q28" s="642"/>
      <c r="R28" s="643">
        <v>89235</v>
      </c>
      <c r="S28" s="644"/>
      <c r="T28" s="644"/>
      <c r="U28" s="644"/>
      <c r="V28" s="644"/>
      <c r="W28" s="644"/>
      <c r="X28" s="644"/>
      <c r="Y28" s="645"/>
      <c r="Z28" s="646">
        <v>0.1</v>
      </c>
      <c r="AA28" s="646"/>
      <c r="AB28" s="646"/>
      <c r="AC28" s="646"/>
      <c r="AD28" s="647" t="s">
        <v>243</v>
      </c>
      <c r="AE28" s="647"/>
      <c r="AF28" s="647"/>
      <c r="AG28" s="647"/>
      <c r="AH28" s="647"/>
      <c r="AI28" s="647"/>
      <c r="AJ28" s="647"/>
      <c r="AK28" s="647"/>
      <c r="AL28" s="648" t="s">
        <v>243</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301</v>
      </c>
      <c r="CE28" s="659"/>
      <c r="CF28" s="659"/>
      <c r="CG28" s="659"/>
      <c r="CH28" s="659"/>
      <c r="CI28" s="659"/>
      <c r="CJ28" s="659"/>
      <c r="CK28" s="659"/>
      <c r="CL28" s="659"/>
      <c r="CM28" s="659"/>
      <c r="CN28" s="659"/>
      <c r="CO28" s="659"/>
      <c r="CP28" s="659"/>
      <c r="CQ28" s="660"/>
      <c r="CR28" s="643">
        <v>22076402</v>
      </c>
      <c r="CS28" s="644"/>
      <c r="CT28" s="644"/>
      <c r="CU28" s="644"/>
      <c r="CV28" s="644"/>
      <c r="CW28" s="644"/>
      <c r="CX28" s="644"/>
      <c r="CY28" s="645"/>
      <c r="CZ28" s="648">
        <v>13.2</v>
      </c>
      <c r="DA28" s="678"/>
      <c r="DB28" s="678"/>
      <c r="DC28" s="682"/>
      <c r="DD28" s="652">
        <v>20714721</v>
      </c>
      <c r="DE28" s="644"/>
      <c r="DF28" s="644"/>
      <c r="DG28" s="644"/>
      <c r="DH28" s="644"/>
      <c r="DI28" s="644"/>
      <c r="DJ28" s="644"/>
      <c r="DK28" s="645"/>
      <c r="DL28" s="652">
        <v>20714721</v>
      </c>
      <c r="DM28" s="644"/>
      <c r="DN28" s="644"/>
      <c r="DO28" s="644"/>
      <c r="DP28" s="644"/>
      <c r="DQ28" s="644"/>
      <c r="DR28" s="644"/>
      <c r="DS28" s="644"/>
      <c r="DT28" s="644"/>
      <c r="DU28" s="644"/>
      <c r="DV28" s="645"/>
      <c r="DW28" s="648">
        <v>20</v>
      </c>
      <c r="DX28" s="678"/>
      <c r="DY28" s="678"/>
      <c r="DZ28" s="678"/>
      <c r="EA28" s="678"/>
      <c r="EB28" s="678"/>
      <c r="EC28" s="679"/>
    </row>
    <row r="29" spans="2:133" ht="11.25" customHeight="1" x14ac:dyDescent="0.15">
      <c r="B29" s="640" t="s">
        <v>302</v>
      </c>
      <c r="C29" s="641"/>
      <c r="D29" s="641"/>
      <c r="E29" s="641"/>
      <c r="F29" s="641"/>
      <c r="G29" s="641"/>
      <c r="H29" s="641"/>
      <c r="I29" s="641"/>
      <c r="J29" s="641"/>
      <c r="K29" s="641"/>
      <c r="L29" s="641"/>
      <c r="M29" s="641"/>
      <c r="N29" s="641"/>
      <c r="O29" s="641"/>
      <c r="P29" s="641"/>
      <c r="Q29" s="642"/>
      <c r="R29" s="643">
        <v>2792328</v>
      </c>
      <c r="S29" s="644"/>
      <c r="T29" s="644"/>
      <c r="U29" s="644"/>
      <c r="V29" s="644"/>
      <c r="W29" s="644"/>
      <c r="X29" s="644"/>
      <c r="Y29" s="645"/>
      <c r="Z29" s="646">
        <v>1.6</v>
      </c>
      <c r="AA29" s="646"/>
      <c r="AB29" s="646"/>
      <c r="AC29" s="646"/>
      <c r="AD29" s="647">
        <v>2214</v>
      </c>
      <c r="AE29" s="647"/>
      <c r="AF29" s="647"/>
      <c r="AG29" s="647"/>
      <c r="AH29" s="647"/>
      <c r="AI29" s="647"/>
      <c r="AJ29" s="647"/>
      <c r="AK29" s="647"/>
      <c r="AL29" s="648">
        <v>0</v>
      </c>
      <c r="AM29" s="649"/>
      <c r="AN29" s="649"/>
      <c r="AO29" s="650"/>
      <c r="AP29" s="692"/>
      <c r="AQ29" s="693"/>
      <c r="AR29" s="693"/>
      <c r="AS29" s="693"/>
      <c r="AT29" s="693"/>
      <c r="AU29" s="693"/>
      <c r="AV29" s="693"/>
      <c r="AW29" s="693"/>
      <c r="AX29" s="693"/>
      <c r="AY29" s="693"/>
      <c r="AZ29" s="693"/>
      <c r="BA29" s="693"/>
      <c r="BB29" s="693"/>
      <c r="BC29" s="693"/>
      <c r="BD29" s="693"/>
      <c r="BE29" s="693"/>
      <c r="BF29" s="694"/>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3" t="s">
        <v>303</v>
      </c>
      <c r="CE29" s="684"/>
      <c r="CF29" s="658" t="s">
        <v>304</v>
      </c>
      <c r="CG29" s="659"/>
      <c r="CH29" s="659"/>
      <c r="CI29" s="659"/>
      <c r="CJ29" s="659"/>
      <c r="CK29" s="659"/>
      <c r="CL29" s="659"/>
      <c r="CM29" s="659"/>
      <c r="CN29" s="659"/>
      <c r="CO29" s="659"/>
      <c r="CP29" s="659"/>
      <c r="CQ29" s="660"/>
      <c r="CR29" s="643">
        <v>22074673</v>
      </c>
      <c r="CS29" s="680"/>
      <c r="CT29" s="680"/>
      <c r="CU29" s="680"/>
      <c r="CV29" s="680"/>
      <c r="CW29" s="680"/>
      <c r="CX29" s="680"/>
      <c r="CY29" s="681"/>
      <c r="CZ29" s="648">
        <v>13.2</v>
      </c>
      <c r="DA29" s="678"/>
      <c r="DB29" s="678"/>
      <c r="DC29" s="682"/>
      <c r="DD29" s="652">
        <v>20712992</v>
      </c>
      <c r="DE29" s="680"/>
      <c r="DF29" s="680"/>
      <c r="DG29" s="680"/>
      <c r="DH29" s="680"/>
      <c r="DI29" s="680"/>
      <c r="DJ29" s="680"/>
      <c r="DK29" s="681"/>
      <c r="DL29" s="652">
        <v>20712992</v>
      </c>
      <c r="DM29" s="680"/>
      <c r="DN29" s="680"/>
      <c r="DO29" s="680"/>
      <c r="DP29" s="680"/>
      <c r="DQ29" s="680"/>
      <c r="DR29" s="680"/>
      <c r="DS29" s="680"/>
      <c r="DT29" s="680"/>
      <c r="DU29" s="680"/>
      <c r="DV29" s="681"/>
      <c r="DW29" s="648">
        <v>20</v>
      </c>
      <c r="DX29" s="678"/>
      <c r="DY29" s="678"/>
      <c r="DZ29" s="678"/>
      <c r="EA29" s="678"/>
      <c r="EB29" s="678"/>
      <c r="EC29" s="679"/>
    </row>
    <row r="30" spans="2:133" ht="11.25" customHeight="1" x14ac:dyDescent="0.15">
      <c r="B30" s="640" t="s">
        <v>305</v>
      </c>
      <c r="C30" s="641"/>
      <c r="D30" s="641"/>
      <c r="E30" s="641"/>
      <c r="F30" s="641"/>
      <c r="G30" s="641"/>
      <c r="H30" s="641"/>
      <c r="I30" s="641"/>
      <c r="J30" s="641"/>
      <c r="K30" s="641"/>
      <c r="L30" s="641"/>
      <c r="M30" s="641"/>
      <c r="N30" s="641"/>
      <c r="O30" s="641"/>
      <c r="P30" s="641"/>
      <c r="Q30" s="642"/>
      <c r="R30" s="643">
        <v>355142</v>
      </c>
      <c r="S30" s="644"/>
      <c r="T30" s="644"/>
      <c r="U30" s="644"/>
      <c r="V30" s="644"/>
      <c r="W30" s="644"/>
      <c r="X30" s="644"/>
      <c r="Y30" s="645"/>
      <c r="Z30" s="646">
        <v>0.2</v>
      </c>
      <c r="AA30" s="646"/>
      <c r="AB30" s="646"/>
      <c r="AC30" s="646"/>
      <c r="AD30" s="647" t="s">
        <v>243</v>
      </c>
      <c r="AE30" s="647"/>
      <c r="AF30" s="647"/>
      <c r="AG30" s="647"/>
      <c r="AH30" s="647"/>
      <c r="AI30" s="647"/>
      <c r="AJ30" s="647"/>
      <c r="AK30" s="647"/>
      <c r="AL30" s="648" t="s">
        <v>128</v>
      </c>
      <c r="AM30" s="649"/>
      <c r="AN30" s="649"/>
      <c r="AO30" s="650"/>
      <c r="AP30" s="622" t="s">
        <v>221</v>
      </c>
      <c r="AQ30" s="623"/>
      <c r="AR30" s="623"/>
      <c r="AS30" s="623"/>
      <c r="AT30" s="623"/>
      <c r="AU30" s="623"/>
      <c r="AV30" s="623"/>
      <c r="AW30" s="623"/>
      <c r="AX30" s="623"/>
      <c r="AY30" s="623"/>
      <c r="AZ30" s="623"/>
      <c r="BA30" s="623"/>
      <c r="BB30" s="623"/>
      <c r="BC30" s="623"/>
      <c r="BD30" s="623"/>
      <c r="BE30" s="623"/>
      <c r="BF30" s="624"/>
      <c r="BG30" s="622" t="s">
        <v>306</v>
      </c>
      <c r="BH30" s="690"/>
      <c r="BI30" s="690"/>
      <c r="BJ30" s="690"/>
      <c r="BK30" s="690"/>
      <c r="BL30" s="690"/>
      <c r="BM30" s="690"/>
      <c r="BN30" s="690"/>
      <c r="BO30" s="690"/>
      <c r="BP30" s="690"/>
      <c r="BQ30" s="691"/>
      <c r="BR30" s="622" t="s">
        <v>307</v>
      </c>
      <c r="BS30" s="690"/>
      <c r="BT30" s="690"/>
      <c r="BU30" s="690"/>
      <c r="BV30" s="690"/>
      <c r="BW30" s="690"/>
      <c r="BX30" s="690"/>
      <c r="BY30" s="690"/>
      <c r="BZ30" s="690"/>
      <c r="CA30" s="690"/>
      <c r="CB30" s="691"/>
      <c r="CD30" s="685"/>
      <c r="CE30" s="686"/>
      <c r="CF30" s="658" t="s">
        <v>308</v>
      </c>
      <c r="CG30" s="659"/>
      <c r="CH30" s="659"/>
      <c r="CI30" s="659"/>
      <c r="CJ30" s="659"/>
      <c r="CK30" s="659"/>
      <c r="CL30" s="659"/>
      <c r="CM30" s="659"/>
      <c r="CN30" s="659"/>
      <c r="CO30" s="659"/>
      <c r="CP30" s="659"/>
      <c r="CQ30" s="660"/>
      <c r="CR30" s="643">
        <v>20585066</v>
      </c>
      <c r="CS30" s="644"/>
      <c r="CT30" s="644"/>
      <c r="CU30" s="644"/>
      <c r="CV30" s="644"/>
      <c r="CW30" s="644"/>
      <c r="CX30" s="644"/>
      <c r="CY30" s="645"/>
      <c r="CZ30" s="648">
        <v>12.4</v>
      </c>
      <c r="DA30" s="678"/>
      <c r="DB30" s="678"/>
      <c r="DC30" s="682"/>
      <c r="DD30" s="652">
        <v>19299184</v>
      </c>
      <c r="DE30" s="644"/>
      <c r="DF30" s="644"/>
      <c r="DG30" s="644"/>
      <c r="DH30" s="644"/>
      <c r="DI30" s="644"/>
      <c r="DJ30" s="644"/>
      <c r="DK30" s="645"/>
      <c r="DL30" s="652">
        <v>19299184</v>
      </c>
      <c r="DM30" s="644"/>
      <c r="DN30" s="644"/>
      <c r="DO30" s="644"/>
      <c r="DP30" s="644"/>
      <c r="DQ30" s="644"/>
      <c r="DR30" s="644"/>
      <c r="DS30" s="644"/>
      <c r="DT30" s="644"/>
      <c r="DU30" s="644"/>
      <c r="DV30" s="645"/>
      <c r="DW30" s="648">
        <v>18.600000000000001</v>
      </c>
      <c r="DX30" s="678"/>
      <c r="DY30" s="678"/>
      <c r="DZ30" s="678"/>
      <c r="EA30" s="678"/>
      <c r="EB30" s="678"/>
      <c r="EC30" s="679"/>
    </row>
    <row r="31" spans="2:133" ht="11.25" customHeight="1" x14ac:dyDescent="0.15">
      <c r="B31" s="640" t="s">
        <v>309</v>
      </c>
      <c r="C31" s="641"/>
      <c r="D31" s="641"/>
      <c r="E31" s="641"/>
      <c r="F31" s="641"/>
      <c r="G31" s="641"/>
      <c r="H31" s="641"/>
      <c r="I31" s="641"/>
      <c r="J31" s="641"/>
      <c r="K31" s="641"/>
      <c r="L31" s="641"/>
      <c r="M31" s="641"/>
      <c r="N31" s="641"/>
      <c r="O31" s="641"/>
      <c r="P31" s="641"/>
      <c r="Q31" s="642"/>
      <c r="R31" s="643">
        <v>22322843</v>
      </c>
      <c r="S31" s="644"/>
      <c r="T31" s="644"/>
      <c r="U31" s="644"/>
      <c r="V31" s="644"/>
      <c r="W31" s="644"/>
      <c r="X31" s="644"/>
      <c r="Y31" s="645"/>
      <c r="Z31" s="646">
        <v>13.1</v>
      </c>
      <c r="AA31" s="646"/>
      <c r="AB31" s="646"/>
      <c r="AC31" s="646"/>
      <c r="AD31" s="647" t="s">
        <v>243</v>
      </c>
      <c r="AE31" s="647"/>
      <c r="AF31" s="647"/>
      <c r="AG31" s="647"/>
      <c r="AH31" s="647"/>
      <c r="AI31" s="647"/>
      <c r="AJ31" s="647"/>
      <c r="AK31" s="647"/>
      <c r="AL31" s="648" t="s">
        <v>138</v>
      </c>
      <c r="AM31" s="649"/>
      <c r="AN31" s="649"/>
      <c r="AO31" s="650"/>
      <c r="AP31" s="697" t="s">
        <v>310</v>
      </c>
      <c r="AQ31" s="698"/>
      <c r="AR31" s="698"/>
      <c r="AS31" s="698"/>
      <c r="AT31" s="703" t="s">
        <v>311</v>
      </c>
      <c r="AU31" s="229"/>
      <c r="AV31" s="229"/>
      <c r="AW31" s="229"/>
      <c r="AX31" s="629" t="s">
        <v>187</v>
      </c>
      <c r="AY31" s="630"/>
      <c r="AZ31" s="630"/>
      <c r="BA31" s="630"/>
      <c r="BB31" s="630"/>
      <c r="BC31" s="630"/>
      <c r="BD31" s="630"/>
      <c r="BE31" s="630"/>
      <c r="BF31" s="631"/>
      <c r="BG31" s="711">
        <v>99.1</v>
      </c>
      <c r="BH31" s="695"/>
      <c r="BI31" s="695"/>
      <c r="BJ31" s="695"/>
      <c r="BK31" s="695"/>
      <c r="BL31" s="695"/>
      <c r="BM31" s="638">
        <v>95.7</v>
      </c>
      <c r="BN31" s="695"/>
      <c r="BO31" s="695"/>
      <c r="BP31" s="695"/>
      <c r="BQ31" s="696"/>
      <c r="BR31" s="711">
        <v>99.1</v>
      </c>
      <c r="BS31" s="695"/>
      <c r="BT31" s="695"/>
      <c r="BU31" s="695"/>
      <c r="BV31" s="695"/>
      <c r="BW31" s="695"/>
      <c r="BX31" s="638">
        <v>95.4</v>
      </c>
      <c r="BY31" s="695"/>
      <c r="BZ31" s="695"/>
      <c r="CA31" s="695"/>
      <c r="CB31" s="696"/>
      <c r="CD31" s="685"/>
      <c r="CE31" s="686"/>
      <c r="CF31" s="658" t="s">
        <v>312</v>
      </c>
      <c r="CG31" s="659"/>
      <c r="CH31" s="659"/>
      <c r="CI31" s="659"/>
      <c r="CJ31" s="659"/>
      <c r="CK31" s="659"/>
      <c r="CL31" s="659"/>
      <c r="CM31" s="659"/>
      <c r="CN31" s="659"/>
      <c r="CO31" s="659"/>
      <c r="CP31" s="659"/>
      <c r="CQ31" s="660"/>
      <c r="CR31" s="643">
        <v>1489607</v>
      </c>
      <c r="CS31" s="680"/>
      <c r="CT31" s="680"/>
      <c r="CU31" s="680"/>
      <c r="CV31" s="680"/>
      <c r="CW31" s="680"/>
      <c r="CX31" s="680"/>
      <c r="CY31" s="681"/>
      <c r="CZ31" s="648">
        <v>0.9</v>
      </c>
      <c r="DA31" s="678"/>
      <c r="DB31" s="678"/>
      <c r="DC31" s="682"/>
      <c r="DD31" s="652">
        <v>1413808</v>
      </c>
      <c r="DE31" s="680"/>
      <c r="DF31" s="680"/>
      <c r="DG31" s="680"/>
      <c r="DH31" s="680"/>
      <c r="DI31" s="680"/>
      <c r="DJ31" s="680"/>
      <c r="DK31" s="681"/>
      <c r="DL31" s="652">
        <v>1413808</v>
      </c>
      <c r="DM31" s="680"/>
      <c r="DN31" s="680"/>
      <c r="DO31" s="680"/>
      <c r="DP31" s="680"/>
      <c r="DQ31" s="680"/>
      <c r="DR31" s="680"/>
      <c r="DS31" s="680"/>
      <c r="DT31" s="680"/>
      <c r="DU31" s="680"/>
      <c r="DV31" s="681"/>
      <c r="DW31" s="648">
        <v>1.4</v>
      </c>
      <c r="DX31" s="678"/>
      <c r="DY31" s="678"/>
      <c r="DZ31" s="678"/>
      <c r="EA31" s="678"/>
      <c r="EB31" s="678"/>
      <c r="EC31" s="679"/>
    </row>
    <row r="32" spans="2:133" ht="11.25" customHeight="1" x14ac:dyDescent="0.15">
      <c r="B32" s="706" t="s">
        <v>313</v>
      </c>
      <c r="C32" s="707"/>
      <c r="D32" s="707"/>
      <c r="E32" s="707"/>
      <c r="F32" s="707"/>
      <c r="G32" s="707"/>
      <c r="H32" s="707"/>
      <c r="I32" s="707"/>
      <c r="J32" s="707"/>
      <c r="K32" s="707"/>
      <c r="L32" s="707"/>
      <c r="M32" s="707"/>
      <c r="N32" s="707"/>
      <c r="O32" s="707"/>
      <c r="P32" s="707"/>
      <c r="Q32" s="708"/>
      <c r="R32" s="643" t="s">
        <v>243</v>
      </c>
      <c r="S32" s="644"/>
      <c r="T32" s="644"/>
      <c r="U32" s="644"/>
      <c r="V32" s="644"/>
      <c r="W32" s="644"/>
      <c r="X32" s="644"/>
      <c r="Y32" s="645"/>
      <c r="Z32" s="646" t="s">
        <v>138</v>
      </c>
      <c r="AA32" s="646"/>
      <c r="AB32" s="646"/>
      <c r="AC32" s="646"/>
      <c r="AD32" s="647" t="s">
        <v>243</v>
      </c>
      <c r="AE32" s="647"/>
      <c r="AF32" s="647"/>
      <c r="AG32" s="647"/>
      <c r="AH32" s="647"/>
      <c r="AI32" s="647"/>
      <c r="AJ32" s="647"/>
      <c r="AK32" s="647"/>
      <c r="AL32" s="648" t="s">
        <v>138</v>
      </c>
      <c r="AM32" s="649"/>
      <c r="AN32" s="649"/>
      <c r="AO32" s="650"/>
      <c r="AP32" s="699"/>
      <c r="AQ32" s="700"/>
      <c r="AR32" s="700"/>
      <c r="AS32" s="700"/>
      <c r="AT32" s="704"/>
      <c r="AU32" s="228" t="s">
        <v>314</v>
      </c>
      <c r="AV32" s="228"/>
      <c r="AW32" s="228"/>
      <c r="AX32" s="640" t="s">
        <v>315</v>
      </c>
      <c r="AY32" s="641"/>
      <c r="AZ32" s="641"/>
      <c r="BA32" s="641"/>
      <c r="BB32" s="641"/>
      <c r="BC32" s="641"/>
      <c r="BD32" s="641"/>
      <c r="BE32" s="641"/>
      <c r="BF32" s="642"/>
      <c r="BG32" s="712">
        <v>99.1</v>
      </c>
      <c r="BH32" s="680"/>
      <c r="BI32" s="680"/>
      <c r="BJ32" s="680"/>
      <c r="BK32" s="680"/>
      <c r="BL32" s="680"/>
      <c r="BM32" s="649">
        <v>96.2</v>
      </c>
      <c r="BN32" s="709"/>
      <c r="BO32" s="709"/>
      <c r="BP32" s="709"/>
      <c r="BQ32" s="710"/>
      <c r="BR32" s="712">
        <v>99.1</v>
      </c>
      <c r="BS32" s="680"/>
      <c r="BT32" s="680"/>
      <c r="BU32" s="680"/>
      <c r="BV32" s="680"/>
      <c r="BW32" s="680"/>
      <c r="BX32" s="649">
        <v>96</v>
      </c>
      <c r="BY32" s="709"/>
      <c r="BZ32" s="709"/>
      <c r="CA32" s="709"/>
      <c r="CB32" s="710"/>
      <c r="CD32" s="687"/>
      <c r="CE32" s="688"/>
      <c r="CF32" s="658" t="s">
        <v>316</v>
      </c>
      <c r="CG32" s="659"/>
      <c r="CH32" s="659"/>
      <c r="CI32" s="659"/>
      <c r="CJ32" s="659"/>
      <c r="CK32" s="659"/>
      <c r="CL32" s="659"/>
      <c r="CM32" s="659"/>
      <c r="CN32" s="659"/>
      <c r="CO32" s="659"/>
      <c r="CP32" s="659"/>
      <c r="CQ32" s="660"/>
      <c r="CR32" s="643">
        <v>1729</v>
      </c>
      <c r="CS32" s="644"/>
      <c r="CT32" s="644"/>
      <c r="CU32" s="644"/>
      <c r="CV32" s="644"/>
      <c r="CW32" s="644"/>
      <c r="CX32" s="644"/>
      <c r="CY32" s="645"/>
      <c r="CZ32" s="648">
        <v>0</v>
      </c>
      <c r="DA32" s="678"/>
      <c r="DB32" s="678"/>
      <c r="DC32" s="682"/>
      <c r="DD32" s="652">
        <v>1729</v>
      </c>
      <c r="DE32" s="644"/>
      <c r="DF32" s="644"/>
      <c r="DG32" s="644"/>
      <c r="DH32" s="644"/>
      <c r="DI32" s="644"/>
      <c r="DJ32" s="644"/>
      <c r="DK32" s="645"/>
      <c r="DL32" s="652">
        <v>1729</v>
      </c>
      <c r="DM32" s="644"/>
      <c r="DN32" s="644"/>
      <c r="DO32" s="644"/>
      <c r="DP32" s="644"/>
      <c r="DQ32" s="644"/>
      <c r="DR32" s="644"/>
      <c r="DS32" s="644"/>
      <c r="DT32" s="644"/>
      <c r="DU32" s="644"/>
      <c r="DV32" s="645"/>
      <c r="DW32" s="648">
        <v>0</v>
      </c>
      <c r="DX32" s="678"/>
      <c r="DY32" s="678"/>
      <c r="DZ32" s="678"/>
      <c r="EA32" s="678"/>
      <c r="EB32" s="678"/>
      <c r="EC32" s="679"/>
    </row>
    <row r="33" spans="2:133" ht="11.25" customHeight="1" x14ac:dyDescent="0.15">
      <c r="B33" s="640" t="s">
        <v>317</v>
      </c>
      <c r="C33" s="641"/>
      <c r="D33" s="641"/>
      <c r="E33" s="641"/>
      <c r="F33" s="641"/>
      <c r="G33" s="641"/>
      <c r="H33" s="641"/>
      <c r="I33" s="641"/>
      <c r="J33" s="641"/>
      <c r="K33" s="641"/>
      <c r="L33" s="641"/>
      <c r="M33" s="641"/>
      <c r="N33" s="641"/>
      <c r="O33" s="641"/>
      <c r="P33" s="641"/>
      <c r="Q33" s="642"/>
      <c r="R33" s="643">
        <v>11484652</v>
      </c>
      <c r="S33" s="644"/>
      <c r="T33" s="644"/>
      <c r="U33" s="644"/>
      <c r="V33" s="644"/>
      <c r="W33" s="644"/>
      <c r="X33" s="644"/>
      <c r="Y33" s="645"/>
      <c r="Z33" s="646">
        <v>6.7</v>
      </c>
      <c r="AA33" s="646"/>
      <c r="AB33" s="646"/>
      <c r="AC33" s="646"/>
      <c r="AD33" s="647" t="s">
        <v>128</v>
      </c>
      <c r="AE33" s="647"/>
      <c r="AF33" s="647"/>
      <c r="AG33" s="647"/>
      <c r="AH33" s="647"/>
      <c r="AI33" s="647"/>
      <c r="AJ33" s="647"/>
      <c r="AK33" s="647"/>
      <c r="AL33" s="648" t="s">
        <v>243</v>
      </c>
      <c r="AM33" s="649"/>
      <c r="AN33" s="649"/>
      <c r="AO33" s="650"/>
      <c r="AP33" s="701"/>
      <c r="AQ33" s="702"/>
      <c r="AR33" s="702"/>
      <c r="AS33" s="702"/>
      <c r="AT33" s="705"/>
      <c r="AU33" s="230"/>
      <c r="AV33" s="230"/>
      <c r="AW33" s="230"/>
      <c r="AX33" s="692" t="s">
        <v>318</v>
      </c>
      <c r="AY33" s="693"/>
      <c r="AZ33" s="693"/>
      <c r="BA33" s="693"/>
      <c r="BB33" s="693"/>
      <c r="BC33" s="693"/>
      <c r="BD33" s="693"/>
      <c r="BE33" s="693"/>
      <c r="BF33" s="694"/>
      <c r="BG33" s="713">
        <v>99.1</v>
      </c>
      <c r="BH33" s="714"/>
      <c r="BI33" s="714"/>
      <c r="BJ33" s="714"/>
      <c r="BK33" s="714"/>
      <c r="BL33" s="714"/>
      <c r="BM33" s="715">
        <v>94.6</v>
      </c>
      <c r="BN33" s="714"/>
      <c r="BO33" s="714"/>
      <c r="BP33" s="714"/>
      <c r="BQ33" s="716"/>
      <c r="BR33" s="713">
        <v>99</v>
      </c>
      <c r="BS33" s="714"/>
      <c r="BT33" s="714"/>
      <c r="BU33" s="714"/>
      <c r="BV33" s="714"/>
      <c r="BW33" s="714"/>
      <c r="BX33" s="715">
        <v>94.2</v>
      </c>
      <c r="BY33" s="714"/>
      <c r="BZ33" s="714"/>
      <c r="CA33" s="714"/>
      <c r="CB33" s="716"/>
      <c r="CD33" s="658" t="s">
        <v>319</v>
      </c>
      <c r="CE33" s="659"/>
      <c r="CF33" s="659"/>
      <c r="CG33" s="659"/>
      <c r="CH33" s="659"/>
      <c r="CI33" s="659"/>
      <c r="CJ33" s="659"/>
      <c r="CK33" s="659"/>
      <c r="CL33" s="659"/>
      <c r="CM33" s="659"/>
      <c r="CN33" s="659"/>
      <c r="CO33" s="659"/>
      <c r="CP33" s="659"/>
      <c r="CQ33" s="660"/>
      <c r="CR33" s="643">
        <v>61300000</v>
      </c>
      <c r="CS33" s="680"/>
      <c r="CT33" s="680"/>
      <c r="CU33" s="680"/>
      <c r="CV33" s="680"/>
      <c r="CW33" s="680"/>
      <c r="CX33" s="680"/>
      <c r="CY33" s="681"/>
      <c r="CZ33" s="648">
        <v>36.799999999999997</v>
      </c>
      <c r="DA33" s="678"/>
      <c r="DB33" s="678"/>
      <c r="DC33" s="682"/>
      <c r="DD33" s="652">
        <v>50827829</v>
      </c>
      <c r="DE33" s="680"/>
      <c r="DF33" s="680"/>
      <c r="DG33" s="680"/>
      <c r="DH33" s="680"/>
      <c r="DI33" s="680"/>
      <c r="DJ33" s="680"/>
      <c r="DK33" s="681"/>
      <c r="DL33" s="652">
        <v>40562173</v>
      </c>
      <c r="DM33" s="680"/>
      <c r="DN33" s="680"/>
      <c r="DO33" s="680"/>
      <c r="DP33" s="680"/>
      <c r="DQ33" s="680"/>
      <c r="DR33" s="680"/>
      <c r="DS33" s="680"/>
      <c r="DT33" s="680"/>
      <c r="DU33" s="680"/>
      <c r="DV33" s="681"/>
      <c r="DW33" s="648">
        <v>39.1</v>
      </c>
      <c r="DX33" s="678"/>
      <c r="DY33" s="678"/>
      <c r="DZ33" s="678"/>
      <c r="EA33" s="678"/>
      <c r="EB33" s="678"/>
      <c r="EC33" s="679"/>
    </row>
    <row r="34" spans="2:133" ht="11.25" customHeight="1" x14ac:dyDescent="0.15">
      <c r="B34" s="640" t="s">
        <v>320</v>
      </c>
      <c r="C34" s="641"/>
      <c r="D34" s="641"/>
      <c r="E34" s="641"/>
      <c r="F34" s="641"/>
      <c r="G34" s="641"/>
      <c r="H34" s="641"/>
      <c r="I34" s="641"/>
      <c r="J34" s="641"/>
      <c r="K34" s="641"/>
      <c r="L34" s="641"/>
      <c r="M34" s="641"/>
      <c r="N34" s="641"/>
      <c r="O34" s="641"/>
      <c r="P34" s="641"/>
      <c r="Q34" s="642"/>
      <c r="R34" s="643">
        <v>800116</v>
      </c>
      <c r="S34" s="644"/>
      <c r="T34" s="644"/>
      <c r="U34" s="644"/>
      <c r="V34" s="644"/>
      <c r="W34" s="644"/>
      <c r="X34" s="644"/>
      <c r="Y34" s="645"/>
      <c r="Z34" s="646">
        <v>0.5</v>
      </c>
      <c r="AA34" s="646"/>
      <c r="AB34" s="646"/>
      <c r="AC34" s="646"/>
      <c r="AD34" s="647">
        <v>9487</v>
      </c>
      <c r="AE34" s="647"/>
      <c r="AF34" s="647"/>
      <c r="AG34" s="647"/>
      <c r="AH34" s="647"/>
      <c r="AI34" s="647"/>
      <c r="AJ34" s="647"/>
      <c r="AK34" s="647"/>
      <c r="AL34" s="648">
        <v>0</v>
      </c>
      <c r="AM34" s="649"/>
      <c r="AN34" s="649"/>
      <c r="AO34" s="65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58" t="s">
        <v>321</v>
      </c>
      <c r="CE34" s="659"/>
      <c r="CF34" s="659"/>
      <c r="CG34" s="659"/>
      <c r="CH34" s="659"/>
      <c r="CI34" s="659"/>
      <c r="CJ34" s="659"/>
      <c r="CK34" s="659"/>
      <c r="CL34" s="659"/>
      <c r="CM34" s="659"/>
      <c r="CN34" s="659"/>
      <c r="CO34" s="659"/>
      <c r="CP34" s="659"/>
      <c r="CQ34" s="660"/>
      <c r="CR34" s="643">
        <v>20858189</v>
      </c>
      <c r="CS34" s="644"/>
      <c r="CT34" s="644"/>
      <c r="CU34" s="644"/>
      <c r="CV34" s="644"/>
      <c r="CW34" s="644"/>
      <c r="CX34" s="644"/>
      <c r="CY34" s="645"/>
      <c r="CZ34" s="648">
        <v>12.5</v>
      </c>
      <c r="DA34" s="678"/>
      <c r="DB34" s="678"/>
      <c r="DC34" s="682"/>
      <c r="DD34" s="652">
        <v>17898222</v>
      </c>
      <c r="DE34" s="644"/>
      <c r="DF34" s="644"/>
      <c r="DG34" s="644"/>
      <c r="DH34" s="644"/>
      <c r="DI34" s="644"/>
      <c r="DJ34" s="644"/>
      <c r="DK34" s="645"/>
      <c r="DL34" s="652">
        <v>15529096</v>
      </c>
      <c r="DM34" s="644"/>
      <c r="DN34" s="644"/>
      <c r="DO34" s="644"/>
      <c r="DP34" s="644"/>
      <c r="DQ34" s="644"/>
      <c r="DR34" s="644"/>
      <c r="DS34" s="644"/>
      <c r="DT34" s="644"/>
      <c r="DU34" s="644"/>
      <c r="DV34" s="645"/>
      <c r="DW34" s="648">
        <v>15</v>
      </c>
      <c r="DX34" s="678"/>
      <c r="DY34" s="678"/>
      <c r="DZ34" s="678"/>
      <c r="EA34" s="678"/>
      <c r="EB34" s="678"/>
      <c r="EC34" s="679"/>
    </row>
    <row r="35" spans="2:133" ht="11.25" customHeight="1" x14ac:dyDescent="0.15">
      <c r="B35" s="640" t="s">
        <v>322</v>
      </c>
      <c r="C35" s="641"/>
      <c r="D35" s="641"/>
      <c r="E35" s="641"/>
      <c r="F35" s="641"/>
      <c r="G35" s="641"/>
      <c r="H35" s="641"/>
      <c r="I35" s="641"/>
      <c r="J35" s="641"/>
      <c r="K35" s="641"/>
      <c r="L35" s="641"/>
      <c r="M35" s="641"/>
      <c r="N35" s="641"/>
      <c r="O35" s="641"/>
      <c r="P35" s="641"/>
      <c r="Q35" s="642"/>
      <c r="R35" s="643">
        <v>674921</v>
      </c>
      <c r="S35" s="644"/>
      <c r="T35" s="644"/>
      <c r="U35" s="644"/>
      <c r="V35" s="644"/>
      <c r="W35" s="644"/>
      <c r="X35" s="644"/>
      <c r="Y35" s="645"/>
      <c r="Z35" s="646">
        <v>0.4</v>
      </c>
      <c r="AA35" s="646"/>
      <c r="AB35" s="646"/>
      <c r="AC35" s="646"/>
      <c r="AD35" s="647" t="s">
        <v>243</v>
      </c>
      <c r="AE35" s="647"/>
      <c r="AF35" s="647"/>
      <c r="AG35" s="647"/>
      <c r="AH35" s="647"/>
      <c r="AI35" s="647"/>
      <c r="AJ35" s="647"/>
      <c r="AK35" s="647"/>
      <c r="AL35" s="648" t="s">
        <v>243</v>
      </c>
      <c r="AM35" s="649"/>
      <c r="AN35" s="649"/>
      <c r="AO35" s="650"/>
      <c r="AP35" s="233"/>
      <c r="AQ35" s="622" t="s">
        <v>323</v>
      </c>
      <c r="AR35" s="623"/>
      <c r="AS35" s="623"/>
      <c r="AT35" s="623"/>
      <c r="AU35" s="623"/>
      <c r="AV35" s="623"/>
      <c r="AW35" s="623"/>
      <c r="AX35" s="623"/>
      <c r="AY35" s="623"/>
      <c r="AZ35" s="623"/>
      <c r="BA35" s="623"/>
      <c r="BB35" s="623"/>
      <c r="BC35" s="623"/>
      <c r="BD35" s="623"/>
      <c r="BE35" s="623"/>
      <c r="BF35" s="624"/>
      <c r="BG35" s="622" t="s">
        <v>324</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325</v>
      </c>
      <c r="CE35" s="659"/>
      <c r="CF35" s="659"/>
      <c r="CG35" s="659"/>
      <c r="CH35" s="659"/>
      <c r="CI35" s="659"/>
      <c r="CJ35" s="659"/>
      <c r="CK35" s="659"/>
      <c r="CL35" s="659"/>
      <c r="CM35" s="659"/>
      <c r="CN35" s="659"/>
      <c r="CO35" s="659"/>
      <c r="CP35" s="659"/>
      <c r="CQ35" s="660"/>
      <c r="CR35" s="643">
        <v>2112198</v>
      </c>
      <c r="CS35" s="680"/>
      <c r="CT35" s="680"/>
      <c r="CU35" s="680"/>
      <c r="CV35" s="680"/>
      <c r="CW35" s="680"/>
      <c r="CX35" s="680"/>
      <c r="CY35" s="681"/>
      <c r="CZ35" s="648">
        <v>1.3</v>
      </c>
      <c r="DA35" s="678"/>
      <c r="DB35" s="678"/>
      <c r="DC35" s="682"/>
      <c r="DD35" s="652">
        <v>1732101</v>
      </c>
      <c r="DE35" s="680"/>
      <c r="DF35" s="680"/>
      <c r="DG35" s="680"/>
      <c r="DH35" s="680"/>
      <c r="DI35" s="680"/>
      <c r="DJ35" s="680"/>
      <c r="DK35" s="681"/>
      <c r="DL35" s="652">
        <v>1718101</v>
      </c>
      <c r="DM35" s="680"/>
      <c r="DN35" s="680"/>
      <c r="DO35" s="680"/>
      <c r="DP35" s="680"/>
      <c r="DQ35" s="680"/>
      <c r="DR35" s="680"/>
      <c r="DS35" s="680"/>
      <c r="DT35" s="680"/>
      <c r="DU35" s="680"/>
      <c r="DV35" s="681"/>
      <c r="DW35" s="648">
        <v>1.7</v>
      </c>
      <c r="DX35" s="678"/>
      <c r="DY35" s="678"/>
      <c r="DZ35" s="678"/>
      <c r="EA35" s="678"/>
      <c r="EB35" s="678"/>
      <c r="EC35" s="679"/>
    </row>
    <row r="36" spans="2:133" ht="11.25" customHeight="1" x14ac:dyDescent="0.15">
      <c r="B36" s="640" t="s">
        <v>326</v>
      </c>
      <c r="C36" s="641"/>
      <c r="D36" s="641"/>
      <c r="E36" s="641"/>
      <c r="F36" s="641"/>
      <c r="G36" s="641"/>
      <c r="H36" s="641"/>
      <c r="I36" s="641"/>
      <c r="J36" s="641"/>
      <c r="K36" s="641"/>
      <c r="L36" s="641"/>
      <c r="M36" s="641"/>
      <c r="N36" s="641"/>
      <c r="O36" s="641"/>
      <c r="P36" s="641"/>
      <c r="Q36" s="642"/>
      <c r="R36" s="643">
        <v>2938161</v>
      </c>
      <c r="S36" s="644"/>
      <c r="T36" s="644"/>
      <c r="U36" s="644"/>
      <c r="V36" s="644"/>
      <c r="W36" s="644"/>
      <c r="X36" s="644"/>
      <c r="Y36" s="645"/>
      <c r="Z36" s="646">
        <v>1.7</v>
      </c>
      <c r="AA36" s="646"/>
      <c r="AB36" s="646"/>
      <c r="AC36" s="646"/>
      <c r="AD36" s="647" t="s">
        <v>243</v>
      </c>
      <c r="AE36" s="647"/>
      <c r="AF36" s="647"/>
      <c r="AG36" s="647"/>
      <c r="AH36" s="647"/>
      <c r="AI36" s="647"/>
      <c r="AJ36" s="647"/>
      <c r="AK36" s="647"/>
      <c r="AL36" s="648" t="s">
        <v>243</v>
      </c>
      <c r="AM36" s="649"/>
      <c r="AN36" s="649"/>
      <c r="AO36" s="650"/>
      <c r="AP36" s="233"/>
      <c r="AQ36" s="717" t="s">
        <v>327</v>
      </c>
      <c r="AR36" s="718"/>
      <c r="AS36" s="718"/>
      <c r="AT36" s="718"/>
      <c r="AU36" s="718"/>
      <c r="AV36" s="718"/>
      <c r="AW36" s="718"/>
      <c r="AX36" s="718"/>
      <c r="AY36" s="719"/>
      <c r="AZ36" s="632">
        <v>24145466</v>
      </c>
      <c r="BA36" s="633"/>
      <c r="BB36" s="633"/>
      <c r="BC36" s="633"/>
      <c r="BD36" s="633"/>
      <c r="BE36" s="633"/>
      <c r="BF36" s="720"/>
      <c r="BG36" s="654" t="s">
        <v>328</v>
      </c>
      <c r="BH36" s="655"/>
      <c r="BI36" s="655"/>
      <c r="BJ36" s="655"/>
      <c r="BK36" s="655"/>
      <c r="BL36" s="655"/>
      <c r="BM36" s="655"/>
      <c r="BN36" s="655"/>
      <c r="BO36" s="655"/>
      <c r="BP36" s="655"/>
      <c r="BQ36" s="655"/>
      <c r="BR36" s="655"/>
      <c r="BS36" s="655"/>
      <c r="BT36" s="655"/>
      <c r="BU36" s="656"/>
      <c r="BV36" s="632" t="s">
        <v>138</v>
      </c>
      <c r="BW36" s="633"/>
      <c r="BX36" s="633"/>
      <c r="BY36" s="633"/>
      <c r="BZ36" s="633"/>
      <c r="CA36" s="633"/>
      <c r="CB36" s="720"/>
      <c r="CD36" s="658" t="s">
        <v>329</v>
      </c>
      <c r="CE36" s="659"/>
      <c r="CF36" s="659"/>
      <c r="CG36" s="659"/>
      <c r="CH36" s="659"/>
      <c r="CI36" s="659"/>
      <c r="CJ36" s="659"/>
      <c r="CK36" s="659"/>
      <c r="CL36" s="659"/>
      <c r="CM36" s="659"/>
      <c r="CN36" s="659"/>
      <c r="CO36" s="659"/>
      <c r="CP36" s="659"/>
      <c r="CQ36" s="660"/>
      <c r="CR36" s="643">
        <v>16944191</v>
      </c>
      <c r="CS36" s="644"/>
      <c r="CT36" s="644"/>
      <c r="CU36" s="644"/>
      <c r="CV36" s="644"/>
      <c r="CW36" s="644"/>
      <c r="CX36" s="644"/>
      <c r="CY36" s="645"/>
      <c r="CZ36" s="648">
        <v>10.199999999999999</v>
      </c>
      <c r="DA36" s="678"/>
      <c r="DB36" s="678"/>
      <c r="DC36" s="682"/>
      <c r="DD36" s="652">
        <v>14396282</v>
      </c>
      <c r="DE36" s="644"/>
      <c r="DF36" s="644"/>
      <c r="DG36" s="644"/>
      <c r="DH36" s="644"/>
      <c r="DI36" s="644"/>
      <c r="DJ36" s="644"/>
      <c r="DK36" s="645"/>
      <c r="DL36" s="652">
        <v>10379866</v>
      </c>
      <c r="DM36" s="644"/>
      <c r="DN36" s="644"/>
      <c r="DO36" s="644"/>
      <c r="DP36" s="644"/>
      <c r="DQ36" s="644"/>
      <c r="DR36" s="644"/>
      <c r="DS36" s="644"/>
      <c r="DT36" s="644"/>
      <c r="DU36" s="644"/>
      <c r="DV36" s="645"/>
      <c r="DW36" s="648">
        <v>10</v>
      </c>
      <c r="DX36" s="678"/>
      <c r="DY36" s="678"/>
      <c r="DZ36" s="678"/>
      <c r="EA36" s="678"/>
      <c r="EB36" s="678"/>
      <c r="EC36" s="679"/>
    </row>
    <row r="37" spans="2:133" ht="11.25" customHeight="1" x14ac:dyDescent="0.15">
      <c r="B37" s="640" t="s">
        <v>330</v>
      </c>
      <c r="C37" s="641"/>
      <c r="D37" s="641"/>
      <c r="E37" s="641"/>
      <c r="F37" s="641"/>
      <c r="G37" s="641"/>
      <c r="H37" s="641"/>
      <c r="I37" s="641"/>
      <c r="J37" s="641"/>
      <c r="K37" s="641"/>
      <c r="L37" s="641"/>
      <c r="M37" s="641"/>
      <c r="N37" s="641"/>
      <c r="O37" s="641"/>
      <c r="P37" s="641"/>
      <c r="Q37" s="642"/>
      <c r="R37" s="643">
        <v>3642882</v>
      </c>
      <c r="S37" s="644"/>
      <c r="T37" s="644"/>
      <c r="U37" s="644"/>
      <c r="V37" s="644"/>
      <c r="W37" s="644"/>
      <c r="X37" s="644"/>
      <c r="Y37" s="645"/>
      <c r="Z37" s="646">
        <v>2.1</v>
      </c>
      <c r="AA37" s="646"/>
      <c r="AB37" s="646"/>
      <c r="AC37" s="646"/>
      <c r="AD37" s="647" t="s">
        <v>128</v>
      </c>
      <c r="AE37" s="647"/>
      <c r="AF37" s="647"/>
      <c r="AG37" s="647"/>
      <c r="AH37" s="647"/>
      <c r="AI37" s="647"/>
      <c r="AJ37" s="647"/>
      <c r="AK37" s="647"/>
      <c r="AL37" s="648" t="s">
        <v>243</v>
      </c>
      <c r="AM37" s="649"/>
      <c r="AN37" s="649"/>
      <c r="AO37" s="650"/>
      <c r="AQ37" s="721" t="s">
        <v>331</v>
      </c>
      <c r="AR37" s="722"/>
      <c r="AS37" s="722"/>
      <c r="AT37" s="722"/>
      <c r="AU37" s="722"/>
      <c r="AV37" s="722"/>
      <c r="AW37" s="722"/>
      <c r="AX37" s="722"/>
      <c r="AY37" s="723"/>
      <c r="AZ37" s="643">
        <v>8031554</v>
      </c>
      <c r="BA37" s="644"/>
      <c r="BB37" s="644"/>
      <c r="BC37" s="644"/>
      <c r="BD37" s="680"/>
      <c r="BE37" s="680"/>
      <c r="BF37" s="710"/>
      <c r="BG37" s="658" t="s">
        <v>332</v>
      </c>
      <c r="BH37" s="659"/>
      <c r="BI37" s="659"/>
      <c r="BJ37" s="659"/>
      <c r="BK37" s="659"/>
      <c r="BL37" s="659"/>
      <c r="BM37" s="659"/>
      <c r="BN37" s="659"/>
      <c r="BO37" s="659"/>
      <c r="BP37" s="659"/>
      <c r="BQ37" s="659"/>
      <c r="BR37" s="659"/>
      <c r="BS37" s="659"/>
      <c r="BT37" s="659"/>
      <c r="BU37" s="660"/>
      <c r="BV37" s="643">
        <v>-213643</v>
      </c>
      <c r="BW37" s="644"/>
      <c r="BX37" s="644"/>
      <c r="BY37" s="644"/>
      <c r="BZ37" s="644"/>
      <c r="CA37" s="644"/>
      <c r="CB37" s="653"/>
      <c r="CD37" s="658" t="s">
        <v>333</v>
      </c>
      <c r="CE37" s="659"/>
      <c r="CF37" s="659"/>
      <c r="CG37" s="659"/>
      <c r="CH37" s="659"/>
      <c r="CI37" s="659"/>
      <c r="CJ37" s="659"/>
      <c r="CK37" s="659"/>
      <c r="CL37" s="659"/>
      <c r="CM37" s="659"/>
      <c r="CN37" s="659"/>
      <c r="CO37" s="659"/>
      <c r="CP37" s="659"/>
      <c r="CQ37" s="660"/>
      <c r="CR37" s="643">
        <v>935496</v>
      </c>
      <c r="CS37" s="680"/>
      <c r="CT37" s="680"/>
      <c r="CU37" s="680"/>
      <c r="CV37" s="680"/>
      <c r="CW37" s="680"/>
      <c r="CX37" s="680"/>
      <c r="CY37" s="681"/>
      <c r="CZ37" s="648">
        <v>0.6</v>
      </c>
      <c r="DA37" s="678"/>
      <c r="DB37" s="678"/>
      <c r="DC37" s="682"/>
      <c r="DD37" s="652">
        <v>909666</v>
      </c>
      <c r="DE37" s="680"/>
      <c r="DF37" s="680"/>
      <c r="DG37" s="680"/>
      <c r="DH37" s="680"/>
      <c r="DI37" s="680"/>
      <c r="DJ37" s="680"/>
      <c r="DK37" s="681"/>
      <c r="DL37" s="652">
        <v>774251</v>
      </c>
      <c r="DM37" s="680"/>
      <c r="DN37" s="680"/>
      <c r="DO37" s="680"/>
      <c r="DP37" s="680"/>
      <c r="DQ37" s="680"/>
      <c r="DR37" s="680"/>
      <c r="DS37" s="680"/>
      <c r="DT37" s="680"/>
      <c r="DU37" s="680"/>
      <c r="DV37" s="681"/>
      <c r="DW37" s="648">
        <v>0.7</v>
      </c>
      <c r="DX37" s="678"/>
      <c r="DY37" s="678"/>
      <c r="DZ37" s="678"/>
      <c r="EA37" s="678"/>
      <c r="EB37" s="678"/>
      <c r="EC37" s="679"/>
    </row>
    <row r="38" spans="2:133" ht="11.25" customHeight="1" x14ac:dyDescent="0.15">
      <c r="B38" s="640" t="s">
        <v>334</v>
      </c>
      <c r="C38" s="641"/>
      <c r="D38" s="641"/>
      <c r="E38" s="641"/>
      <c r="F38" s="641"/>
      <c r="G38" s="641"/>
      <c r="H38" s="641"/>
      <c r="I38" s="641"/>
      <c r="J38" s="641"/>
      <c r="K38" s="641"/>
      <c r="L38" s="641"/>
      <c r="M38" s="641"/>
      <c r="N38" s="641"/>
      <c r="O38" s="641"/>
      <c r="P38" s="641"/>
      <c r="Q38" s="642"/>
      <c r="R38" s="643">
        <v>3342354</v>
      </c>
      <c r="S38" s="644"/>
      <c r="T38" s="644"/>
      <c r="U38" s="644"/>
      <c r="V38" s="644"/>
      <c r="W38" s="644"/>
      <c r="X38" s="644"/>
      <c r="Y38" s="645"/>
      <c r="Z38" s="646">
        <v>2</v>
      </c>
      <c r="AA38" s="646"/>
      <c r="AB38" s="646"/>
      <c r="AC38" s="646"/>
      <c r="AD38" s="647">
        <v>7087</v>
      </c>
      <c r="AE38" s="647"/>
      <c r="AF38" s="647"/>
      <c r="AG38" s="647"/>
      <c r="AH38" s="647"/>
      <c r="AI38" s="647"/>
      <c r="AJ38" s="647"/>
      <c r="AK38" s="647"/>
      <c r="AL38" s="648">
        <v>0</v>
      </c>
      <c r="AM38" s="649"/>
      <c r="AN38" s="649"/>
      <c r="AO38" s="650"/>
      <c r="AQ38" s="721" t="s">
        <v>335</v>
      </c>
      <c r="AR38" s="722"/>
      <c r="AS38" s="722"/>
      <c r="AT38" s="722"/>
      <c r="AU38" s="722"/>
      <c r="AV38" s="722"/>
      <c r="AW38" s="722"/>
      <c r="AX38" s="722"/>
      <c r="AY38" s="723"/>
      <c r="AZ38" s="643">
        <v>1161066</v>
      </c>
      <c r="BA38" s="644"/>
      <c r="BB38" s="644"/>
      <c r="BC38" s="644"/>
      <c r="BD38" s="680"/>
      <c r="BE38" s="680"/>
      <c r="BF38" s="710"/>
      <c r="BG38" s="658" t="s">
        <v>336</v>
      </c>
      <c r="BH38" s="659"/>
      <c r="BI38" s="659"/>
      <c r="BJ38" s="659"/>
      <c r="BK38" s="659"/>
      <c r="BL38" s="659"/>
      <c r="BM38" s="659"/>
      <c r="BN38" s="659"/>
      <c r="BO38" s="659"/>
      <c r="BP38" s="659"/>
      <c r="BQ38" s="659"/>
      <c r="BR38" s="659"/>
      <c r="BS38" s="659"/>
      <c r="BT38" s="659"/>
      <c r="BU38" s="660"/>
      <c r="BV38" s="643">
        <v>48364</v>
      </c>
      <c r="BW38" s="644"/>
      <c r="BX38" s="644"/>
      <c r="BY38" s="644"/>
      <c r="BZ38" s="644"/>
      <c r="CA38" s="644"/>
      <c r="CB38" s="653"/>
      <c r="CD38" s="658" t="s">
        <v>337</v>
      </c>
      <c r="CE38" s="659"/>
      <c r="CF38" s="659"/>
      <c r="CG38" s="659"/>
      <c r="CH38" s="659"/>
      <c r="CI38" s="659"/>
      <c r="CJ38" s="659"/>
      <c r="CK38" s="659"/>
      <c r="CL38" s="659"/>
      <c r="CM38" s="659"/>
      <c r="CN38" s="659"/>
      <c r="CO38" s="659"/>
      <c r="CP38" s="659"/>
      <c r="CQ38" s="660"/>
      <c r="CR38" s="643">
        <v>15838693</v>
      </c>
      <c r="CS38" s="644"/>
      <c r="CT38" s="644"/>
      <c r="CU38" s="644"/>
      <c r="CV38" s="644"/>
      <c r="CW38" s="644"/>
      <c r="CX38" s="644"/>
      <c r="CY38" s="645"/>
      <c r="CZ38" s="648">
        <v>9.5</v>
      </c>
      <c r="DA38" s="678"/>
      <c r="DB38" s="678"/>
      <c r="DC38" s="682"/>
      <c r="DD38" s="652">
        <v>13555659</v>
      </c>
      <c r="DE38" s="644"/>
      <c r="DF38" s="644"/>
      <c r="DG38" s="644"/>
      <c r="DH38" s="644"/>
      <c r="DI38" s="644"/>
      <c r="DJ38" s="644"/>
      <c r="DK38" s="645"/>
      <c r="DL38" s="652">
        <v>12935110</v>
      </c>
      <c r="DM38" s="644"/>
      <c r="DN38" s="644"/>
      <c r="DO38" s="644"/>
      <c r="DP38" s="644"/>
      <c r="DQ38" s="644"/>
      <c r="DR38" s="644"/>
      <c r="DS38" s="644"/>
      <c r="DT38" s="644"/>
      <c r="DU38" s="644"/>
      <c r="DV38" s="645"/>
      <c r="DW38" s="648">
        <v>12.5</v>
      </c>
      <c r="DX38" s="678"/>
      <c r="DY38" s="678"/>
      <c r="DZ38" s="678"/>
      <c r="EA38" s="678"/>
      <c r="EB38" s="678"/>
      <c r="EC38" s="679"/>
    </row>
    <row r="39" spans="2:133" ht="11.25" customHeight="1" x14ac:dyDescent="0.15">
      <c r="B39" s="640" t="s">
        <v>338</v>
      </c>
      <c r="C39" s="641"/>
      <c r="D39" s="641"/>
      <c r="E39" s="641"/>
      <c r="F39" s="641"/>
      <c r="G39" s="641"/>
      <c r="H39" s="641"/>
      <c r="I39" s="641"/>
      <c r="J39" s="641"/>
      <c r="K39" s="641"/>
      <c r="L39" s="641"/>
      <c r="M39" s="641"/>
      <c r="N39" s="641"/>
      <c r="O39" s="641"/>
      <c r="P39" s="641"/>
      <c r="Q39" s="642"/>
      <c r="R39" s="643">
        <v>19134379</v>
      </c>
      <c r="S39" s="644"/>
      <c r="T39" s="644"/>
      <c r="U39" s="644"/>
      <c r="V39" s="644"/>
      <c r="W39" s="644"/>
      <c r="X39" s="644"/>
      <c r="Y39" s="645"/>
      <c r="Z39" s="646">
        <v>11.2</v>
      </c>
      <c r="AA39" s="646"/>
      <c r="AB39" s="646"/>
      <c r="AC39" s="646"/>
      <c r="AD39" s="647" t="s">
        <v>128</v>
      </c>
      <c r="AE39" s="647"/>
      <c r="AF39" s="647"/>
      <c r="AG39" s="647"/>
      <c r="AH39" s="647"/>
      <c r="AI39" s="647"/>
      <c r="AJ39" s="647"/>
      <c r="AK39" s="647"/>
      <c r="AL39" s="648" t="s">
        <v>243</v>
      </c>
      <c r="AM39" s="649"/>
      <c r="AN39" s="649"/>
      <c r="AO39" s="650"/>
      <c r="AQ39" s="721" t="s">
        <v>339</v>
      </c>
      <c r="AR39" s="722"/>
      <c r="AS39" s="722"/>
      <c r="AT39" s="722"/>
      <c r="AU39" s="722"/>
      <c r="AV39" s="722"/>
      <c r="AW39" s="722"/>
      <c r="AX39" s="722"/>
      <c r="AY39" s="723"/>
      <c r="AZ39" s="643">
        <v>156965</v>
      </c>
      <c r="BA39" s="644"/>
      <c r="BB39" s="644"/>
      <c r="BC39" s="644"/>
      <c r="BD39" s="680"/>
      <c r="BE39" s="680"/>
      <c r="BF39" s="710"/>
      <c r="BG39" s="658" t="s">
        <v>340</v>
      </c>
      <c r="BH39" s="659"/>
      <c r="BI39" s="659"/>
      <c r="BJ39" s="659"/>
      <c r="BK39" s="659"/>
      <c r="BL39" s="659"/>
      <c r="BM39" s="659"/>
      <c r="BN39" s="659"/>
      <c r="BO39" s="659"/>
      <c r="BP39" s="659"/>
      <c r="BQ39" s="659"/>
      <c r="BR39" s="659"/>
      <c r="BS39" s="659"/>
      <c r="BT39" s="659"/>
      <c r="BU39" s="660"/>
      <c r="BV39" s="643">
        <v>71113</v>
      </c>
      <c r="BW39" s="644"/>
      <c r="BX39" s="644"/>
      <c r="BY39" s="644"/>
      <c r="BZ39" s="644"/>
      <c r="CA39" s="644"/>
      <c r="CB39" s="653"/>
      <c r="CD39" s="658" t="s">
        <v>341</v>
      </c>
      <c r="CE39" s="659"/>
      <c r="CF39" s="659"/>
      <c r="CG39" s="659"/>
      <c r="CH39" s="659"/>
      <c r="CI39" s="659"/>
      <c r="CJ39" s="659"/>
      <c r="CK39" s="659"/>
      <c r="CL39" s="659"/>
      <c r="CM39" s="659"/>
      <c r="CN39" s="659"/>
      <c r="CO39" s="659"/>
      <c r="CP39" s="659"/>
      <c r="CQ39" s="660"/>
      <c r="CR39" s="643">
        <v>2259477</v>
      </c>
      <c r="CS39" s="680"/>
      <c r="CT39" s="680"/>
      <c r="CU39" s="680"/>
      <c r="CV39" s="680"/>
      <c r="CW39" s="680"/>
      <c r="CX39" s="680"/>
      <c r="CY39" s="681"/>
      <c r="CZ39" s="648">
        <v>1.4</v>
      </c>
      <c r="DA39" s="678"/>
      <c r="DB39" s="678"/>
      <c r="DC39" s="682"/>
      <c r="DD39" s="652">
        <v>1183928</v>
      </c>
      <c r="DE39" s="680"/>
      <c r="DF39" s="680"/>
      <c r="DG39" s="680"/>
      <c r="DH39" s="680"/>
      <c r="DI39" s="680"/>
      <c r="DJ39" s="680"/>
      <c r="DK39" s="681"/>
      <c r="DL39" s="652" t="s">
        <v>128</v>
      </c>
      <c r="DM39" s="680"/>
      <c r="DN39" s="680"/>
      <c r="DO39" s="680"/>
      <c r="DP39" s="680"/>
      <c r="DQ39" s="680"/>
      <c r="DR39" s="680"/>
      <c r="DS39" s="680"/>
      <c r="DT39" s="680"/>
      <c r="DU39" s="680"/>
      <c r="DV39" s="681"/>
      <c r="DW39" s="648" t="s">
        <v>243</v>
      </c>
      <c r="DX39" s="678"/>
      <c r="DY39" s="678"/>
      <c r="DZ39" s="678"/>
      <c r="EA39" s="678"/>
      <c r="EB39" s="678"/>
      <c r="EC39" s="679"/>
    </row>
    <row r="40" spans="2:133" ht="11.25" customHeight="1" x14ac:dyDescent="0.15">
      <c r="B40" s="640" t="s">
        <v>342</v>
      </c>
      <c r="C40" s="641"/>
      <c r="D40" s="641"/>
      <c r="E40" s="641"/>
      <c r="F40" s="641"/>
      <c r="G40" s="641"/>
      <c r="H40" s="641"/>
      <c r="I40" s="641"/>
      <c r="J40" s="641"/>
      <c r="K40" s="641"/>
      <c r="L40" s="641"/>
      <c r="M40" s="641"/>
      <c r="N40" s="641"/>
      <c r="O40" s="641"/>
      <c r="P40" s="641"/>
      <c r="Q40" s="642"/>
      <c r="R40" s="643" t="s">
        <v>243</v>
      </c>
      <c r="S40" s="644"/>
      <c r="T40" s="644"/>
      <c r="U40" s="644"/>
      <c r="V40" s="644"/>
      <c r="W40" s="644"/>
      <c r="X40" s="644"/>
      <c r="Y40" s="645"/>
      <c r="Z40" s="646" t="s">
        <v>243</v>
      </c>
      <c r="AA40" s="646"/>
      <c r="AB40" s="646"/>
      <c r="AC40" s="646"/>
      <c r="AD40" s="647" t="s">
        <v>128</v>
      </c>
      <c r="AE40" s="647"/>
      <c r="AF40" s="647"/>
      <c r="AG40" s="647"/>
      <c r="AH40" s="647"/>
      <c r="AI40" s="647"/>
      <c r="AJ40" s="647"/>
      <c r="AK40" s="647"/>
      <c r="AL40" s="648" t="s">
        <v>128</v>
      </c>
      <c r="AM40" s="649"/>
      <c r="AN40" s="649"/>
      <c r="AO40" s="650"/>
      <c r="AQ40" s="721" t="s">
        <v>343</v>
      </c>
      <c r="AR40" s="722"/>
      <c r="AS40" s="722"/>
      <c r="AT40" s="722"/>
      <c r="AU40" s="722"/>
      <c r="AV40" s="722"/>
      <c r="AW40" s="722"/>
      <c r="AX40" s="722"/>
      <c r="AY40" s="723"/>
      <c r="AZ40" s="643">
        <v>152742</v>
      </c>
      <c r="BA40" s="644"/>
      <c r="BB40" s="644"/>
      <c r="BC40" s="644"/>
      <c r="BD40" s="680"/>
      <c r="BE40" s="680"/>
      <c r="BF40" s="710"/>
      <c r="BG40" s="724" t="s">
        <v>344</v>
      </c>
      <c r="BH40" s="725"/>
      <c r="BI40" s="725"/>
      <c r="BJ40" s="725"/>
      <c r="BK40" s="725"/>
      <c r="BL40" s="234"/>
      <c r="BM40" s="659" t="s">
        <v>345</v>
      </c>
      <c r="BN40" s="659"/>
      <c r="BO40" s="659"/>
      <c r="BP40" s="659"/>
      <c r="BQ40" s="659"/>
      <c r="BR40" s="659"/>
      <c r="BS40" s="659"/>
      <c r="BT40" s="659"/>
      <c r="BU40" s="660"/>
      <c r="BV40" s="643">
        <v>98</v>
      </c>
      <c r="BW40" s="644"/>
      <c r="BX40" s="644"/>
      <c r="BY40" s="644"/>
      <c r="BZ40" s="644"/>
      <c r="CA40" s="644"/>
      <c r="CB40" s="653"/>
      <c r="CD40" s="658" t="s">
        <v>346</v>
      </c>
      <c r="CE40" s="659"/>
      <c r="CF40" s="659"/>
      <c r="CG40" s="659"/>
      <c r="CH40" s="659"/>
      <c r="CI40" s="659"/>
      <c r="CJ40" s="659"/>
      <c r="CK40" s="659"/>
      <c r="CL40" s="659"/>
      <c r="CM40" s="659"/>
      <c r="CN40" s="659"/>
      <c r="CO40" s="659"/>
      <c r="CP40" s="659"/>
      <c r="CQ40" s="660"/>
      <c r="CR40" s="643">
        <v>3287252</v>
      </c>
      <c r="CS40" s="644"/>
      <c r="CT40" s="644"/>
      <c r="CU40" s="644"/>
      <c r="CV40" s="644"/>
      <c r="CW40" s="644"/>
      <c r="CX40" s="644"/>
      <c r="CY40" s="645"/>
      <c r="CZ40" s="648">
        <v>2</v>
      </c>
      <c r="DA40" s="678"/>
      <c r="DB40" s="678"/>
      <c r="DC40" s="682"/>
      <c r="DD40" s="652">
        <v>2061637</v>
      </c>
      <c r="DE40" s="644"/>
      <c r="DF40" s="644"/>
      <c r="DG40" s="644"/>
      <c r="DH40" s="644"/>
      <c r="DI40" s="644"/>
      <c r="DJ40" s="644"/>
      <c r="DK40" s="645"/>
      <c r="DL40" s="652" t="s">
        <v>243</v>
      </c>
      <c r="DM40" s="644"/>
      <c r="DN40" s="644"/>
      <c r="DO40" s="644"/>
      <c r="DP40" s="644"/>
      <c r="DQ40" s="644"/>
      <c r="DR40" s="644"/>
      <c r="DS40" s="644"/>
      <c r="DT40" s="644"/>
      <c r="DU40" s="644"/>
      <c r="DV40" s="645"/>
      <c r="DW40" s="648" t="s">
        <v>243</v>
      </c>
      <c r="DX40" s="678"/>
      <c r="DY40" s="678"/>
      <c r="DZ40" s="678"/>
      <c r="EA40" s="678"/>
      <c r="EB40" s="678"/>
      <c r="EC40" s="679"/>
    </row>
    <row r="41" spans="2:133" ht="11.25" customHeight="1" x14ac:dyDescent="0.15">
      <c r="B41" s="640" t="s">
        <v>347</v>
      </c>
      <c r="C41" s="641"/>
      <c r="D41" s="641"/>
      <c r="E41" s="641"/>
      <c r="F41" s="641"/>
      <c r="G41" s="641"/>
      <c r="H41" s="641"/>
      <c r="I41" s="641"/>
      <c r="J41" s="641"/>
      <c r="K41" s="641"/>
      <c r="L41" s="641"/>
      <c r="M41" s="641"/>
      <c r="N41" s="641"/>
      <c r="O41" s="641"/>
      <c r="P41" s="641"/>
      <c r="Q41" s="642"/>
      <c r="R41" s="643">
        <v>5992379</v>
      </c>
      <c r="S41" s="644"/>
      <c r="T41" s="644"/>
      <c r="U41" s="644"/>
      <c r="V41" s="644"/>
      <c r="W41" s="644"/>
      <c r="X41" s="644"/>
      <c r="Y41" s="645"/>
      <c r="Z41" s="646">
        <v>3.5</v>
      </c>
      <c r="AA41" s="646"/>
      <c r="AB41" s="646"/>
      <c r="AC41" s="646"/>
      <c r="AD41" s="647" t="s">
        <v>138</v>
      </c>
      <c r="AE41" s="647"/>
      <c r="AF41" s="647"/>
      <c r="AG41" s="647"/>
      <c r="AH41" s="647"/>
      <c r="AI41" s="647"/>
      <c r="AJ41" s="647"/>
      <c r="AK41" s="647"/>
      <c r="AL41" s="648" t="s">
        <v>243</v>
      </c>
      <c r="AM41" s="649"/>
      <c r="AN41" s="649"/>
      <c r="AO41" s="650"/>
      <c r="AQ41" s="721" t="s">
        <v>348</v>
      </c>
      <c r="AR41" s="722"/>
      <c r="AS41" s="722"/>
      <c r="AT41" s="722"/>
      <c r="AU41" s="722"/>
      <c r="AV41" s="722"/>
      <c r="AW41" s="722"/>
      <c r="AX41" s="722"/>
      <c r="AY41" s="723"/>
      <c r="AZ41" s="643">
        <v>2622553</v>
      </c>
      <c r="BA41" s="644"/>
      <c r="BB41" s="644"/>
      <c r="BC41" s="644"/>
      <c r="BD41" s="680"/>
      <c r="BE41" s="680"/>
      <c r="BF41" s="710"/>
      <c r="BG41" s="724"/>
      <c r="BH41" s="725"/>
      <c r="BI41" s="725"/>
      <c r="BJ41" s="725"/>
      <c r="BK41" s="725"/>
      <c r="BL41" s="234"/>
      <c r="BM41" s="659" t="s">
        <v>349</v>
      </c>
      <c r="BN41" s="659"/>
      <c r="BO41" s="659"/>
      <c r="BP41" s="659"/>
      <c r="BQ41" s="659"/>
      <c r="BR41" s="659"/>
      <c r="BS41" s="659"/>
      <c r="BT41" s="659"/>
      <c r="BU41" s="660"/>
      <c r="BV41" s="643" t="s">
        <v>243</v>
      </c>
      <c r="BW41" s="644"/>
      <c r="BX41" s="644"/>
      <c r="BY41" s="644"/>
      <c r="BZ41" s="644"/>
      <c r="CA41" s="644"/>
      <c r="CB41" s="653"/>
      <c r="CD41" s="658" t="s">
        <v>350</v>
      </c>
      <c r="CE41" s="659"/>
      <c r="CF41" s="659"/>
      <c r="CG41" s="659"/>
      <c r="CH41" s="659"/>
      <c r="CI41" s="659"/>
      <c r="CJ41" s="659"/>
      <c r="CK41" s="659"/>
      <c r="CL41" s="659"/>
      <c r="CM41" s="659"/>
      <c r="CN41" s="659"/>
      <c r="CO41" s="659"/>
      <c r="CP41" s="659"/>
      <c r="CQ41" s="660"/>
      <c r="CR41" s="643" t="s">
        <v>128</v>
      </c>
      <c r="CS41" s="680"/>
      <c r="CT41" s="680"/>
      <c r="CU41" s="680"/>
      <c r="CV41" s="680"/>
      <c r="CW41" s="680"/>
      <c r="CX41" s="680"/>
      <c r="CY41" s="681"/>
      <c r="CZ41" s="648" t="s">
        <v>128</v>
      </c>
      <c r="DA41" s="678"/>
      <c r="DB41" s="678"/>
      <c r="DC41" s="682"/>
      <c r="DD41" s="652" t="s">
        <v>128</v>
      </c>
      <c r="DE41" s="680"/>
      <c r="DF41" s="680"/>
      <c r="DG41" s="680"/>
      <c r="DH41" s="680"/>
      <c r="DI41" s="680"/>
      <c r="DJ41" s="680"/>
      <c r="DK41" s="681"/>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92" t="s">
        <v>351</v>
      </c>
      <c r="C42" s="693"/>
      <c r="D42" s="693"/>
      <c r="E42" s="693"/>
      <c r="F42" s="693"/>
      <c r="G42" s="693"/>
      <c r="H42" s="693"/>
      <c r="I42" s="693"/>
      <c r="J42" s="693"/>
      <c r="K42" s="693"/>
      <c r="L42" s="693"/>
      <c r="M42" s="693"/>
      <c r="N42" s="693"/>
      <c r="O42" s="693"/>
      <c r="P42" s="693"/>
      <c r="Q42" s="694"/>
      <c r="R42" s="728">
        <v>170912414</v>
      </c>
      <c r="S42" s="729"/>
      <c r="T42" s="729"/>
      <c r="U42" s="729"/>
      <c r="V42" s="729"/>
      <c r="W42" s="729"/>
      <c r="X42" s="729"/>
      <c r="Y42" s="737"/>
      <c r="Z42" s="738">
        <v>100</v>
      </c>
      <c r="AA42" s="738"/>
      <c r="AB42" s="738"/>
      <c r="AC42" s="738"/>
      <c r="AD42" s="739">
        <v>97709542</v>
      </c>
      <c r="AE42" s="739"/>
      <c r="AF42" s="739"/>
      <c r="AG42" s="739"/>
      <c r="AH42" s="739"/>
      <c r="AI42" s="739"/>
      <c r="AJ42" s="739"/>
      <c r="AK42" s="739"/>
      <c r="AL42" s="740">
        <v>100</v>
      </c>
      <c r="AM42" s="715"/>
      <c r="AN42" s="715"/>
      <c r="AO42" s="741"/>
      <c r="AQ42" s="742" t="s">
        <v>352</v>
      </c>
      <c r="AR42" s="743"/>
      <c r="AS42" s="743"/>
      <c r="AT42" s="743"/>
      <c r="AU42" s="743"/>
      <c r="AV42" s="743"/>
      <c r="AW42" s="743"/>
      <c r="AX42" s="743"/>
      <c r="AY42" s="744"/>
      <c r="AZ42" s="728">
        <v>12020586</v>
      </c>
      <c r="BA42" s="729"/>
      <c r="BB42" s="729"/>
      <c r="BC42" s="729"/>
      <c r="BD42" s="714"/>
      <c r="BE42" s="714"/>
      <c r="BF42" s="716"/>
      <c r="BG42" s="726"/>
      <c r="BH42" s="727"/>
      <c r="BI42" s="727"/>
      <c r="BJ42" s="727"/>
      <c r="BK42" s="727"/>
      <c r="BL42" s="235"/>
      <c r="BM42" s="669" t="s">
        <v>353</v>
      </c>
      <c r="BN42" s="669"/>
      <c r="BO42" s="669"/>
      <c r="BP42" s="669"/>
      <c r="BQ42" s="669"/>
      <c r="BR42" s="669"/>
      <c r="BS42" s="669"/>
      <c r="BT42" s="669"/>
      <c r="BU42" s="670"/>
      <c r="BV42" s="728">
        <v>339</v>
      </c>
      <c r="BW42" s="729"/>
      <c r="BX42" s="729"/>
      <c r="BY42" s="729"/>
      <c r="BZ42" s="729"/>
      <c r="CA42" s="729"/>
      <c r="CB42" s="736"/>
      <c r="CD42" s="640" t="s">
        <v>354</v>
      </c>
      <c r="CE42" s="641"/>
      <c r="CF42" s="641"/>
      <c r="CG42" s="641"/>
      <c r="CH42" s="641"/>
      <c r="CI42" s="641"/>
      <c r="CJ42" s="641"/>
      <c r="CK42" s="641"/>
      <c r="CL42" s="641"/>
      <c r="CM42" s="641"/>
      <c r="CN42" s="641"/>
      <c r="CO42" s="641"/>
      <c r="CP42" s="641"/>
      <c r="CQ42" s="642"/>
      <c r="CR42" s="643">
        <v>25386205</v>
      </c>
      <c r="CS42" s="644"/>
      <c r="CT42" s="644"/>
      <c r="CU42" s="644"/>
      <c r="CV42" s="644"/>
      <c r="CW42" s="644"/>
      <c r="CX42" s="644"/>
      <c r="CY42" s="645"/>
      <c r="CZ42" s="648">
        <v>15.2</v>
      </c>
      <c r="DA42" s="649"/>
      <c r="DB42" s="649"/>
      <c r="DC42" s="661"/>
      <c r="DD42" s="652">
        <v>5411651</v>
      </c>
      <c r="DE42" s="644"/>
      <c r="DF42" s="644"/>
      <c r="DG42" s="644"/>
      <c r="DH42" s="644"/>
      <c r="DI42" s="644"/>
      <c r="DJ42" s="644"/>
      <c r="DK42" s="645"/>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6"/>
      <c r="BW43" s="236"/>
      <c r="BX43" s="236"/>
      <c r="BY43" s="236"/>
      <c r="BZ43" s="236"/>
      <c r="CA43" s="236"/>
      <c r="CB43" s="236"/>
      <c r="CD43" s="640" t="s">
        <v>355</v>
      </c>
      <c r="CE43" s="641"/>
      <c r="CF43" s="641"/>
      <c r="CG43" s="641"/>
      <c r="CH43" s="641"/>
      <c r="CI43" s="641"/>
      <c r="CJ43" s="641"/>
      <c r="CK43" s="641"/>
      <c r="CL43" s="641"/>
      <c r="CM43" s="641"/>
      <c r="CN43" s="641"/>
      <c r="CO43" s="641"/>
      <c r="CP43" s="641"/>
      <c r="CQ43" s="642"/>
      <c r="CR43" s="643">
        <v>308349</v>
      </c>
      <c r="CS43" s="680"/>
      <c r="CT43" s="680"/>
      <c r="CU43" s="680"/>
      <c r="CV43" s="680"/>
      <c r="CW43" s="680"/>
      <c r="CX43" s="680"/>
      <c r="CY43" s="681"/>
      <c r="CZ43" s="648">
        <v>0.2</v>
      </c>
      <c r="DA43" s="678"/>
      <c r="DB43" s="678"/>
      <c r="DC43" s="682"/>
      <c r="DD43" s="652">
        <v>308349</v>
      </c>
      <c r="DE43" s="680"/>
      <c r="DF43" s="680"/>
      <c r="DG43" s="680"/>
      <c r="DH43" s="680"/>
      <c r="DI43" s="680"/>
      <c r="DJ43" s="680"/>
      <c r="DK43" s="681"/>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5" t="s">
        <v>303</v>
      </c>
      <c r="CE44" s="756"/>
      <c r="CF44" s="640" t="s">
        <v>356</v>
      </c>
      <c r="CG44" s="641"/>
      <c r="CH44" s="641"/>
      <c r="CI44" s="641"/>
      <c r="CJ44" s="641"/>
      <c r="CK44" s="641"/>
      <c r="CL44" s="641"/>
      <c r="CM44" s="641"/>
      <c r="CN44" s="641"/>
      <c r="CO44" s="641"/>
      <c r="CP44" s="641"/>
      <c r="CQ44" s="642"/>
      <c r="CR44" s="643">
        <v>25212546</v>
      </c>
      <c r="CS44" s="644"/>
      <c r="CT44" s="644"/>
      <c r="CU44" s="644"/>
      <c r="CV44" s="644"/>
      <c r="CW44" s="644"/>
      <c r="CX44" s="644"/>
      <c r="CY44" s="645"/>
      <c r="CZ44" s="648">
        <v>15.1</v>
      </c>
      <c r="DA44" s="649"/>
      <c r="DB44" s="649"/>
      <c r="DC44" s="661"/>
      <c r="DD44" s="652">
        <v>5353623</v>
      </c>
      <c r="DE44" s="644"/>
      <c r="DF44" s="644"/>
      <c r="DG44" s="644"/>
      <c r="DH44" s="644"/>
      <c r="DI44" s="644"/>
      <c r="DJ44" s="644"/>
      <c r="DK44" s="645"/>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7"/>
      <c r="CE45" s="758"/>
      <c r="CF45" s="640" t="s">
        <v>357</v>
      </c>
      <c r="CG45" s="641"/>
      <c r="CH45" s="641"/>
      <c r="CI45" s="641"/>
      <c r="CJ45" s="641"/>
      <c r="CK45" s="641"/>
      <c r="CL45" s="641"/>
      <c r="CM45" s="641"/>
      <c r="CN45" s="641"/>
      <c r="CO45" s="641"/>
      <c r="CP45" s="641"/>
      <c r="CQ45" s="642"/>
      <c r="CR45" s="643">
        <v>9460020</v>
      </c>
      <c r="CS45" s="680"/>
      <c r="CT45" s="680"/>
      <c r="CU45" s="680"/>
      <c r="CV45" s="680"/>
      <c r="CW45" s="680"/>
      <c r="CX45" s="680"/>
      <c r="CY45" s="681"/>
      <c r="CZ45" s="648">
        <v>5.7</v>
      </c>
      <c r="DA45" s="678"/>
      <c r="DB45" s="678"/>
      <c r="DC45" s="682"/>
      <c r="DD45" s="652">
        <v>288573</v>
      </c>
      <c r="DE45" s="680"/>
      <c r="DF45" s="680"/>
      <c r="DG45" s="680"/>
      <c r="DH45" s="680"/>
      <c r="DI45" s="680"/>
      <c r="DJ45" s="680"/>
      <c r="DK45" s="681"/>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28" t="s">
        <v>358</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57"/>
      <c r="CE46" s="758"/>
      <c r="CF46" s="640" t="s">
        <v>359</v>
      </c>
      <c r="CG46" s="641"/>
      <c r="CH46" s="641"/>
      <c r="CI46" s="641"/>
      <c r="CJ46" s="641"/>
      <c r="CK46" s="641"/>
      <c r="CL46" s="641"/>
      <c r="CM46" s="641"/>
      <c r="CN46" s="641"/>
      <c r="CO46" s="641"/>
      <c r="CP46" s="641"/>
      <c r="CQ46" s="642"/>
      <c r="CR46" s="643">
        <v>14458527</v>
      </c>
      <c r="CS46" s="644"/>
      <c r="CT46" s="644"/>
      <c r="CU46" s="644"/>
      <c r="CV46" s="644"/>
      <c r="CW46" s="644"/>
      <c r="CX46" s="644"/>
      <c r="CY46" s="645"/>
      <c r="CZ46" s="648">
        <v>8.6999999999999993</v>
      </c>
      <c r="DA46" s="649"/>
      <c r="DB46" s="649"/>
      <c r="DC46" s="661"/>
      <c r="DD46" s="652">
        <v>4972526</v>
      </c>
      <c r="DE46" s="644"/>
      <c r="DF46" s="644"/>
      <c r="DG46" s="644"/>
      <c r="DH46" s="644"/>
      <c r="DI46" s="644"/>
      <c r="DJ46" s="644"/>
      <c r="DK46" s="645"/>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38" t="s">
        <v>360</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57"/>
      <c r="CE47" s="758"/>
      <c r="CF47" s="640" t="s">
        <v>361</v>
      </c>
      <c r="CG47" s="641"/>
      <c r="CH47" s="641"/>
      <c r="CI47" s="641"/>
      <c r="CJ47" s="641"/>
      <c r="CK47" s="641"/>
      <c r="CL47" s="641"/>
      <c r="CM47" s="641"/>
      <c r="CN47" s="641"/>
      <c r="CO47" s="641"/>
      <c r="CP47" s="641"/>
      <c r="CQ47" s="642"/>
      <c r="CR47" s="643">
        <v>173659</v>
      </c>
      <c r="CS47" s="680"/>
      <c r="CT47" s="680"/>
      <c r="CU47" s="680"/>
      <c r="CV47" s="680"/>
      <c r="CW47" s="680"/>
      <c r="CX47" s="680"/>
      <c r="CY47" s="681"/>
      <c r="CZ47" s="648">
        <v>0.1</v>
      </c>
      <c r="DA47" s="678"/>
      <c r="DB47" s="678"/>
      <c r="DC47" s="682"/>
      <c r="DD47" s="652">
        <v>58028</v>
      </c>
      <c r="DE47" s="680"/>
      <c r="DF47" s="680"/>
      <c r="DG47" s="680"/>
      <c r="DH47" s="680"/>
      <c r="DI47" s="680"/>
      <c r="DJ47" s="680"/>
      <c r="DK47" s="681"/>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39" t="s">
        <v>362</v>
      </c>
      <c r="CD48" s="759"/>
      <c r="CE48" s="760"/>
      <c r="CF48" s="640" t="s">
        <v>363</v>
      </c>
      <c r="CG48" s="641"/>
      <c r="CH48" s="641"/>
      <c r="CI48" s="641"/>
      <c r="CJ48" s="641"/>
      <c r="CK48" s="641"/>
      <c r="CL48" s="641"/>
      <c r="CM48" s="641"/>
      <c r="CN48" s="641"/>
      <c r="CO48" s="641"/>
      <c r="CP48" s="641"/>
      <c r="CQ48" s="642"/>
      <c r="CR48" s="643" t="s">
        <v>128</v>
      </c>
      <c r="CS48" s="644"/>
      <c r="CT48" s="644"/>
      <c r="CU48" s="644"/>
      <c r="CV48" s="644"/>
      <c r="CW48" s="644"/>
      <c r="CX48" s="644"/>
      <c r="CY48" s="645"/>
      <c r="CZ48" s="648" t="s">
        <v>128</v>
      </c>
      <c r="DA48" s="649"/>
      <c r="DB48" s="649"/>
      <c r="DC48" s="661"/>
      <c r="DD48" s="652" t="s">
        <v>243</v>
      </c>
      <c r="DE48" s="644"/>
      <c r="DF48" s="644"/>
      <c r="DG48" s="644"/>
      <c r="DH48" s="644"/>
      <c r="DI48" s="644"/>
      <c r="DJ48" s="644"/>
      <c r="DK48" s="645"/>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92" t="s">
        <v>364</v>
      </c>
      <c r="CE49" s="693"/>
      <c r="CF49" s="693"/>
      <c r="CG49" s="693"/>
      <c r="CH49" s="693"/>
      <c r="CI49" s="693"/>
      <c r="CJ49" s="693"/>
      <c r="CK49" s="693"/>
      <c r="CL49" s="693"/>
      <c r="CM49" s="693"/>
      <c r="CN49" s="693"/>
      <c r="CO49" s="693"/>
      <c r="CP49" s="693"/>
      <c r="CQ49" s="694"/>
      <c r="CR49" s="728">
        <v>166658376</v>
      </c>
      <c r="CS49" s="714"/>
      <c r="CT49" s="714"/>
      <c r="CU49" s="714"/>
      <c r="CV49" s="714"/>
      <c r="CW49" s="714"/>
      <c r="CX49" s="714"/>
      <c r="CY49" s="745"/>
      <c r="CZ49" s="740">
        <v>100</v>
      </c>
      <c r="DA49" s="746"/>
      <c r="DB49" s="746"/>
      <c r="DC49" s="747"/>
      <c r="DD49" s="748">
        <v>110244017</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JEkLekVg9W0OxBHCZKEc6z1hqzUB4tH0AIEkoODY5BVlwiIACXufd+MR/qFXdarYtmRwaaIW9xOC2xUuwIiTw==" saltValue="ee9sZeL6mn259UBldTZ69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365</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790" t="s">
        <v>366</v>
      </c>
      <c r="DK2" s="791"/>
      <c r="DL2" s="791"/>
      <c r="DM2" s="791"/>
      <c r="DN2" s="791"/>
      <c r="DO2" s="792"/>
      <c r="DP2" s="248"/>
      <c r="DQ2" s="790" t="s">
        <v>367</v>
      </c>
      <c r="DR2" s="791"/>
      <c r="DS2" s="791"/>
      <c r="DT2" s="791"/>
      <c r="DU2" s="791"/>
      <c r="DV2" s="791"/>
      <c r="DW2" s="791"/>
      <c r="DX2" s="791"/>
      <c r="DY2" s="791"/>
      <c r="DZ2" s="792"/>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793" t="s">
        <v>368</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251"/>
      <c r="BA4" s="251"/>
      <c r="BB4" s="251"/>
      <c r="BC4" s="251"/>
      <c r="BD4" s="251"/>
      <c r="BE4" s="252"/>
      <c r="BF4" s="252"/>
      <c r="BG4" s="252"/>
      <c r="BH4" s="252"/>
      <c r="BI4" s="252"/>
      <c r="BJ4" s="252"/>
      <c r="BK4" s="252"/>
      <c r="BL4" s="252"/>
      <c r="BM4" s="252"/>
      <c r="BN4" s="252"/>
      <c r="BO4" s="252"/>
      <c r="BP4" s="252"/>
      <c r="BQ4" s="251" t="s">
        <v>369</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784" t="s">
        <v>370</v>
      </c>
      <c r="B5" s="785"/>
      <c r="C5" s="785"/>
      <c r="D5" s="785"/>
      <c r="E5" s="785"/>
      <c r="F5" s="785"/>
      <c r="G5" s="785"/>
      <c r="H5" s="785"/>
      <c r="I5" s="785"/>
      <c r="J5" s="785"/>
      <c r="K5" s="785"/>
      <c r="L5" s="785"/>
      <c r="M5" s="785"/>
      <c r="N5" s="785"/>
      <c r="O5" s="785"/>
      <c r="P5" s="786"/>
      <c r="Q5" s="761" t="s">
        <v>371</v>
      </c>
      <c r="R5" s="762"/>
      <c r="S5" s="762"/>
      <c r="T5" s="762"/>
      <c r="U5" s="763"/>
      <c r="V5" s="761" t="s">
        <v>372</v>
      </c>
      <c r="W5" s="762"/>
      <c r="X5" s="762"/>
      <c r="Y5" s="762"/>
      <c r="Z5" s="763"/>
      <c r="AA5" s="761" t="s">
        <v>373</v>
      </c>
      <c r="AB5" s="762"/>
      <c r="AC5" s="762"/>
      <c r="AD5" s="762"/>
      <c r="AE5" s="762"/>
      <c r="AF5" s="794" t="s">
        <v>374</v>
      </c>
      <c r="AG5" s="762"/>
      <c r="AH5" s="762"/>
      <c r="AI5" s="762"/>
      <c r="AJ5" s="773"/>
      <c r="AK5" s="762" t="s">
        <v>375</v>
      </c>
      <c r="AL5" s="762"/>
      <c r="AM5" s="762"/>
      <c r="AN5" s="762"/>
      <c r="AO5" s="763"/>
      <c r="AP5" s="761" t="s">
        <v>376</v>
      </c>
      <c r="AQ5" s="762"/>
      <c r="AR5" s="762"/>
      <c r="AS5" s="762"/>
      <c r="AT5" s="763"/>
      <c r="AU5" s="761" t="s">
        <v>377</v>
      </c>
      <c r="AV5" s="762"/>
      <c r="AW5" s="762"/>
      <c r="AX5" s="762"/>
      <c r="AY5" s="773"/>
      <c r="AZ5" s="255"/>
      <c r="BA5" s="255"/>
      <c r="BB5" s="255"/>
      <c r="BC5" s="255"/>
      <c r="BD5" s="255"/>
      <c r="BE5" s="256"/>
      <c r="BF5" s="256"/>
      <c r="BG5" s="256"/>
      <c r="BH5" s="256"/>
      <c r="BI5" s="256"/>
      <c r="BJ5" s="256"/>
      <c r="BK5" s="256"/>
      <c r="BL5" s="256"/>
      <c r="BM5" s="256"/>
      <c r="BN5" s="256"/>
      <c r="BO5" s="256"/>
      <c r="BP5" s="256"/>
      <c r="BQ5" s="784" t="s">
        <v>378</v>
      </c>
      <c r="BR5" s="785"/>
      <c r="BS5" s="785"/>
      <c r="BT5" s="785"/>
      <c r="BU5" s="785"/>
      <c r="BV5" s="785"/>
      <c r="BW5" s="785"/>
      <c r="BX5" s="785"/>
      <c r="BY5" s="785"/>
      <c r="BZ5" s="785"/>
      <c r="CA5" s="785"/>
      <c r="CB5" s="785"/>
      <c r="CC5" s="785"/>
      <c r="CD5" s="785"/>
      <c r="CE5" s="785"/>
      <c r="CF5" s="785"/>
      <c r="CG5" s="786"/>
      <c r="CH5" s="761" t="s">
        <v>379</v>
      </c>
      <c r="CI5" s="762"/>
      <c r="CJ5" s="762"/>
      <c r="CK5" s="762"/>
      <c r="CL5" s="763"/>
      <c r="CM5" s="761" t="s">
        <v>380</v>
      </c>
      <c r="CN5" s="762"/>
      <c r="CO5" s="762"/>
      <c r="CP5" s="762"/>
      <c r="CQ5" s="763"/>
      <c r="CR5" s="761" t="s">
        <v>381</v>
      </c>
      <c r="CS5" s="762"/>
      <c r="CT5" s="762"/>
      <c r="CU5" s="762"/>
      <c r="CV5" s="763"/>
      <c r="CW5" s="761" t="s">
        <v>382</v>
      </c>
      <c r="CX5" s="762"/>
      <c r="CY5" s="762"/>
      <c r="CZ5" s="762"/>
      <c r="DA5" s="763"/>
      <c r="DB5" s="761" t="s">
        <v>383</v>
      </c>
      <c r="DC5" s="762"/>
      <c r="DD5" s="762"/>
      <c r="DE5" s="762"/>
      <c r="DF5" s="763"/>
      <c r="DG5" s="767" t="s">
        <v>384</v>
      </c>
      <c r="DH5" s="768"/>
      <c r="DI5" s="768"/>
      <c r="DJ5" s="768"/>
      <c r="DK5" s="769"/>
      <c r="DL5" s="767" t="s">
        <v>385</v>
      </c>
      <c r="DM5" s="768"/>
      <c r="DN5" s="768"/>
      <c r="DO5" s="768"/>
      <c r="DP5" s="769"/>
      <c r="DQ5" s="761" t="s">
        <v>386</v>
      </c>
      <c r="DR5" s="762"/>
      <c r="DS5" s="762"/>
      <c r="DT5" s="762"/>
      <c r="DU5" s="763"/>
      <c r="DV5" s="761" t="s">
        <v>377</v>
      </c>
      <c r="DW5" s="762"/>
      <c r="DX5" s="762"/>
      <c r="DY5" s="762"/>
      <c r="DZ5" s="773"/>
      <c r="EA5" s="253"/>
    </row>
    <row r="6" spans="1:131" s="254"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251"/>
      <c r="BA6" s="251"/>
      <c r="BB6" s="251"/>
      <c r="BC6" s="251"/>
      <c r="BD6" s="251"/>
      <c r="BE6" s="252"/>
      <c r="BF6" s="252"/>
      <c r="BG6" s="252"/>
      <c r="BH6" s="252"/>
      <c r="BI6" s="252"/>
      <c r="BJ6" s="252"/>
      <c r="BK6" s="252"/>
      <c r="BL6" s="252"/>
      <c r="BM6" s="252"/>
      <c r="BN6" s="252"/>
      <c r="BO6" s="252"/>
      <c r="BP6" s="252"/>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253"/>
    </row>
    <row r="7" spans="1:131" s="254" customFormat="1" ht="26.25" customHeight="1" thickTop="1" x14ac:dyDescent="0.15">
      <c r="A7" s="257">
        <v>1</v>
      </c>
      <c r="B7" s="775" t="s">
        <v>387</v>
      </c>
      <c r="C7" s="776"/>
      <c r="D7" s="776"/>
      <c r="E7" s="776"/>
      <c r="F7" s="776"/>
      <c r="G7" s="776"/>
      <c r="H7" s="776"/>
      <c r="I7" s="776"/>
      <c r="J7" s="776"/>
      <c r="K7" s="776"/>
      <c r="L7" s="776"/>
      <c r="M7" s="776"/>
      <c r="N7" s="776"/>
      <c r="O7" s="776"/>
      <c r="P7" s="777"/>
      <c r="Q7" s="778">
        <v>170648</v>
      </c>
      <c r="R7" s="779"/>
      <c r="S7" s="779"/>
      <c r="T7" s="779"/>
      <c r="U7" s="779"/>
      <c r="V7" s="779">
        <v>166423</v>
      </c>
      <c r="W7" s="779"/>
      <c r="X7" s="779"/>
      <c r="Y7" s="779"/>
      <c r="Z7" s="779"/>
      <c r="AA7" s="779">
        <v>4225</v>
      </c>
      <c r="AB7" s="779"/>
      <c r="AC7" s="779"/>
      <c r="AD7" s="779"/>
      <c r="AE7" s="780"/>
      <c r="AF7" s="781">
        <v>2744</v>
      </c>
      <c r="AG7" s="782"/>
      <c r="AH7" s="782"/>
      <c r="AI7" s="782"/>
      <c r="AJ7" s="783"/>
      <c r="AK7" s="818">
        <v>280</v>
      </c>
      <c r="AL7" s="819"/>
      <c r="AM7" s="819"/>
      <c r="AN7" s="819"/>
      <c r="AO7" s="819"/>
      <c r="AP7" s="819">
        <v>234132</v>
      </c>
      <c r="AQ7" s="819"/>
      <c r="AR7" s="819"/>
      <c r="AS7" s="819"/>
      <c r="AT7" s="819"/>
      <c r="AU7" s="820"/>
      <c r="AV7" s="820"/>
      <c r="AW7" s="820"/>
      <c r="AX7" s="820"/>
      <c r="AY7" s="821"/>
      <c r="AZ7" s="251"/>
      <c r="BA7" s="251"/>
      <c r="BB7" s="251"/>
      <c r="BC7" s="251"/>
      <c r="BD7" s="251"/>
      <c r="BE7" s="252"/>
      <c r="BF7" s="252"/>
      <c r="BG7" s="252"/>
      <c r="BH7" s="252"/>
      <c r="BI7" s="252"/>
      <c r="BJ7" s="252"/>
      <c r="BK7" s="252"/>
      <c r="BL7" s="252"/>
      <c r="BM7" s="252"/>
      <c r="BN7" s="252"/>
      <c r="BO7" s="252"/>
      <c r="BP7" s="252"/>
      <c r="BQ7" s="258">
        <v>1</v>
      </c>
      <c r="BR7" s="259"/>
      <c r="BS7" s="822" t="s">
        <v>608</v>
      </c>
      <c r="BT7" s="823"/>
      <c r="BU7" s="823"/>
      <c r="BV7" s="823"/>
      <c r="BW7" s="823"/>
      <c r="BX7" s="823"/>
      <c r="BY7" s="823"/>
      <c r="BZ7" s="823"/>
      <c r="CA7" s="823"/>
      <c r="CB7" s="823"/>
      <c r="CC7" s="823"/>
      <c r="CD7" s="823"/>
      <c r="CE7" s="823"/>
      <c r="CF7" s="823"/>
      <c r="CG7" s="824"/>
      <c r="CH7" s="815">
        <v>33</v>
      </c>
      <c r="CI7" s="816"/>
      <c r="CJ7" s="816"/>
      <c r="CK7" s="816"/>
      <c r="CL7" s="817"/>
      <c r="CM7" s="815">
        <v>4132</v>
      </c>
      <c r="CN7" s="816"/>
      <c r="CO7" s="816"/>
      <c r="CP7" s="816"/>
      <c r="CQ7" s="817"/>
      <c r="CR7" s="815">
        <v>1887</v>
      </c>
      <c r="CS7" s="816"/>
      <c r="CT7" s="816"/>
      <c r="CU7" s="816"/>
      <c r="CV7" s="817"/>
      <c r="CW7" s="815">
        <v>5</v>
      </c>
      <c r="CX7" s="816"/>
      <c r="CY7" s="816"/>
      <c r="CZ7" s="816"/>
      <c r="DA7" s="817"/>
      <c r="DB7" s="815" t="s">
        <v>640</v>
      </c>
      <c r="DC7" s="816"/>
      <c r="DD7" s="816"/>
      <c r="DE7" s="816"/>
      <c r="DF7" s="817"/>
      <c r="DG7" s="815" t="s">
        <v>640</v>
      </c>
      <c r="DH7" s="816"/>
      <c r="DI7" s="816"/>
      <c r="DJ7" s="816"/>
      <c r="DK7" s="817"/>
      <c r="DL7" s="815" t="s">
        <v>640</v>
      </c>
      <c r="DM7" s="816"/>
      <c r="DN7" s="816"/>
      <c r="DO7" s="816"/>
      <c r="DP7" s="817"/>
      <c r="DQ7" s="815" t="s">
        <v>640</v>
      </c>
      <c r="DR7" s="816"/>
      <c r="DS7" s="816"/>
      <c r="DT7" s="816"/>
      <c r="DU7" s="817"/>
      <c r="DV7" s="796"/>
      <c r="DW7" s="797"/>
      <c r="DX7" s="797"/>
      <c r="DY7" s="797"/>
      <c r="DZ7" s="798"/>
      <c r="EA7" s="253"/>
    </row>
    <row r="8" spans="1:131" s="254" customFormat="1" ht="26.25" customHeight="1" x14ac:dyDescent="0.15">
      <c r="A8" s="260">
        <v>2</v>
      </c>
      <c r="B8" s="799" t="s">
        <v>388</v>
      </c>
      <c r="C8" s="800"/>
      <c r="D8" s="800"/>
      <c r="E8" s="800"/>
      <c r="F8" s="800"/>
      <c r="G8" s="800"/>
      <c r="H8" s="800"/>
      <c r="I8" s="800"/>
      <c r="J8" s="800"/>
      <c r="K8" s="800"/>
      <c r="L8" s="800"/>
      <c r="M8" s="800"/>
      <c r="N8" s="800"/>
      <c r="O8" s="800"/>
      <c r="P8" s="801"/>
      <c r="Q8" s="802">
        <v>27386</v>
      </c>
      <c r="R8" s="803"/>
      <c r="S8" s="803"/>
      <c r="T8" s="803"/>
      <c r="U8" s="803"/>
      <c r="V8" s="803">
        <v>27386</v>
      </c>
      <c r="W8" s="803"/>
      <c r="X8" s="803"/>
      <c r="Y8" s="803"/>
      <c r="Z8" s="803"/>
      <c r="AA8" s="803" t="s">
        <v>636</v>
      </c>
      <c r="AB8" s="803"/>
      <c r="AC8" s="803"/>
      <c r="AD8" s="803"/>
      <c r="AE8" s="804"/>
      <c r="AF8" s="805" t="s">
        <v>389</v>
      </c>
      <c r="AG8" s="806"/>
      <c r="AH8" s="806"/>
      <c r="AI8" s="806"/>
      <c r="AJ8" s="807"/>
      <c r="AK8" s="808">
        <v>21994</v>
      </c>
      <c r="AL8" s="809"/>
      <c r="AM8" s="809"/>
      <c r="AN8" s="809"/>
      <c r="AO8" s="809"/>
      <c r="AP8" s="809" t="s">
        <v>637</v>
      </c>
      <c r="AQ8" s="809"/>
      <c r="AR8" s="809"/>
      <c r="AS8" s="809"/>
      <c r="AT8" s="809"/>
      <c r="AU8" s="810"/>
      <c r="AV8" s="810"/>
      <c r="AW8" s="810"/>
      <c r="AX8" s="810"/>
      <c r="AY8" s="811"/>
      <c r="AZ8" s="251"/>
      <c r="BA8" s="251"/>
      <c r="BB8" s="251"/>
      <c r="BC8" s="251"/>
      <c r="BD8" s="251"/>
      <c r="BE8" s="252"/>
      <c r="BF8" s="252"/>
      <c r="BG8" s="252"/>
      <c r="BH8" s="252"/>
      <c r="BI8" s="252"/>
      <c r="BJ8" s="252"/>
      <c r="BK8" s="252"/>
      <c r="BL8" s="252"/>
      <c r="BM8" s="252"/>
      <c r="BN8" s="252"/>
      <c r="BO8" s="252"/>
      <c r="BP8" s="252"/>
      <c r="BQ8" s="261">
        <v>2</v>
      </c>
      <c r="BR8" s="262"/>
      <c r="BS8" s="812" t="s">
        <v>609</v>
      </c>
      <c r="BT8" s="813"/>
      <c r="BU8" s="813"/>
      <c r="BV8" s="813"/>
      <c r="BW8" s="813"/>
      <c r="BX8" s="813"/>
      <c r="BY8" s="813"/>
      <c r="BZ8" s="813"/>
      <c r="CA8" s="813"/>
      <c r="CB8" s="813"/>
      <c r="CC8" s="813"/>
      <c r="CD8" s="813"/>
      <c r="CE8" s="813"/>
      <c r="CF8" s="813"/>
      <c r="CG8" s="814"/>
      <c r="CH8" s="825">
        <v>-1</v>
      </c>
      <c r="CI8" s="826"/>
      <c r="CJ8" s="826"/>
      <c r="CK8" s="826"/>
      <c r="CL8" s="827"/>
      <c r="CM8" s="825">
        <v>107</v>
      </c>
      <c r="CN8" s="826"/>
      <c r="CO8" s="826"/>
      <c r="CP8" s="826"/>
      <c r="CQ8" s="827"/>
      <c r="CR8" s="825">
        <v>31</v>
      </c>
      <c r="CS8" s="826"/>
      <c r="CT8" s="826"/>
      <c r="CU8" s="826"/>
      <c r="CV8" s="827"/>
      <c r="CW8" s="825">
        <v>197</v>
      </c>
      <c r="CX8" s="826"/>
      <c r="CY8" s="826"/>
      <c r="CZ8" s="826"/>
      <c r="DA8" s="827"/>
      <c r="DB8" s="825" t="s">
        <v>640</v>
      </c>
      <c r="DC8" s="826"/>
      <c r="DD8" s="826"/>
      <c r="DE8" s="826"/>
      <c r="DF8" s="827"/>
      <c r="DG8" s="825" t="s">
        <v>640</v>
      </c>
      <c r="DH8" s="826"/>
      <c r="DI8" s="826"/>
      <c r="DJ8" s="826"/>
      <c r="DK8" s="827"/>
      <c r="DL8" s="825" t="s">
        <v>640</v>
      </c>
      <c r="DM8" s="826"/>
      <c r="DN8" s="826"/>
      <c r="DO8" s="826"/>
      <c r="DP8" s="827"/>
      <c r="DQ8" s="825" t="s">
        <v>640</v>
      </c>
      <c r="DR8" s="826"/>
      <c r="DS8" s="826"/>
      <c r="DT8" s="826"/>
      <c r="DU8" s="827"/>
      <c r="DV8" s="828"/>
      <c r="DW8" s="829"/>
      <c r="DX8" s="829"/>
      <c r="DY8" s="829"/>
      <c r="DZ8" s="830"/>
      <c r="EA8" s="253"/>
    </row>
    <row r="9" spans="1:131" s="254" customFormat="1" ht="26.25" customHeight="1" x14ac:dyDescent="0.15">
      <c r="A9" s="260">
        <v>3</v>
      </c>
      <c r="B9" s="799" t="s">
        <v>390</v>
      </c>
      <c r="C9" s="800"/>
      <c r="D9" s="800"/>
      <c r="E9" s="800"/>
      <c r="F9" s="800"/>
      <c r="G9" s="800"/>
      <c r="H9" s="800"/>
      <c r="I9" s="800"/>
      <c r="J9" s="800"/>
      <c r="K9" s="800"/>
      <c r="L9" s="800"/>
      <c r="M9" s="800"/>
      <c r="N9" s="800"/>
      <c r="O9" s="800"/>
      <c r="P9" s="801"/>
      <c r="Q9" s="802">
        <v>72</v>
      </c>
      <c r="R9" s="803"/>
      <c r="S9" s="803"/>
      <c r="T9" s="803"/>
      <c r="U9" s="803"/>
      <c r="V9" s="803">
        <v>68</v>
      </c>
      <c r="W9" s="803"/>
      <c r="X9" s="803"/>
      <c r="Y9" s="803"/>
      <c r="Z9" s="803"/>
      <c r="AA9" s="803">
        <v>4</v>
      </c>
      <c r="AB9" s="803"/>
      <c r="AC9" s="803"/>
      <c r="AD9" s="803"/>
      <c r="AE9" s="804"/>
      <c r="AF9" s="805">
        <v>1</v>
      </c>
      <c r="AG9" s="806"/>
      <c r="AH9" s="806"/>
      <c r="AI9" s="806"/>
      <c r="AJ9" s="807"/>
      <c r="AK9" s="808">
        <v>20</v>
      </c>
      <c r="AL9" s="809"/>
      <c r="AM9" s="809"/>
      <c r="AN9" s="809"/>
      <c r="AO9" s="809"/>
      <c r="AP9" s="809">
        <v>130</v>
      </c>
      <c r="AQ9" s="809"/>
      <c r="AR9" s="809"/>
      <c r="AS9" s="809"/>
      <c r="AT9" s="809"/>
      <c r="AU9" s="810"/>
      <c r="AV9" s="810"/>
      <c r="AW9" s="810"/>
      <c r="AX9" s="810"/>
      <c r="AY9" s="811"/>
      <c r="AZ9" s="251"/>
      <c r="BA9" s="251"/>
      <c r="BB9" s="251"/>
      <c r="BC9" s="251"/>
      <c r="BD9" s="251"/>
      <c r="BE9" s="252"/>
      <c r="BF9" s="252"/>
      <c r="BG9" s="252"/>
      <c r="BH9" s="252"/>
      <c r="BI9" s="252"/>
      <c r="BJ9" s="252"/>
      <c r="BK9" s="252"/>
      <c r="BL9" s="252"/>
      <c r="BM9" s="252"/>
      <c r="BN9" s="252"/>
      <c r="BO9" s="252"/>
      <c r="BP9" s="252"/>
      <c r="BQ9" s="261">
        <v>3</v>
      </c>
      <c r="BR9" s="262"/>
      <c r="BS9" s="812" t="s">
        <v>610</v>
      </c>
      <c r="BT9" s="813"/>
      <c r="BU9" s="813"/>
      <c r="BV9" s="813"/>
      <c r="BW9" s="813"/>
      <c r="BX9" s="813"/>
      <c r="BY9" s="813"/>
      <c r="BZ9" s="813"/>
      <c r="CA9" s="813"/>
      <c r="CB9" s="813"/>
      <c r="CC9" s="813"/>
      <c r="CD9" s="813"/>
      <c r="CE9" s="813"/>
      <c r="CF9" s="813"/>
      <c r="CG9" s="814"/>
      <c r="CH9" s="825">
        <v>-1</v>
      </c>
      <c r="CI9" s="826"/>
      <c r="CJ9" s="826"/>
      <c r="CK9" s="826"/>
      <c r="CL9" s="827"/>
      <c r="CM9" s="825">
        <v>86</v>
      </c>
      <c r="CN9" s="826"/>
      <c r="CO9" s="826"/>
      <c r="CP9" s="826"/>
      <c r="CQ9" s="827"/>
      <c r="CR9" s="825">
        <v>10</v>
      </c>
      <c r="CS9" s="826"/>
      <c r="CT9" s="826"/>
      <c r="CU9" s="826"/>
      <c r="CV9" s="827"/>
      <c r="CW9" s="825">
        <v>65</v>
      </c>
      <c r="CX9" s="826"/>
      <c r="CY9" s="826"/>
      <c r="CZ9" s="826"/>
      <c r="DA9" s="827"/>
      <c r="DB9" s="825" t="s">
        <v>640</v>
      </c>
      <c r="DC9" s="826"/>
      <c r="DD9" s="826"/>
      <c r="DE9" s="826"/>
      <c r="DF9" s="827"/>
      <c r="DG9" s="825" t="s">
        <v>640</v>
      </c>
      <c r="DH9" s="826"/>
      <c r="DI9" s="826"/>
      <c r="DJ9" s="826"/>
      <c r="DK9" s="827"/>
      <c r="DL9" s="825" t="s">
        <v>640</v>
      </c>
      <c r="DM9" s="826"/>
      <c r="DN9" s="826"/>
      <c r="DO9" s="826"/>
      <c r="DP9" s="827"/>
      <c r="DQ9" s="825" t="s">
        <v>640</v>
      </c>
      <c r="DR9" s="826"/>
      <c r="DS9" s="826"/>
      <c r="DT9" s="826"/>
      <c r="DU9" s="827"/>
      <c r="DV9" s="828"/>
      <c r="DW9" s="829"/>
      <c r="DX9" s="829"/>
      <c r="DY9" s="829"/>
      <c r="DZ9" s="830"/>
      <c r="EA9" s="253"/>
    </row>
    <row r="10" spans="1:131" s="254" customFormat="1" ht="26.25" customHeight="1" x14ac:dyDescent="0.15">
      <c r="A10" s="260">
        <v>4</v>
      </c>
      <c r="B10" s="799" t="s">
        <v>391</v>
      </c>
      <c r="C10" s="800"/>
      <c r="D10" s="800"/>
      <c r="E10" s="800"/>
      <c r="F10" s="800"/>
      <c r="G10" s="800"/>
      <c r="H10" s="800"/>
      <c r="I10" s="800"/>
      <c r="J10" s="800"/>
      <c r="K10" s="800"/>
      <c r="L10" s="800"/>
      <c r="M10" s="800"/>
      <c r="N10" s="800"/>
      <c r="O10" s="800"/>
      <c r="P10" s="801"/>
      <c r="Q10" s="802">
        <v>117</v>
      </c>
      <c r="R10" s="803"/>
      <c r="S10" s="803"/>
      <c r="T10" s="803"/>
      <c r="U10" s="803"/>
      <c r="V10" s="803">
        <v>117</v>
      </c>
      <c r="W10" s="803"/>
      <c r="X10" s="803"/>
      <c r="Y10" s="803"/>
      <c r="Z10" s="803"/>
      <c r="AA10" s="803" t="s">
        <v>636</v>
      </c>
      <c r="AB10" s="803"/>
      <c r="AC10" s="803"/>
      <c r="AD10" s="803"/>
      <c r="AE10" s="804"/>
      <c r="AF10" s="805" t="s">
        <v>389</v>
      </c>
      <c r="AG10" s="806"/>
      <c r="AH10" s="806"/>
      <c r="AI10" s="806"/>
      <c r="AJ10" s="807"/>
      <c r="AK10" s="808">
        <v>45</v>
      </c>
      <c r="AL10" s="809"/>
      <c r="AM10" s="809"/>
      <c r="AN10" s="809"/>
      <c r="AO10" s="809"/>
      <c r="AP10" s="809" t="s">
        <v>636</v>
      </c>
      <c r="AQ10" s="809"/>
      <c r="AR10" s="809"/>
      <c r="AS10" s="809"/>
      <c r="AT10" s="809"/>
      <c r="AU10" s="810"/>
      <c r="AV10" s="810"/>
      <c r="AW10" s="810"/>
      <c r="AX10" s="810"/>
      <c r="AY10" s="811"/>
      <c r="AZ10" s="251"/>
      <c r="BA10" s="251"/>
      <c r="BB10" s="251"/>
      <c r="BC10" s="251"/>
      <c r="BD10" s="251"/>
      <c r="BE10" s="252"/>
      <c r="BF10" s="252"/>
      <c r="BG10" s="252"/>
      <c r="BH10" s="252"/>
      <c r="BI10" s="252"/>
      <c r="BJ10" s="252"/>
      <c r="BK10" s="252"/>
      <c r="BL10" s="252"/>
      <c r="BM10" s="252"/>
      <c r="BN10" s="252"/>
      <c r="BO10" s="252"/>
      <c r="BP10" s="252"/>
      <c r="BQ10" s="261">
        <v>4</v>
      </c>
      <c r="BR10" s="262"/>
      <c r="BS10" s="812" t="s">
        <v>611</v>
      </c>
      <c r="BT10" s="813"/>
      <c r="BU10" s="813"/>
      <c r="BV10" s="813"/>
      <c r="BW10" s="813"/>
      <c r="BX10" s="813"/>
      <c r="BY10" s="813"/>
      <c r="BZ10" s="813"/>
      <c r="CA10" s="813"/>
      <c r="CB10" s="813"/>
      <c r="CC10" s="813"/>
      <c r="CD10" s="813"/>
      <c r="CE10" s="813"/>
      <c r="CF10" s="813"/>
      <c r="CG10" s="814"/>
      <c r="CH10" s="825">
        <v>-3</v>
      </c>
      <c r="CI10" s="826"/>
      <c r="CJ10" s="826"/>
      <c r="CK10" s="826"/>
      <c r="CL10" s="827"/>
      <c r="CM10" s="825">
        <v>473</v>
      </c>
      <c r="CN10" s="826"/>
      <c r="CO10" s="826"/>
      <c r="CP10" s="826"/>
      <c r="CQ10" s="827"/>
      <c r="CR10" s="825">
        <v>55</v>
      </c>
      <c r="CS10" s="826"/>
      <c r="CT10" s="826"/>
      <c r="CU10" s="826"/>
      <c r="CV10" s="827"/>
      <c r="CW10" s="825">
        <v>106</v>
      </c>
      <c r="CX10" s="826"/>
      <c r="CY10" s="826"/>
      <c r="CZ10" s="826"/>
      <c r="DA10" s="827"/>
      <c r="DB10" s="825" t="s">
        <v>640</v>
      </c>
      <c r="DC10" s="826"/>
      <c r="DD10" s="826"/>
      <c r="DE10" s="826"/>
      <c r="DF10" s="827"/>
      <c r="DG10" s="825" t="s">
        <v>640</v>
      </c>
      <c r="DH10" s="826"/>
      <c r="DI10" s="826"/>
      <c r="DJ10" s="826"/>
      <c r="DK10" s="827"/>
      <c r="DL10" s="825" t="s">
        <v>640</v>
      </c>
      <c r="DM10" s="826"/>
      <c r="DN10" s="826"/>
      <c r="DO10" s="826"/>
      <c r="DP10" s="827"/>
      <c r="DQ10" s="825" t="s">
        <v>640</v>
      </c>
      <c r="DR10" s="826"/>
      <c r="DS10" s="826"/>
      <c r="DT10" s="826"/>
      <c r="DU10" s="827"/>
      <c r="DV10" s="828"/>
      <c r="DW10" s="829"/>
      <c r="DX10" s="829"/>
      <c r="DY10" s="829"/>
      <c r="DZ10" s="830"/>
      <c r="EA10" s="253"/>
    </row>
    <row r="11" spans="1:131" s="254" customFormat="1" ht="26.25" customHeight="1" x14ac:dyDescent="0.15">
      <c r="A11" s="260">
        <v>5</v>
      </c>
      <c r="B11" s="799" t="s">
        <v>392</v>
      </c>
      <c r="C11" s="800"/>
      <c r="D11" s="800"/>
      <c r="E11" s="800"/>
      <c r="F11" s="800"/>
      <c r="G11" s="800"/>
      <c r="H11" s="800"/>
      <c r="I11" s="800"/>
      <c r="J11" s="800"/>
      <c r="K11" s="800"/>
      <c r="L11" s="800"/>
      <c r="M11" s="800"/>
      <c r="N11" s="800"/>
      <c r="O11" s="800"/>
      <c r="P11" s="801"/>
      <c r="Q11" s="802">
        <v>43</v>
      </c>
      <c r="R11" s="803"/>
      <c r="S11" s="803"/>
      <c r="T11" s="803"/>
      <c r="U11" s="803"/>
      <c r="V11" s="803">
        <v>43</v>
      </c>
      <c r="W11" s="803"/>
      <c r="X11" s="803"/>
      <c r="Y11" s="803"/>
      <c r="Z11" s="803"/>
      <c r="AA11" s="803" t="s">
        <v>636</v>
      </c>
      <c r="AB11" s="803"/>
      <c r="AC11" s="803"/>
      <c r="AD11" s="803"/>
      <c r="AE11" s="804"/>
      <c r="AF11" s="805" t="s">
        <v>389</v>
      </c>
      <c r="AG11" s="806"/>
      <c r="AH11" s="806"/>
      <c r="AI11" s="806"/>
      <c r="AJ11" s="807"/>
      <c r="AK11" s="808">
        <v>43</v>
      </c>
      <c r="AL11" s="809"/>
      <c r="AM11" s="809"/>
      <c r="AN11" s="809"/>
      <c r="AO11" s="809"/>
      <c r="AP11" s="809" t="s">
        <v>636</v>
      </c>
      <c r="AQ11" s="809"/>
      <c r="AR11" s="809"/>
      <c r="AS11" s="809"/>
      <c r="AT11" s="809"/>
      <c r="AU11" s="810"/>
      <c r="AV11" s="810"/>
      <c r="AW11" s="810"/>
      <c r="AX11" s="810"/>
      <c r="AY11" s="811"/>
      <c r="AZ11" s="251"/>
      <c r="BA11" s="251"/>
      <c r="BB11" s="251"/>
      <c r="BC11" s="251"/>
      <c r="BD11" s="251"/>
      <c r="BE11" s="252"/>
      <c r="BF11" s="252"/>
      <c r="BG11" s="252"/>
      <c r="BH11" s="252"/>
      <c r="BI11" s="252"/>
      <c r="BJ11" s="252"/>
      <c r="BK11" s="252"/>
      <c r="BL11" s="252"/>
      <c r="BM11" s="252"/>
      <c r="BN11" s="252"/>
      <c r="BO11" s="252"/>
      <c r="BP11" s="252"/>
      <c r="BQ11" s="261">
        <v>5</v>
      </c>
      <c r="BR11" s="262"/>
      <c r="BS11" s="812" t="s">
        <v>612</v>
      </c>
      <c r="BT11" s="813"/>
      <c r="BU11" s="813"/>
      <c r="BV11" s="813"/>
      <c r="BW11" s="813"/>
      <c r="BX11" s="813"/>
      <c r="BY11" s="813"/>
      <c r="BZ11" s="813"/>
      <c r="CA11" s="813"/>
      <c r="CB11" s="813"/>
      <c r="CC11" s="813"/>
      <c r="CD11" s="813"/>
      <c r="CE11" s="813"/>
      <c r="CF11" s="813"/>
      <c r="CG11" s="814"/>
      <c r="CH11" s="825">
        <v>4</v>
      </c>
      <c r="CI11" s="826"/>
      <c r="CJ11" s="826"/>
      <c r="CK11" s="826"/>
      <c r="CL11" s="827"/>
      <c r="CM11" s="825">
        <v>79</v>
      </c>
      <c r="CN11" s="826"/>
      <c r="CO11" s="826"/>
      <c r="CP11" s="826"/>
      <c r="CQ11" s="827"/>
      <c r="CR11" s="825">
        <v>30</v>
      </c>
      <c r="CS11" s="826"/>
      <c r="CT11" s="826"/>
      <c r="CU11" s="826"/>
      <c r="CV11" s="827"/>
      <c r="CW11" s="825">
        <v>18</v>
      </c>
      <c r="CX11" s="826"/>
      <c r="CY11" s="826"/>
      <c r="CZ11" s="826"/>
      <c r="DA11" s="827"/>
      <c r="DB11" s="825" t="s">
        <v>640</v>
      </c>
      <c r="DC11" s="826"/>
      <c r="DD11" s="826"/>
      <c r="DE11" s="826"/>
      <c r="DF11" s="827"/>
      <c r="DG11" s="825" t="s">
        <v>640</v>
      </c>
      <c r="DH11" s="826"/>
      <c r="DI11" s="826"/>
      <c r="DJ11" s="826"/>
      <c r="DK11" s="827"/>
      <c r="DL11" s="825" t="s">
        <v>640</v>
      </c>
      <c r="DM11" s="826"/>
      <c r="DN11" s="826"/>
      <c r="DO11" s="826"/>
      <c r="DP11" s="827"/>
      <c r="DQ11" s="825" t="s">
        <v>640</v>
      </c>
      <c r="DR11" s="826"/>
      <c r="DS11" s="826"/>
      <c r="DT11" s="826"/>
      <c r="DU11" s="827"/>
      <c r="DV11" s="828"/>
      <c r="DW11" s="829"/>
      <c r="DX11" s="829"/>
      <c r="DY11" s="829"/>
      <c r="DZ11" s="830"/>
      <c r="EA11" s="253"/>
    </row>
    <row r="12" spans="1:131" s="254" customFormat="1" ht="26.25" customHeight="1" x14ac:dyDescent="0.15">
      <c r="A12" s="260">
        <v>6</v>
      </c>
      <c r="B12" s="799" t="s">
        <v>393</v>
      </c>
      <c r="C12" s="800"/>
      <c r="D12" s="800"/>
      <c r="E12" s="800"/>
      <c r="F12" s="800"/>
      <c r="G12" s="800"/>
      <c r="H12" s="800"/>
      <c r="I12" s="800"/>
      <c r="J12" s="800"/>
      <c r="K12" s="800"/>
      <c r="L12" s="800"/>
      <c r="M12" s="800"/>
      <c r="N12" s="800"/>
      <c r="O12" s="800"/>
      <c r="P12" s="801"/>
      <c r="Q12" s="802">
        <v>43</v>
      </c>
      <c r="R12" s="803"/>
      <c r="S12" s="803"/>
      <c r="T12" s="803"/>
      <c r="U12" s="803"/>
      <c r="V12" s="803">
        <v>18</v>
      </c>
      <c r="W12" s="803"/>
      <c r="X12" s="803"/>
      <c r="Y12" s="803"/>
      <c r="Z12" s="803"/>
      <c r="AA12" s="803">
        <v>25</v>
      </c>
      <c r="AB12" s="803"/>
      <c r="AC12" s="803"/>
      <c r="AD12" s="803"/>
      <c r="AE12" s="804"/>
      <c r="AF12" s="805">
        <v>25</v>
      </c>
      <c r="AG12" s="806"/>
      <c r="AH12" s="806"/>
      <c r="AI12" s="806"/>
      <c r="AJ12" s="807"/>
      <c r="AK12" s="808" t="s">
        <v>636</v>
      </c>
      <c r="AL12" s="809"/>
      <c r="AM12" s="809"/>
      <c r="AN12" s="809"/>
      <c r="AO12" s="809"/>
      <c r="AP12" s="809" t="s">
        <v>636</v>
      </c>
      <c r="AQ12" s="809"/>
      <c r="AR12" s="809"/>
      <c r="AS12" s="809"/>
      <c r="AT12" s="809"/>
      <c r="AU12" s="810"/>
      <c r="AV12" s="810"/>
      <c r="AW12" s="810"/>
      <c r="AX12" s="810"/>
      <c r="AY12" s="811"/>
      <c r="AZ12" s="251"/>
      <c r="BA12" s="251"/>
      <c r="BB12" s="251"/>
      <c r="BC12" s="251"/>
      <c r="BD12" s="251"/>
      <c r="BE12" s="252"/>
      <c r="BF12" s="252"/>
      <c r="BG12" s="252"/>
      <c r="BH12" s="252"/>
      <c r="BI12" s="252"/>
      <c r="BJ12" s="252"/>
      <c r="BK12" s="252"/>
      <c r="BL12" s="252"/>
      <c r="BM12" s="252"/>
      <c r="BN12" s="252"/>
      <c r="BO12" s="252"/>
      <c r="BP12" s="252"/>
      <c r="BQ12" s="261">
        <v>6</v>
      </c>
      <c r="BR12" s="262"/>
      <c r="BS12" s="812" t="s">
        <v>613</v>
      </c>
      <c r="BT12" s="813"/>
      <c r="BU12" s="813"/>
      <c r="BV12" s="813"/>
      <c r="BW12" s="813"/>
      <c r="BX12" s="813"/>
      <c r="BY12" s="813"/>
      <c r="BZ12" s="813"/>
      <c r="CA12" s="813"/>
      <c r="CB12" s="813"/>
      <c r="CC12" s="813"/>
      <c r="CD12" s="813"/>
      <c r="CE12" s="813"/>
      <c r="CF12" s="813"/>
      <c r="CG12" s="814"/>
      <c r="CH12" s="825">
        <v>9</v>
      </c>
      <c r="CI12" s="826"/>
      <c r="CJ12" s="826"/>
      <c r="CK12" s="826"/>
      <c r="CL12" s="827"/>
      <c r="CM12" s="825">
        <v>144</v>
      </c>
      <c r="CN12" s="826"/>
      <c r="CO12" s="826"/>
      <c r="CP12" s="826"/>
      <c r="CQ12" s="827"/>
      <c r="CR12" s="825">
        <v>30</v>
      </c>
      <c r="CS12" s="826"/>
      <c r="CT12" s="826"/>
      <c r="CU12" s="826"/>
      <c r="CV12" s="827"/>
      <c r="CW12" s="825">
        <v>95</v>
      </c>
      <c r="CX12" s="826"/>
      <c r="CY12" s="826"/>
      <c r="CZ12" s="826"/>
      <c r="DA12" s="827"/>
      <c r="DB12" s="825" t="s">
        <v>640</v>
      </c>
      <c r="DC12" s="826"/>
      <c r="DD12" s="826"/>
      <c r="DE12" s="826"/>
      <c r="DF12" s="827"/>
      <c r="DG12" s="825" t="s">
        <v>640</v>
      </c>
      <c r="DH12" s="826"/>
      <c r="DI12" s="826"/>
      <c r="DJ12" s="826"/>
      <c r="DK12" s="827"/>
      <c r="DL12" s="825" t="s">
        <v>640</v>
      </c>
      <c r="DM12" s="826"/>
      <c r="DN12" s="826"/>
      <c r="DO12" s="826"/>
      <c r="DP12" s="827"/>
      <c r="DQ12" s="825" t="s">
        <v>640</v>
      </c>
      <c r="DR12" s="826"/>
      <c r="DS12" s="826"/>
      <c r="DT12" s="826"/>
      <c r="DU12" s="827"/>
      <c r="DV12" s="828"/>
      <c r="DW12" s="829"/>
      <c r="DX12" s="829"/>
      <c r="DY12" s="829"/>
      <c r="DZ12" s="830"/>
      <c r="EA12" s="253"/>
    </row>
    <row r="13" spans="1:131" s="254" customFormat="1" ht="26.25" customHeight="1" x14ac:dyDescent="0.15">
      <c r="A13" s="260">
        <v>7</v>
      </c>
      <c r="B13" s="799" t="s">
        <v>394</v>
      </c>
      <c r="C13" s="800"/>
      <c r="D13" s="800"/>
      <c r="E13" s="800"/>
      <c r="F13" s="800"/>
      <c r="G13" s="800"/>
      <c r="H13" s="800"/>
      <c r="I13" s="800"/>
      <c r="J13" s="800"/>
      <c r="K13" s="800"/>
      <c r="L13" s="800"/>
      <c r="M13" s="800"/>
      <c r="N13" s="800"/>
      <c r="O13" s="800"/>
      <c r="P13" s="801"/>
      <c r="Q13" s="802">
        <v>139</v>
      </c>
      <c r="R13" s="803"/>
      <c r="S13" s="803"/>
      <c r="T13" s="803"/>
      <c r="U13" s="803"/>
      <c r="V13" s="803">
        <v>139</v>
      </c>
      <c r="W13" s="803"/>
      <c r="X13" s="803"/>
      <c r="Y13" s="803"/>
      <c r="Z13" s="803"/>
      <c r="AA13" s="803" t="s">
        <v>636</v>
      </c>
      <c r="AB13" s="803"/>
      <c r="AC13" s="803"/>
      <c r="AD13" s="803"/>
      <c r="AE13" s="804"/>
      <c r="AF13" s="805" t="s">
        <v>389</v>
      </c>
      <c r="AG13" s="806"/>
      <c r="AH13" s="806"/>
      <c r="AI13" s="806"/>
      <c r="AJ13" s="807"/>
      <c r="AK13" s="808" t="s">
        <v>636</v>
      </c>
      <c r="AL13" s="809"/>
      <c r="AM13" s="809"/>
      <c r="AN13" s="809"/>
      <c r="AO13" s="809"/>
      <c r="AP13" s="809">
        <v>455</v>
      </c>
      <c r="AQ13" s="809"/>
      <c r="AR13" s="809"/>
      <c r="AS13" s="809"/>
      <c r="AT13" s="809"/>
      <c r="AU13" s="810"/>
      <c r="AV13" s="810"/>
      <c r="AW13" s="810"/>
      <c r="AX13" s="810"/>
      <c r="AY13" s="811"/>
      <c r="AZ13" s="251"/>
      <c r="BA13" s="251"/>
      <c r="BB13" s="251"/>
      <c r="BC13" s="251"/>
      <c r="BD13" s="251"/>
      <c r="BE13" s="252"/>
      <c r="BF13" s="252"/>
      <c r="BG13" s="252"/>
      <c r="BH13" s="252"/>
      <c r="BI13" s="252"/>
      <c r="BJ13" s="252"/>
      <c r="BK13" s="252"/>
      <c r="BL13" s="252"/>
      <c r="BM13" s="252"/>
      <c r="BN13" s="252"/>
      <c r="BO13" s="252"/>
      <c r="BP13" s="252"/>
      <c r="BQ13" s="261">
        <v>7</v>
      </c>
      <c r="BR13" s="262"/>
      <c r="BS13" s="812" t="s">
        <v>614</v>
      </c>
      <c r="BT13" s="813"/>
      <c r="BU13" s="813"/>
      <c r="BV13" s="813"/>
      <c r="BW13" s="813"/>
      <c r="BX13" s="813"/>
      <c r="BY13" s="813"/>
      <c r="BZ13" s="813"/>
      <c r="CA13" s="813"/>
      <c r="CB13" s="813"/>
      <c r="CC13" s="813"/>
      <c r="CD13" s="813"/>
      <c r="CE13" s="813"/>
      <c r="CF13" s="813"/>
      <c r="CG13" s="814"/>
      <c r="CH13" s="825">
        <v>-12</v>
      </c>
      <c r="CI13" s="826"/>
      <c r="CJ13" s="826"/>
      <c r="CK13" s="826"/>
      <c r="CL13" s="827"/>
      <c r="CM13" s="825">
        <v>255</v>
      </c>
      <c r="CN13" s="826"/>
      <c r="CO13" s="826"/>
      <c r="CP13" s="826"/>
      <c r="CQ13" s="827"/>
      <c r="CR13" s="825">
        <v>30</v>
      </c>
      <c r="CS13" s="826"/>
      <c r="CT13" s="826"/>
      <c r="CU13" s="826"/>
      <c r="CV13" s="827"/>
      <c r="CW13" s="825">
        <v>25</v>
      </c>
      <c r="CX13" s="826"/>
      <c r="CY13" s="826"/>
      <c r="CZ13" s="826"/>
      <c r="DA13" s="827"/>
      <c r="DB13" s="825" t="s">
        <v>640</v>
      </c>
      <c r="DC13" s="826"/>
      <c r="DD13" s="826"/>
      <c r="DE13" s="826"/>
      <c r="DF13" s="827"/>
      <c r="DG13" s="825" t="s">
        <v>640</v>
      </c>
      <c r="DH13" s="826"/>
      <c r="DI13" s="826"/>
      <c r="DJ13" s="826"/>
      <c r="DK13" s="827"/>
      <c r="DL13" s="825" t="s">
        <v>640</v>
      </c>
      <c r="DM13" s="826"/>
      <c r="DN13" s="826"/>
      <c r="DO13" s="826"/>
      <c r="DP13" s="827"/>
      <c r="DQ13" s="825" t="s">
        <v>640</v>
      </c>
      <c r="DR13" s="826"/>
      <c r="DS13" s="826"/>
      <c r="DT13" s="826"/>
      <c r="DU13" s="827"/>
      <c r="DV13" s="828"/>
      <c r="DW13" s="829"/>
      <c r="DX13" s="829"/>
      <c r="DY13" s="829"/>
      <c r="DZ13" s="830"/>
      <c r="EA13" s="253"/>
    </row>
    <row r="14" spans="1:131" s="254" customFormat="1" ht="26.25" customHeight="1" x14ac:dyDescent="0.15">
      <c r="A14" s="260">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251"/>
      <c r="BA14" s="251"/>
      <c r="BB14" s="251"/>
      <c r="BC14" s="251"/>
      <c r="BD14" s="251"/>
      <c r="BE14" s="252"/>
      <c r="BF14" s="252"/>
      <c r="BG14" s="252"/>
      <c r="BH14" s="252"/>
      <c r="BI14" s="252"/>
      <c r="BJ14" s="252"/>
      <c r="BK14" s="252"/>
      <c r="BL14" s="252"/>
      <c r="BM14" s="252"/>
      <c r="BN14" s="252"/>
      <c r="BO14" s="252"/>
      <c r="BP14" s="252"/>
      <c r="BQ14" s="261">
        <v>8</v>
      </c>
      <c r="BR14" s="262"/>
      <c r="BS14" s="812" t="s">
        <v>615</v>
      </c>
      <c r="BT14" s="813"/>
      <c r="BU14" s="813"/>
      <c r="BV14" s="813"/>
      <c r="BW14" s="813"/>
      <c r="BX14" s="813"/>
      <c r="BY14" s="813"/>
      <c r="BZ14" s="813"/>
      <c r="CA14" s="813"/>
      <c r="CB14" s="813"/>
      <c r="CC14" s="813"/>
      <c r="CD14" s="813"/>
      <c r="CE14" s="813"/>
      <c r="CF14" s="813"/>
      <c r="CG14" s="814"/>
      <c r="CH14" s="825">
        <v>-2</v>
      </c>
      <c r="CI14" s="826"/>
      <c r="CJ14" s="826"/>
      <c r="CK14" s="826"/>
      <c r="CL14" s="827"/>
      <c r="CM14" s="825">
        <v>49</v>
      </c>
      <c r="CN14" s="826"/>
      <c r="CO14" s="826"/>
      <c r="CP14" s="826"/>
      <c r="CQ14" s="827"/>
      <c r="CR14" s="825">
        <v>30</v>
      </c>
      <c r="CS14" s="826"/>
      <c r="CT14" s="826"/>
      <c r="CU14" s="826"/>
      <c r="CV14" s="827"/>
      <c r="CW14" s="825">
        <v>276</v>
      </c>
      <c r="CX14" s="826"/>
      <c r="CY14" s="826"/>
      <c r="CZ14" s="826"/>
      <c r="DA14" s="827"/>
      <c r="DB14" s="825" t="s">
        <v>640</v>
      </c>
      <c r="DC14" s="826"/>
      <c r="DD14" s="826"/>
      <c r="DE14" s="826"/>
      <c r="DF14" s="827"/>
      <c r="DG14" s="825" t="s">
        <v>640</v>
      </c>
      <c r="DH14" s="826"/>
      <c r="DI14" s="826"/>
      <c r="DJ14" s="826"/>
      <c r="DK14" s="827"/>
      <c r="DL14" s="825" t="s">
        <v>640</v>
      </c>
      <c r="DM14" s="826"/>
      <c r="DN14" s="826"/>
      <c r="DO14" s="826"/>
      <c r="DP14" s="827"/>
      <c r="DQ14" s="825" t="s">
        <v>640</v>
      </c>
      <c r="DR14" s="826"/>
      <c r="DS14" s="826"/>
      <c r="DT14" s="826"/>
      <c r="DU14" s="827"/>
      <c r="DV14" s="828"/>
      <c r="DW14" s="829"/>
      <c r="DX14" s="829"/>
      <c r="DY14" s="829"/>
      <c r="DZ14" s="830"/>
      <c r="EA14" s="253"/>
    </row>
    <row r="15" spans="1:131" s="254" customFormat="1" ht="26.25" customHeight="1" x14ac:dyDescent="0.15">
      <c r="A15" s="260">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251"/>
      <c r="BA15" s="251"/>
      <c r="BB15" s="251"/>
      <c r="BC15" s="251"/>
      <c r="BD15" s="251"/>
      <c r="BE15" s="252"/>
      <c r="BF15" s="252"/>
      <c r="BG15" s="252"/>
      <c r="BH15" s="252"/>
      <c r="BI15" s="252"/>
      <c r="BJ15" s="252"/>
      <c r="BK15" s="252"/>
      <c r="BL15" s="252"/>
      <c r="BM15" s="252"/>
      <c r="BN15" s="252"/>
      <c r="BO15" s="252"/>
      <c r="BP15" s="252"/>
      <c r="BQ15" s="261">
        <v>9</v>
      </c>
      <c r="BR15" s="262"/>
      <c r="BS15" s="812" t="s">
        <v>616</v>
      </c>
      <c r="BT15" s="813"/>
      <c r="BU15" s="813"/>
      <c r="BV15" s="813"/>
      <c r="BW15" s="813"/>
      <c r="BX15" s="813"/>
      <c r="BY15" s="813"/>
      <c r="BZ15" s="813"/>
      <c r="CA15" s="813"/>
      <c r="CB15" s="813"/>
      <c r="CC15" s="813"/>
      <c r="CD15" s="813"/>
      <c r="CE15" s="813"/>
      <c r="CF15" s="813"/>
      <c r="CG15" s="814"/>
      <c r="CH15" s="825">
        <v>-28</v>
      </c>
      <c r="CI15" s="826"/>
      <c r="CJ15" s="826"/>
      <c r="CK15" s="826"/>
      <c r="CL15" s="827"/>
      <c r="CM15" s="825">
        <v>478</v>
      </c>
      <c r="CN15" s="826"/>
      <c r="CO15" s="826"/>
      <c r="CP15" s="826"/>
      <c r="CQ15" s="827"/>
      <c r="CR15" s="825">
        <v>371</v>
      </c>
      <c r="CS15" s="826"/>
      <c r="CT15" s="826"/>
      <c r="CU15" s="826"/>
      <c r="CV15" s="827"/>
      <c r="CW15" s="825">
        <v>423</v>
      </c>
      <c r="CX15" s="826"/>
      <c r="CY15" s="826"/>
      <c r="CZ15" s="826"/>
      <c r="DA15" s="827"/>
      <c r="DB15" s="825" t="s">
        <v>640</v>
      </c>
      <c r="DC15" s="826"/>
      <c r="DD15" s="826"/>
      <c r="DE15" s="826"/>
      <c r="DF15" s="827"/>
      <c r="DG15" s="825" t="s">
        <v>640</v>
      </c>
      <c r="DH15" s="826"/>
      <c r="DI15" s="826"/>
      <c r="DJ15" s="826"/>
      <c r="DK15" s="827"/>
      <c r="DL15" s="825" t="s">
        <v>640</v>
      </c>
      <c r="DM15" s="826"/>
      <c r="DN15" s="826"/>
      <c r="DO15" s="826"/>
      <c r="DP15" s="827"/>
      <c r="DQ15" s="825" t="s">
        <v>640</v>
      </c>
      <c r="DR15" s="826"/>
      <c r="DS15" s="826"/>
      <c r="DT15" s="826"/>
      <c r="DU15" s="827"/>
      <c r="DV15" s="828"/>
      <c r="DW15" s="829"/>
      <c r="DX15" s="829"/>
      <c r="DY15" s="829"/>
      <c r="DZ15" s="830"/>
      <c r="EA15" s="253"/>
    </row>
    <row r="16" spans="1:131" s="254" customFormat="1" ht="26.25" customHeight="1" x14ac:dyDescent="0.15">
      <c r="A16" s="260">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251"/>
      <c r="BA16" s="251"/>
      <c r="BB16" s="251"/>
      <c r="BC16" s="251"/>
      <c r="BD16" s="251"/>
      <c r="BE16" s="252"/>
      <c r="BF16" s="252"/>
      <c r="BG16" s="252"/>
      <c r="BH16" s="252"/>
      <c r="BI16" s="252"/>
      <c r="BJ16" s="252"/>
      <c r="BK16" s="252"/>
      <c r="BL16" s="252"/>
      <c r="BM16" s="252"/>
      <c r="BN16" s="252"/>
      <c r="BO16" s="252"/>
      <c r="BP16" s="252"/>
      <c r="BQ16" s="261">
        <v>10</v>
      </c>
      <c r="BR16" s="262"/>
      <c r="BS16" s="812" t="s">
        <v>617</v>
      </c>
      <c r="BT16" s="813"/>
      <c r="BU16" s="813"/>
      <c r="BV16" s="813"/>
      <c r="BW16" s="813"/>
      <c r="BX16" s="813"/>
      <c r="BY16" s="813"/>
      <c r="BZ16" s="813"/>
      <c r="CA16" s="813"/>
      <c r="CB16" s="813"/>
      <c r="CC16" s="813"/>
      <c r="CD16" s="813"/>
      <c r="CE16" s="813"/>
      <c r="CF16" s="813"/>
      <c r="CG16" s="814"/>
      <c r="CH16" s="825">
        <v>1</v>
      </c>
      <c r="CI16" s="826"/>
      <c r="CJ16" s="826"/>
      <c r="CK16" s="826"/>
      <c r="CL16" s="827"/>
      <c r="CM16" s="825">
        <v>31</v>
      </c>
      <c r="CN16" s="826"/>
      <c r="CO16" s="826"/>
      <c r="CP16" s="826"/>
      <c r="CQ16" s="827"/>
      <c r="CR16" s="825">
        <v>10</v>
      </c>
      <c r="CS16" s="826"/>
      <c r="CT16" s="826"/>
      <c r="CU16" s="826"/>
      <c r="CV16" s="827"/>
      <c r="CW16" s="825">
        <v>41</v>
      </c>
      <c r="CX16" s="826"/>
      <c r="CY16" s="826"/>
      <c r="CZ16" s="826"/>
      <c r="DA16" s="827"/>
      <c r="DB16" s="825" t="s">
        <v>640</v>
      </c>
      <c r="DC16" s="826"/>
      <c r="DD16" s="826"/>
      <c r="DE16" s="826"/>
      <c r="DF16" s="827"/>
      <c r="DG16" s="825" t="s">
        <v>640</v>
      </c>
      <c r="DH16" s="826"/>
      <c r="DI16" s="826"/>
      <c r="DJ16" s="826"/>
      <c r="DK16" s="827"/>
      <c r="DL16" s="825" t="s">
        <v>640</v>
      </c>
      <c r="DM16" s="826"/>
      <c r="DN16" s="826"/>
      <c r="DO16" s="826"/>
      <c r="DP16" s="827"/>
      <c r="DQ16" s="825" t="s">
        <v>640</v>
      </c>
      <c r="DR16" s="826"/>
      <c r="DS16" s="826"/>
      <c r="DT16" s="826"/>
      <c r="DU16" s="827"/>
      <c r="DV16" s="828"/>
      <c r="DW16" s="829"/>
      <c r="DX16" s="829"/>
      <c r="DY16" s="829"/>
      <c r="DZ16" s="830"/>
      <c r="EA16" s="253"/>
    </row>
    <row r="17" spans="1:131" s="254" customFormat="1" ht="26.25" customHeight="1" x14ac:dyDescent="0.15">
      <c r="A17" s="260">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251"/>
      <c r="BA17" s="251"/>
      <c r="BB17" s="251"/>
      <c r="BC17" s="251"/>
      <c r="BD17" s="251"/>
      <c r="BE17" s="252"/>
      <c r="BF17" s="252"/>
      <c r="BG17" s="252"/>
      <c r="BH17" s="252"/>
      <c r="BI17" s="252"/>
      <c r="BJ17" s="252"/>
      <c r="BK17" s="252"/>
      <c r="BL17" s="252"/>
      <c r="BM17" s="252"/>
      <c r="BN17" s="252"/>
      <c r="BO17" s="252"/>
      <c r="BP17" s="252"/>
      <c r="BQ17" s="261">
        <v>11</v>
      </c>
      <c r="BR17" s="262"/>
      <c r="BS17" s="812" t="s">
        <v>618</v>
      </c>
      <c r="BT17" s="813"/>
      <c r="BU17" s="813"/>
      <c r="BV17" s="813"/>
      <c r="BW17" s="813"/>
      <c r="BX17" s="813"/>
      <c r="BY17" s="813"/>
      <c r="BZ17" s="813"/>
      <c r="CA17" s="813"/>
      <c r="CB17" s="813"/>
      <c r="CC17" s="813"/>
      <c r="CD17" s="813"/>
      <c r="CE17" s="813"/>
      <c r="CF17" s="813"/>
      <c r="CG17" s="814"/>
      <c r="CH17" s="825">
        <v>-111</v>
      </c>
      <c r="CI17" s="826"/>
      <c r="CJ17" s="826"/>
      <c r="CK17" s="826"/>
      <c r="CL17" s="827"/>
      <c r="CM17" s="825">
        <v>1366</v>
      </c>
      <c r="CN17" s="826"/>
      <c r="CO17" s="826"/>
      <c r="CP17" s="826"/>
      <c r="CQ17" s="827"/>
      <c r="CR17" s="825">
        <v>600</v>
      </c>
      <c r="CS17" s="826"/>
      <c r="CT17" s="826"/>
      <c r="CU17" s="826"/>
      <c r="CV17" s="827"/>
      <c r="CW17" s="825">
        <v>28</v>
      </c>
      <c r="CX17" s="826"/>
      <c r="CY17" s="826"/>
      <c r="CZ17" s="826"/>
      <c r="DA17" s="827"/>
      <c r="DB17" s="825" t="s">
        <v>640</v>
      </c>
      <c r="DC17" s="826"/>
      <c r="DD17" s="826"/>
      <c r="DE17" s="826"/>
      <c r="DF17" s="827"/>
      <c r="DG17" s="825" t="s">
        <v>640</v>
      </c>
      <c r="DH17" s="826"/>
      <c r="DI17" s="826"/>
      <c r="DJ17" s="826"/>
      <c r="DK17" s="827"/>
      <c r="DL17" s="825" t="s">
        <v>640</v>
      </c>
      <c r="DM17" s="826"/>
      <c r="DN17" s="826"/>
      <c r="DO17" s="826"/>
      <c r="DP17" s="827"/>
      <c r="DQ17" s="825" t="s">
        <v>640</v>
      </c>
      <c r="DR17" s="826"/>
      <c r="DS17" s="826"/>
      <c r="DT17" s="826"/>
      <c r="DU17" s="827"/>
      <c r="DV17" s="828"/>
      <c r="DW17" s="829"/>
      <c r="DX17" s="829"/>
      <c r="DY17" s="829"/>
      <c r="DZ17" s="830"/>
      <c r="EA17" s="253"/>
    </row>
    <row r="18" spans="1:131" s="254" customFormat="1" ht="26.25" customHeight="1" x14ac:dyDescent="0.15">
      <c r="A18" s="260">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251"/>
      <c r="BA18" s="251"/>
      <c r="BB18" s="251"/>
      <c r="BC18" s="251"/>
      <c r="BD18" s="251"/>
      <c r="BE18" s="252"/>
      <c r="BF18" s="252"/>
      <c r="BG18" s="252"/>
      <c r="BH18" s="252"/>
      <c r="BI18" s="252"/>
      <c r="BJ18" s="252"/>
      <c r="BK18" s="252"/>
      <c r="BL18" s="252"/>
      <c r="BM18" s="252"/>
      <c r="BN18" s="252"/>
      <c r="BO18" s="252"/>
      <c r="BP18" s="252"/>
      <c r="BQ18" s="261">
        <v>12</v>
      </c>
      <c r="BR18" s="262"/>
      <c r="BS18" s="812" t="s">
        <v>619</v>
      </c>
      <c r="BT18" s="813"/>
      <c r="BU18" s="813"/>
      <c r="BV18" s="813"/>
      <c r="BW18" s="813"/>
      <c r="BX18" s="813"/>
      <c r="BY18" s="813"/>
      <c r="BZ18" s="813"/>
      <c r="CA18" s="813"/>
      <c r="CB18" s="813"/>
      <c r="CC18" s="813"/>
      <c r="CD18" s="813"/>
      <c r="CE18" s="813"/>
      <c r="CF18" s="813"/>
      <c r="CG18" s="814"/>
      <c r="CH18" s="825">
        <v>0</v>
      </c>
      <c r="CI18" s="826"/>
      <c r="CJ18" s="826"/>
      <c r="CK18" s="826"/>
      <c r="CL18" s="827"/>
      <c r="CM18" s="825">
        <v>424</v>
      </c>
      <c r="CN18" s="826"/>
      <c r="CO18" s="826"/>
      <c r="CP18" s="826"/>
      <c r="CQ18" s="827"/>
      <c r="CR18" s="825">
        <v>122</v>
      </c>
      <c r="CS18" s="826"/>
      <c r="CT18" s="826"/>
      <c r="CU18" s="826"/>
      <c r="CV18" s="827"/>
      <c r="CW18" s="825" t="s">
        <v>639</v>
      </c>
      <c r="CX18" s="826"/>
      <c r="CY18" s="826"/>
      <c r="CZ18" s="826"/>
      <c r="DA18" s="827"/>
      <c r="DB18" s="825">
        <v>722</v>
      </c>
      <c r="DC18" s="826"/>
      <c r="DD18" s="826"/>
      <c r="DE18" s="826"/>
      <c r="DF18" s="827"/>
      <c r="DG18" s="825" t="s">
        <v>640</v>
      </c>
      <c r="DH18" s="826"/>
      <c r="DI18" s="826"/>
      <c r="DJ18" s="826"/>
      <c r="DK18" s="827"/>
      <c r="DL18" s="825" t="s">
        <v>640</v>
      </c>
      <c r="DM18" s="826"/>
      <c r="DN18" s="826"/>
      <c r="DO18" s="826"/>
      <c r="DP18" s="827"/>
      <c r="DQ18" s="825" t="s">
        <v>640</v>
      </c>
      <c r="DR18" s="826"/>
      <c r="DS18" s="826"/>
      <c r="DT18" s="826"/>
      <c r="DU18" s="827"/>
      <c r="DV18" s="828"/>
      <c r="DW18" s="829"/>
      <c r="DX18" s="829"/>
      <c r="DY18" s="829"/>
      <c r="DZ18" s="830"/>
      <c r="EA18" s="253"/>
    </row>
    <row r="19" spans="1:131" s="254" customFormat="1" ht="26.25" customHeight="1" x14ac:dyDescent="0.15">
      <c r="A19" s="260">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251"/>
      <c r="BA19" s="251"/>
      <c r="BB19" s="251"/>
      <c r="BC19" s="251"/>
      <c r="BD19" s="251"/>
      <c r="BE19" s="252"/>
      <c r="BF19" s="252"/>
      <c r="BG19" s="252"/>
      <c r="BH19" s="252"/>
      <c r="BI19" s="252"/>
      <c r="BJ19" s="252"/>
      <c r="BK19" s="252"/>
      <c r="BL19" s="252"/>
      <c r="BM19" s="252"/>
      <c r="BN19" s="252"/>
      <c r="BO19" s="252"/>
      <c r="BP19" s="252"/>
      <c r="BQ19" s="261">
        <v>13</v>
      </c>
      <c r="BR19" s="262"/>
      <c r="BS19" s="812" t="s">
        <v>620</v>
      </c>
      <c r="BT19" s="813"/>
      <c r="BU19" s="813"/>
      <c r="BV19" s="813"/>
      <c r="BW19" s="813"/>
      <c r="BX19" s="813"/>
      <c r="BY19" s="813"/>
      <c r="BZ19" s="813"/>
      <c r="CA19" s="813"/>
      <c r="CB19" s="813"/>
      <c r="CC19" s="813"/>
      <c r="CD19" s="813"/>
      <c r="CE19" s="813"/>
      <c r="CF19" s="813"/>
      <c r="CG19" s="814"/>
      <c r="CH19" s="825">
        <v>4</v>
      </c>
      <c r="CI19" s="826"/>
      <c r="CJ19" s="826"/>
      <c r="CK19" s="826"/>
      <c r="CL19" s="827"/>
      <c r="CM19" s="825">
        <v>189</v>
      </c>
      <c r="CN19" s="826"/>
      <c r="CO19" s="826"/>
      <c r="CP19" s="826"/>
      <c r="CQ19" s="827"/>
      <c r="CR19" s="825">
        <v>15</v>
      </c>
      <c r="CS19" s="826"/>
      <c r="CT19" s="826"/>
      <c r="CU19" s="826"/>
      <c r="CV19" s="827"/>
      <c r="CW19" s="825" t="s">
        <v>640</v>
      </c>
      <c r="CX19" s="826"/>
      <c r="CY19" s="826"/>
      <c r="CZ19" s="826"/>
      <c r="DA19" s="827"/>
      <c r="DB19" s="825" t="s">
        <v>640</v>
      </c>
      <c r="DC19" s="826"/>
      <c r="DD19" s="826"/>
      <c r="DE19" s="826"/>
      <c r="DF19" s="827"/>
      <c r="DG19" s="825">
        <v>5532</v>
      </c>
      <c r="DH19" s="826"/>
      <c r="DI19" s="826"/>
      <c r="DJ19" s="826"/>
      <c r="DK19" s="827"/>
      <c r="DL19" s="825" t="s">
        <v>640</v>
      </c>
      <c r="DM19" s="826"/>
      <c r="DN19" s="826"/>
      <c r="DO19" s="826"/>
      <c r="DP19" s="827"/>
      <c r="DQ19" s="825" t="s">
        <v>640</v>
      </c>
      <c r="DR19" s="826"/>
      <c r="DS19" s="826"/>
      <c r="DT19" s="826"/>
      <c r="DU19" s="827"/>
      <c r="DV19" s="828"/>
      <c r="DW19" s="829"/>
      <c r="DX19" s="829"/>
      <c r="DY19" s="829"/>
      <c r="DZ19" s="830"/>
      <c r="EA19" s="253"/>
    </row>
    <row r="20" spans="1:131" s="254" customFormat="1" ht="26.25" customHeight="1" x14ac:dyDescent="0.15">
      <c r="A20" s="260">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251"/>
      <c r="BA20" s="251"/>
      <c r="BB20" s="251"/>
      <c r="BC20" s="251"/>
      <c r="BD20" s="251"/>
      <c r="BE20" s="252"/>
      <c r="BF20" s="252"/>
      <c r="BG20" s="252"/>
      <c r="BH20" s="252"/>
      <c r="BI20" s="252"/>
      <c r="BJ20" s="252"/>
      <c r="BK20" s="252"/>
      <c r="BL20" s="252"/>
      <c r="BM20" s="252"/>
      <c r="BN20" s="252"/>
      <c r="BO20" s="252"/>
      <c r="BP20" s="252"/>
      <c r="BQ20" s="261">
        <v>14</v>
      </c>
      <c r="BR20" s="262"/>
      <c r="BS20" s="812" t="s">
        <v>621</v>
      </c>
      <c r="BT20" s="813"/>
      <c r="BU20" s="813"/>
      <c r="BV20" s="813"/>
      <c r="BW20" s="813"/>
      <c r="BX20" s="813"/>
      <c r="BY20" s="813"/>
      <c r="BZ20" s="813"/>
      <c r="CA20" s="813"/>
      <c r="CB20" s="813"/>
      <c r="CC20" s="813"/>
      <c r="CD20" s="813"/>
      <c r="CE20" s="813"/>
      <c r="CF20" s="813"/>
      <c r="CG20" s="814"/>
      <c r="CH20" s="825">
        <v>9</v>
      </c>
      <c r="CI20" s="826"/>
      <c r="CJ20" s="826"/>
      <c r="CK20" s="826"/>
      <c r="CL20" s="827"/>
      <c r="CM20" s="825">
        <v>34</v>
      </c>
      <c r="CN20" s="826"/>
      <c r="CO20" s="826"/>
      <c r="CP20" s="826"/>
      <c r="CQ20" s="827"/>
      <c r="CR20" s="825">
        <v>0</v>
      </c>
      <c r="CS20" s="826"/>
      <c r="CT20" s="826"/>
      <c r="CU20" s="826"/>
      <c r="CV20" s="827"/>
      <c r="CW20" s="825" t="s">
        <v>640</v>
      </c>
      <c r="CX20" s="826"/>
      <c r="CY20" s="826"/>
      <c r="CZ20" s="826"/>
      <c r="DA20" s="827"/>
      <c r="DB20" s="825" t="s">
        <v>640</v>
      </c>
      <c r="DC20" s="826"/>
      <c r="DD20" s="826"/>
      <c r="DE20" s="826"/>
      <c r="DF20" s="827"/>
      <c r="DG20" s="825" t="s">
        <v>640</v>
      </c>
      <c r="DH20" s="826"/>
      <c r="DI20" s="826"/>
      <c r="DJ20" s="826"/>
      <c r="DK20" s="827"/>
      <c r="DL20" s="825" t="s">
        <v>640</v>
      </c>
      <c r="DM20" s="826"/>
      <c r="DN20" s="826"/>
      <c r="DO20" s="826"/>
      <c r="DP20" s="827"/>
      <c r="DQ20" s="825" t="s">
        <v>640</v>
      </c>
      <c r="DR20" s="826"/>
      <c r="DS20" s="826"/>
      <c r="DT20" s="826"/>
      <c r="DU20" s="827"/>
      <c r="DV20" s="828"/>
      <c r="DW20" s="829"/>
      <c r="DX20" s="829"/>
      <c r="DY20" s="829"/>
      <c r="DZ20" s="830"/>
      <c r="EA20" s="253"/>
    </row>
    <row r="21" spans="1:131" s="254" customFormat="1" ht="26.25" customHeight="1" thickBot="1" x14ac:dyDescent="0.2">
      <c r="A21" s="260">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251"/>
      <c r="BA21" s="251"/>
      <c r="BB21" s="251"/>
      <c r="BC21" s="251"/>
      <c r="BD21" s="251"/>
      <c r="BE21" s="252"/>
      <c r="BF21" s="252"/>
      <c r="BG21" s="252"/>
      <c r="BH21" s="252"/>
      <c r="BI21" s="252"/>
      <c r="BJ21" s="252"/>
      <c r="BK21" s="252"/>
      <c r="BL21" s="252"/>
      <c r="BM21" s="252"/>
      <c r="BN21" s="252"/>
      <c r="BO21" s="252"/>
      <c r="BP21" s="252"/>
      <c r="BQ21" s="261">
        <v>15</v>
      </c>
      <c r="BR21" s="262"/>
      <c r="BS21" s="812" t="s">
        <v>622</v>
      </c>
      <c r="BT21" s="813"/>
      <c r="BU21" s="813"/>
      <c r="BV21" s="813"/>
      <c r="BW21" s="813"/>
      <c r="BX21" s="813"/>
      <c r="BY21" s="813"/>
      <c r="BZ21" s="813"/>
      <c r="CA21" s="813"/>
      <c r="CB21" s="813"/>
      <c r="CC21" s="813"/>
      <c r="CD21" s="813"/>
      <c r="CE21" s="813"/>
      <c r="CF21" s="813"/>
      <c r="CG21" s="814"/>
      <c r="CH21" s="825">
        <v>4</v>
      </c>
      <c r="CI21" s="826"/>
      <c r="CJ21" s="826"/>
      <c r="CK21" s="826"/>
      <c r="CL21" s="827"/>
      <c r="CM21" s="825">
        <v>16</v>
      </c>
      <c r="CN21" s="826"/>
      <c r="CO21" s="826"/>
      <c r="CP21" s="826"/>
      <c r="CQ21" s="827"/>
      <c r="CR21" s="825">
        <v>5</v>
      </c>
      <c r="CS21" s="826"/>
      <c r="CT21" s="826"/>
      <c r="CU21" s="826"/>
      <c r="CV21" s="827"/>
      <c r="CW21" s="825" t="s">
        <v>641</v>
      </c>
      <c r="CX21" s="826"/>
      <c r="CY21" s="826"/>
      <c r="CZ21" s="826"/>
      <c r="DA21" s="827"/>
      <c r="DB21" s="825" t="s">
        <v>640</v>
      </c>
      <c r="DC21" s="826"/>
      <c r="DD21" s="826"/>
      <c r="DE21" s="826"/>
      <c r="DF21" s="827"/>
      <c r="DG21" s="825" t="s">
        <v>640</v>
      </c>
      <c r="DH21" s="826"/>
      <c r="DI21" s="826"/>
      <c r="DJ21" s="826"/>
      <c r="DK21" s="827"/>
      <c r="DL21" s="825" t="s">
        <v>640</v>
      </c>
      <c r="DM21" s="826"/>
      <c r="DN21" s="826"/>
      <c r="DO21" s="826"/>
      <c r="DP21" s="827"/>
      <c r="DQ21" s="825" t="s">
        <v>640</v>
      </c>
      <c r="DR21" s="826"/>
      <c r="DS21" s="826"/>
      <c r="DT21" s="826"/>
      <c r="DU21" s="827"/>
      <c r="DV21" s="828"/>
      <c r="DW21" s="829"/>
      <c r="DX21" s="829"/>
      <c r="DY21" s="829"/>
      <c r="DZ21" s="830"/>
      <c r="EA21" s="253"/>
    </row>
    <row r="22" spans="1:131" s="254" customFormat="1" ht="26.25" customHeight="1" x14ac:dyDescent="0.15">
      <c r="A22" s="260">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395</v>
      </c>
      <c r="BA22" s="850"/>
      <c r="BB22" s="850"/>
      <c r="BC22" s="850"/>
      <c r="BD22" s="851"/>
      <c r="BE22" s="252"/>
      <c r="BF22" s="252"/>
      <c r="BG22" s="252"/>
      <c r="BH22" s="252"/>
      <c r="BI22" s="252"/>
      <c r="BJ22" s="252"/>
      <c r="BK22" s="252"/>
      <c r="BL22" s="252"/>
      <c r="BM22" s="252"/>
      <c r="BN22" s="252"/>
      <c r="BO22" s="252"/>
      <c r="BP22" s="252"/>
      <c r="BQ22" s="261">
        <v>16</v>
      </c>
      <c r="BR22" s="262"/>
      <c r="BS22" s="812" t="s">
        <v>623</v>
      </c>
      <c r="BT22" s="813"/>
      <c r="BU22" s="813"/>
      <c r="BV22" s="813"/>
      <c r="BW22" s="813"/>
      <c r="BX22" s="813"/>
      <c r="BY22" s="813"/>
      <c r="BZ22" s="813"/>
      <c r="CA22" s="813"/>
      <c r="CB22" s="813"/>
      <c r="CC22" s="813"/>
      <c r="CD22" s="813"/>
      <c r="CE22" s="813"/>
      <c r="CF22" s="813"/>
      <c r="CG22" s="814"/>
      <c r="CH22" s="825">
        <v>23</v>
      </c>
      <c r="CI22" s="826"/>
      <c r="CJ22" s="826"/>
      <c r="CK22" s="826"/>
      <c r="CL22" s="827"/>
      <c r="CM22" s="825">
        <v>60</v>
      </c>
      <c r="CN22" s="826"/>
      <c r="CO22" s="826"/>
      <c r="CP22" s="826"/>
      <c r="CQ22" s="827"/>
      <c r="CR22" s="825">
        <v>0</v>
      </c>
      <c r="CS22" s="826"/>
      <c r="CT22" s="826"/>
      <c r="CU22" s="826"/>
      <c r="CV22" s="827"/>
      <c r="CW22" s="825">
        <v>674</v>
      </c>
      <c r="CX22" s="826"/>
      <c r="CY22" s="826"/>
      <c r="CZ22" s="826"/>
      <c r="DA22" s="827"/>
      <c r="DB22" s="825" t="s">
        <v>640</v>
      </c>
      <c r="DC22" s="826"/>
      <c r="DD22" s="826"/>
      <c r="DE22" s="826"/>
      <c r="DF22" s="827"/>
      <c r="DG22" s="825" t="s">
        <v>640</v>
      </c>
      <c r="DH22" s="826"/>
      <c r="DI22" s="826"/>
      <c r="DJ22" s="826"/>
      <c r="DK22" s="827"/>
      <c r="DL22" s="825" t="s">
        <v>640</v>
      </c>
      <c r="DM22" s="826"/>
      <c r="DN22" s="826"/>
      <c r="DO22" s="826"/>
      <c r="DP22" s="827"/>
      <c r="DQ22" s="825" t="s">
        <v>640</v>
      </c>
      <c r="DR22" s="826"/>
      <c r="DS22" s="826"/>
      <c r="DT22" s="826"/>
      <c r="DU22" s="827"/>
      <c r="DV22" s="828"/>
      <c r="DW22" s="829"/>
      <c r="DX22" s="829"/>
      <c r="DY22" s="829"/>
      <c r="DZ22" s="830"/>
      <c r="EA22" s="253"/>
    </row>
    <row r="23" spans="1:131" s="254" customFormat="1" ht="26.25" customHeight="1" thickBot="1" x14ac:dyDescent="0.2">
      <c r="A23" s="263" t="s">
        <v>396</v>
      </c>
      <c r="B23" s="834" t="s">
        <v>397</v>
      </c>
      <c r="C23" s="835"/>
      <c r="D23" s="835"/>
      <c r="E23" s="835"/>
      <c r="F23" s="835"/>
      <c r="G23" s="835"/>
      <c r="H23" s="835"/>
      <c r="I23" s="835"/>
      <c r="J23" s="835"/>
      <c r="K23" s="835"/>
      <c r="L23" s="835"/>
      <c r="M23" s="835"/>
      <c r="N23" s="835"/>
      <c r="O23" s="835"/>
      <c r="P23" s="836"/>
      <c r="Q23" s="837">
        <v>198448</v>
      </c>
      <c r="R23" s="838"/>
      <c r="S23" s="838"/>
      <c r="T23" s="838"/>
      <c r="U23" s="838"/>
      <c r="V23" s="838">
        <v>194194</v>
      </c>
      <c r="W23" s="838"/>
      <c r="X23" s="838"/>
      <c r="Y23" s="838"/>
      <c r="Z23" s="838"/>
      <c r="AA23" s="838">
        <v>4254</v>
      </c>
      <c r="AB23" s="838"/>
      <c r="AC23" s="838"/>
      <c r="AD23" s="838"/>
      <c r="AE23" s="839"/>
      <c r="AF23" s="840">
        <v>2769</v>
      </c>
      <c r="AG23" s="838"/>
      <c r="AH23" s="838"/>
      <c r="AI23" s="838"/>
      <c r="AJ23" s="841"/>
      <c r="AK23" s="842"/>
      <c r="AL23" s="843"/>
      <c r="AM23" s="843"/>
      <c r="AN23" s="843"/>
      <c r="AO23" s="843"/>
      <c r="AP23" s="838">
        <v>234717</v>
      </c>
      <c r="AQ23" s="838"/>
      <c r="AR23" s="838"/>
      <c r="AS23" s="838"/>
      <c r="AT23" s="838"/>
      <c r="AU23" s="844"/>
      <c r="AV23" s="844"/>
      <c r="AW23" s="844"/>
      <c r="AX23" s="844"/>
      <c r="AY23" s="845"/>
      <c r="AZ23" s="853" t="s">
        <v>398</v>
      </c>
      <c r="BA23" s="854"/>
      <c r="BB23" s="854"/>
      <c r="BC23" s="854"/>
      <c r="BD23" s="855"/>
      <c r="BE23" s="252"/>
      <c r="BF23" s="252"/>
      <c r="BG23" s="252"/>
      <c r="BH23" s="252"/>
      <c r="BI23" s="252"/>
      <c r="BJ23" s="252"/>
      <c r="BK23" s="252"/>
      <c r="BL23" s="252"/>
      <c r="BM23" s="252"/>
      <c r="BN23" s="252"/>
      <c r="BO23" s="252"/>
      <c r="BP23" s="252"/>
      <c r="BQ23" s="261">
        <v>17</v>
      </c>
      <c r="BR23" s="262"/>
      <c r="BS23" s="812" t="s">
        <v>624</v>
      </c>
      <c r="BT23" s="813"/>
      <c r="BU23" s="813"/>
      <c r="BV23" s="813"/>
      <c r="BW23" s="813"/>
      <c r="BX23" s="813"/>
      <c r="BY23" s="813"/>
      <c r="BZ23" s="813"/>
      <c r="CA23" s="813"/>
      <c r="CB23" s="813"/>
      <c r="CC23" s="813"/>
      <c r="CD23" s="813"/>
      <c r="CE23" s="813"/>
      <c r="CF23" s="813"/>
      <c r="CG23" s="814"/>
      <c r="CH23" s="825">
        <v>0</v>
      </c>
      <c r="CI23" s="826"/>
      <c r="CJ23" s="826"/>
      <c r="CK23" s="826"/>
      <c r="CL23" s="827"/>
      <c r="CM23" s="825">
        <v>35</v>
      </c>
      <c r="CN23" s="826"/>
      <c r="CO23" s="826"/>
      <c r="CP23" s="826"/>
      <c r="CQ23" s="827"/>
      <c r="CR23" s="825">
        <v>30</v>
      </c>
      <c r="CS23" s="826"/>
      <c r="CT23" s="826"/>
      <c r="CU23" s="826"/>
      <c r="CV23" s="827"/>
      <c r="CW23" s="825">
        <v>47</v>
      </c>
      <c r="CX23" s="826"/>
      <c r="CY23" s="826"/>
      <c r="CZ23" s="826"/>
      <c r="DA23" s="827"/>
      <c r="DB23" s="825" t="s">
        <v>640</v>
      </c>
      <c r="DC23" s="826"/>
      <c r="DD23" s="826"/>
      <c r="DE23" s="826"/>
      <c r="DF23" s="827"/>
      <c r="DG23" s="825" t="s">
        <v>640</v>
      </c>
      <c r="DH23" s="826"/>
      <c r="DI23" s="826"/>
      <c r="DJ23" s="826"/>
      <c r="DK23" s="827"/>
      <c r="DL23" s="825" t="s">
        <v>640</v>
      </c>
      <c r="DM23" s="826"/>
      <c r="DN23" s="826"/>
      <c r="DO23" s="826"/>
      <c r="DP23" s="827"/>
      <c r="DQ23" s="825" t="s">
        <v>640</v>
      </c>
      <c r="DR23" s="826"/>
      <c r="DS23" s="826"/>
      <c r="DT23" s="826"/>
      <c r="DU23" s="827"/>
      <c r="DV23" s="828"/>
      <c r="DW23" s="829"/>
      <c r="DX23" s="829"/>
      <c r="DY23" s="829"/>
      <c r="DZ23" s="830"/>
      <c r="EA23" s="253"/>
    </row>
    <row r="24" spans="1:131" s="254" customFormat="1" ht="26.25" customHeight="1" x14ac:dyDescent="0.15">
      <c r="A24" s="852" t="s">
        <v>399</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251"/>
      <c r="BA24" s="251"/>
      <c r="BB24" s="251"/>
      <c r="BC24" s="251"/>
      <c r="BD24" s="251"/>
      <c r="BE24" s="252"/>
      <c r="BF24" s="252"/>
      <c r="BG24" s="252"/>
      <c r="BH24" s="252"/>
      <c r="BI24" s="252"/>
      <c r="BJ24" s="252"/>
      <c r="BK24" s="252"/>
      <c r="BL24" s="252"/>
      <c r="BM24" s="252"/>
      <c r="BN24" s="252"/>
      <c r="BO24" s="252"/>
      <c r="BP24" s="252"/>
      <c r="BQ24" s="261">
        <v>18</v>
      </c>
      <c r="BR24" s="262" t="s">
        <v>645</v>
      </c>
      <c r="BS24" s="812" t="s">
        <v>625</v>
      </c>
      <c r="BT24" s="813"/>
      <c r="BU24" s="813"/>
      <c r="BV24" s="813"/>
      <c r="BW24" s="813"/>
      <c r="BX24" s="813"/>
      <c r="BY24" s="813"/>
      <c r="BZ24" s="813"/>
      <c r="CA24" s="813"/>
      <c r="CB24" s="813"/>
      <c r="CC24" s="813"/>
      <c r="CD24" s="813"/>
      <c r="CE24" s="813"/>
      <c r="CF24" s="813"/>
      <c r="CG24" s="814"/>
      <c r="CH24" s="825">
        <v>-75</v>
      </c>
      <c r="CI24" s="826"/>
      <c r="CJ24" s="826"/>
      <c r="CK24" s="826"/>
      <c r="CL24" s="827"/>
      <c r="CM24" s="825">
        <v>-515</v>
      </c>
      <c r="CN24" s="826"/>
      <c r="CO24" s="826"/>
      <c r="CP24" s="826"/>
      <c r="CQ24" s="827"/>
      <c r="CR24" s="825">
        <v>50</v>
      </c>
      <c r="CS24" s="826"/>
      <c r="CT24" s="826"/>
      <c r="CU24" s="826"/>
      <c r="CV24" s="827"/>
      <c r="CW24" s="825">
        <v>63</v>
      </c>
      <c r="CX24" s="826"/>
      <c r="CY24" s="826"/>
      <c r="CZ24" s="826"/>
      <c r="DA24" s="827"/>
      <c r="DB24" s="825" t="s">
        <v>640</v>
      </c>
      <c r="DC24" s="826"/>
      <c r="DD24" s="826"/>
      <c r="DE24" s="826"/>
      <c r="DF24" s="827"/>
      <c r="DG24" s="825" t="s">
        <v>640</v>
      </c>
      <c r="DH24" s="826"/>
      <c r="DI24" s="826"/>
      <c r="DJ24" s="826"/>
      <c r="DK24" s="827"/>
      <c r="DL24" s="825" t="s">
        <v>640</v>
      </c>
      <c r="DM24" s="826"/>
      <c r="DN24" s="826"/>
      <c r="DO24" s="826"/>
      <c r="DP24" s="827"/>
      <c r="DQ24" s="825" t="s">
        <v>640</v>
      </c>
      <c r="DR24" s="826"/>
      <c r="DS24" s="826"/>
      <c r="DT24" s="826"/>
      <c r="DU24" s="827"/>
      <c r="DV24" s="828"/>
      <c r="DW24" s="829"/>
      <c r="DX24" s="829"/>
      <c r="DY24" s="829"/>
      <c r="DZ24" s="830"/>
      <c r="EA24" s="253"/>
    </row>
    <row r="25" spans="1:131" s="246" customFormat="1" ht="26.25" customHeight="1" thickBot="1" x14ac:dyDescent="0.2">
      <c r="A25" s="793" t="s">
        <v>400</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251"/>
      <c r="BK25" s="251"/>
      <c r="BL25" s="251"/>
      <c r="BM25" s="251"/>
      <c r="BN25" s="251"/>
      <c r="BO25" s="264"/>
      <c r="BP25" s="264"/>
      <c r="BQ25" s="261">
        <v>19</v>
      </c>
      <c r="BR25" s="262"/>
      <c r="BS25" s="812" t="s">
        <v>626</v>
      </c>
      <c r="BT25" s="813"/>
      <c r="BU25" s="813"/>
      <c r="BV25" s="813"/>
      <c r="BW25" s="813"/>
      <c r="BX25" s="813"/>
      <c r="BY25" s="813"/>
      <c r="BZ25" s="813"/>
      <c r="CA25" s="813"/>
      <c r="CB25" s="813"/>
      <c r="CC25" s="813"/>
      <c r="CD25" s="813"/>
      <c r="CE25" s="813"/>
      <c r="CF25" s="813"/>
      <c r="CG25" s="814"/>
      <c r="CH25" s="825">
        <v>10</v>
      </c>
      <c r="CI25" s="826"/>
      <c r="CJ25" s="826"/>
      <c r="CK25" s="826"/>
      <c r="CL25" s="827"/>
      <c r="CM25" s="825">
        <v>96</v>
      </c>
      <c r="CN25" s="826"/>
      <c r="CO25" s="826"/>
      <c r="CP25" s="826"/>
      <c r="CQ25" s="827"/>
      <c r="CR25" s="825">
        <v>73</v>
      </c>
      <c r="CS25" s="826"/>
      <c r="CT25" s="826"/>
      <c r="CU25" s="826"/>
      <c r="CV25" s="827"/>
      <c r="CW25" s="825">
        <v>88</v>
      </c>
      <c r="CX25" s="826"/>
      <c r="CY25" s="826"/>
      <c r="CZ25" s="826"/>
      <c r="DA25" s="827"/>
      <c r="DB25" s="825" t="s">
        <v>640</v>
      </c>
      <c r="DC25" s="826"/>
      <c r="DD25" s="826"/>
      <c r="DE25" s="826"/>
      <c r="DF25" s="827"/>
      <c r="DG25" s="825" t="s">
        <v>640</v>
      </c>
      <c r="DH25" s="826"/>
      <c r="DI25" s="826"/>
      <c r="DJ25" s="826"/>
      <c r="DK25" s="827"/>
      <c r="DL25" s="825" t="s">
        <v>640</v>
      </c>
      <c r="DM25" s="826"/>
      <c r="DN25" s="826"/>
      <c r="DO25" s="826"/>
      <c r="DP25" s="827"/>
      <c r="DQ25" s="825" t="s">
        <v>640</v>
      </c>
      <c r="DR25" s="826"/>
      <c r="DS25" s="826"/>
      <c r="DT25" s="826"/>
      <c r="DU25" s="827"/>
      <c r="DV25" s="828"/>
      <c r="DW25" s="829"/>
      <c r="DX25" s="829"/>
      <c r="DY25" s="829"/>
      <c r="DZ25" s="830"/>
      <c r="EA25" s="245"/>
    </row>
    <row r="26" spans="1:131" s="246" customFormat="1" ht="26.25" customHeight="1" x14ac:dyDescent="0.15">
      <c r="A26" s="784" t="s">
        <v>370</v>
      </c>
      <c r="B26" s="785"/>
      <c r="C26" s="785"/>
      <c r="D26" s="785"/>
      <c r="E26" s="785"/>
      <c r="F26" s="785"/>
      <c r="G26" s="785"/>
      <c r="H26" s="785"/>
      <c r="I26" s="785"/>
      <c r="J26" s="785"/>
      <c r="K26" s="785"/>
      <c r="L26" s="785"/>
      <c r="M26" s="785"/>
      <c r="N26" s="785"/>
      <c r="O26" s="785"/>
      <c r="P26" s="786"/>
      <c r="Q26" s="761" t="s">
        <v>401</v>
      </c>
      <c r="R26" s="762"/>
      <c r="S26" s="762"/>
      <c r="T26" s="762"/>
      <c r="U26" s="763"/>
      <c r="V26" s="761" t="s">
        <v>402</v>
      </c>
      <c r="W26" s="762"/>
      <c r="X26" s="762"/>
      <c r="Y26" s="762"/>
      <c r="Z26" s="763"/>
      <c r="AA26" s="761" t="s">
        <v>403</v>
      </c>
      <c r="AB26" s="762"/>
      <c r="AC26" s="762"/>
      <c r="AD26" s="762"/>
      <c r="AE26" s="762"/>
      <c r="AF26" s="856" t="s">
        <v>404</v>
      </c>
      <c r="AG26" s="857"/>
      <c r="AH26" s="857"/>
      <c r="AI26" s="857"/>
      <c r="AJ26" s="858"/>
      <c r="AK26" s="762" t="s">
        <v>405</v>
      </c>
      <c r="AL26" s="762"/>
      <c r="AM26" s="762"/>
      <c r="AN26" s="762"/>
      <c r="AO26" s="763"/>
      <c r="AP26" s="761" t="s">
        <v>406</v>
      </c>
      <c r="AQ26" s="762"/>
      <c r="AR26" s="762"/>
      <c r="AS26" s="762"/>
      <c r="AT26" s="763"/>
      <c r="AU26" s="761" t="s">
        <v>407</v>
      </c>
      <c r="AV26" s="762"/>
      <c r="AW26" s="762"/>
      <c r="AX26" s="762"/>
      <c r="AY26" s="763"/>
      <c r="AZ26" s="761" t="s">
        <v>408</v>
      </c>
      <c r="BA26" s="762"/>
      <c r="BB26" s="762"/>
      <c r="BC26" s="762"/>
      <c r="BD26" s="763"/>
      <c r="BE26" s="761" t="s">
        <v>377</v>
      </c>
      <c r="BF26" s="762"/>
      <c r="BG26" s="762"/>
      <c r="BH26" s="762"/>
      <c r="BI26" s="773"/>
      <c r="BJ26" s="251"/>
      <c r="BK26" s="251"/>
      <c r="BL26" s="251"/>
      <c r="BM26" s="251"/>
      <c r="BN26" s="251"/>
      <c r="BO26" s="264"/>
      <c r="BP26" s="264"/>
      <c r="BQ26" s="261">
        <v>20</v>
      </c>
      <c r="BR26" s="262"/>
      <c r="BS26" s="812" t="s">
        <v>627</v>
      </c>
      <c r="BT26" s="813"/>
      <c r="BU26" s="813"/>
      <c r="BV26" s="813"/>
      <c r="BW26" s="813"/>
      <c r="BX26" s="813"/>
      <c r="BY26" s="813"/>
      <c r="BZ26" s="813"/>
      <c r="CA26" s="813"/>
      <c r="CB26" s="813"/>
      <c r="CC26" s="813"/>
      <c r="CD26" s="813"/>
      <c r="CE26" s="813"/>
      <c r="CF26" s="813"/>
      <c r="CG26" s="814"/>
      <c r="CH26" s="825">
        <v>-1</v>
      </c>
      <c r="CI26" s="826"/>
      <c r="CJ26" s="826"/>
      <c r="CK26" s="826"/>
      <c r="CL26" s="827"/>
      <c r="CM26" s="825">
        <v>47</v>
      </c>
      <c r="CN26" s="826"/>
      <c r="CO26" s="826"/>
      <c r="CP26" s="826"/>
      <c r="CQ26" s="827"/>
      <c r="CR26" s="825">
        <v>35</v>
      </c>
      <c r="CS26" s="826"/>
      <c r="CT26" s="826"/>
      <c r="CU26" s="826"/>
      <c r="CV26" s="827"/>
      <c r="CW26" s="825">
        <v>20</v>
      </c>
      <c r="CX26" s="826"/>
      <c r="CY26" s="826"/>
      <c r="CZ26" s="826"/>
      <c r="DA26" s="827"/>
      <c r="DB26" s="825" t="s">
        <v>640</v>
      </c>
      <c r="DC26" s="826"/>
      <c r="DD26" s="826"/>
      <c r="DE26" s="826"/>
      <c r="DF26" s="827"/>
      <c r="DG26" s="825" t="s">
        <v>640</v>
      </c>
      <c r="DH26" s="826"/>
      <c r="DI26" s="826"/>
      <c r="DJ26" s="826"/>
      <c r="DK26" s="827"/>
      <c r="DL26" s="825" t="s">
        <v>640</v>
      </c>
      <c r="DM26" s="826"/>
      <c r="DN26" s="826"/>
      <c r="DO26" s="826"/>
      <c r="DP26" s="827"/>
      <c r="DQ26" s="825" t="s">
        <v>640</v>
      </c>
      <c r="DR26" s="826"/>
      <c r="DS26" s="826"/>
      <c r="DT26" s="826"/>
      <c r="DU26" s="827"/>
      <c r="DV26" s="828"/>
      <c r="DW26" s="829"/>
      <c r="DX26" s="829"/>
      <c r="DY26" s="829"/>
      <c r="DZ26" s="830"/>
      <c r="EA26" s="245"/>
    </row>
    <row r="27" spans="1:131" s="246"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251"/>
      <c r="BK27" s="251"/>
      <c r="BL27" s="251"/>
      <c r="BM27" s="251"/>
      <c r="BN27" s="251"/>
      <c r="BO27" s="264"/>
      <c r="BP27" s="264"/>
      <c r="BQ27" s="261">
        <v>21</v>
      </c>
      <c r="BR27" s="262"/>
      <c r="BS27" s="812" t="s">
        <v>628</v>
      </c>
      <c r="BT27" s="813"/>
      <c r="BU27" s="813"/>
      <c r="BV27" s="813"/>
      <c r="BW27" s="813"/>
      <c r="BX27" s="813"/>
      <c r="BY27" s="813"/>
      <c r="BZ27" s="813"/>
      <c r="CA27" s="813"/>
      <c r="CB27" s="813"/>
      <c r="CC27" s="813"/>
      <c r="CD27" s="813"/>
      <c r="CE27" s="813"/>
      <c r="CF27" s="813"/>
      <c r="CG27" s="814"/>
      <c r="CH27" s="825">
        <v>25</v>
      </c>
      <c r="CI27" s="826"/>
      <c r="CJ27" s="826"/>
      <c r="CK27" s="826"/>
      <c r="CL27" s="827"/>
      <c r="CM27" s="825">
        <v>150</v>
      </c>
      <c r="CN27" s="826"/>
      <c r="CO27" s="826"/>
      <c r="CP27" s="826"/>
      <c r="CQ27" s="827"/>
      <c r="CR27" s="825">
        <v>48</v>
      </c>
      <c r="CS27" s="826"/>
      <c r="CT27" s="826"/>
      <c r="CU27" s="826"/>
      <c r="CV27" s="827"/>
      <c r="CW27" s="825" t="s">
        <v>640</v>
      </c>
      <c r="CX27" s="826"/>
      <c r="CY27" s="826"/>
      <c r="CZ27" s="826"/>
      <c r="DA27" s="827"/>
      <c r="DB27" s="825" t="s">
        <v>640</v>
      </c>
      <c r="DC27" s="826"/>
      <c r="DD27" s="826"/>
      <c r="DE27" s="826"/>
      <c r="DF27" s="827"/>
      <c r="DG27" s="825" t="s">
        <v>640</v>
      </c>
      <c r="DH27" s="826"/>
      <c r="DI27" s="826"/>
      <c r="DJ27" s="826"/>
      <c r="DK27" s="827"/>
      <c r="DL27" s="825" t="s">
        <v>640</v>
      </c>
      <c r="DM27" s="826"/>
      <c r="DN27" s="826"/>
      <c r="DO27" s="826"/>
      <c r="DP27" s="827"/>
      <c r="DQ27" s="825" t="s">
        <v>640</v>
      </c>
      <c r="DR27" s="826"/>
      <c r="DS27" s="826"/>
      <c r="DT27" s="826"/>
      <c r="DU27" s="827"/>
      <c r="DV27" s="828"/>
      <c r="DW27" s="829"/>
      <c r="DX27" s="829"/>
      <c r="DY27" s="829"/>
      <c r="DZ27" s="830"/>
      <c r="EA27" s="245"/>
    </row>
    <row r="28" spans="1:131" s="246" customFormat="1" ht="26.25" customHeight="1" thickTop="1" x14ac:dyDescent="0.15">
      <c r="A28" s="265">
        <v>1</v>
      </c>
      <c r="B28" s="775" t="s">
        <v>409</v>
      </c>
      <c r="C28" s="776"/>
      <c r="D28" s="776"/>
      <c r="E28" s="776"/>
      <c r="F28" s="776"/>
      <c r="G28" s="776"/>
      <c r="H28" s="776"/>
      <c r="I28" s="776"/>
      <c r="J28" s="776"/>
      <c r="K28" s="776"/>
      <c r="L28" s="776"/>
      <c r="M28" s="776"/>
      <c r="N28" s="776"/>
      <c r="O28" s="776"/>
      <c r="P28" s="777"/>
      <c r="Q28" s="866">
        <v>354</v>
      </c>
      <c r="R28" s="867"/>
      <c r="S28" s="867"/>
      <c r="T28" s="867"/>
      <c r="U28" s="867"/>
      <c r="V28" s="867">
        <v>354</v>
      </c>
      <c r="W28" s="867"/>
      <c r="X28" s="867"/>
      <c r="Y28" s="867"/>
      <c r="Z28" s="867"/>
      <c r="AA28" s="867" t="s">
        <v>636</v>
      </c>
      <c r="AB28" s="867"/>
      <c r="AC28" s="867"/>
      <c r="AD28" s="867"/>
      <c r="AE28" s="868"/>
      <c r="AF28" s="869" t="s">
        <v>410</v>
      </c>
      <c r="AG28" s="867"/>
      <c r="AH28" s="867"/>
      <c r="AI28" s="867"/>
      <c r="AJ28" s="870"/>
      <c r="AK28" s="871" t="s">
        <v>636</v>
      </c>
      <c r="AL28" s="862"/>
      <c r="AM28" s="862"/>
      <c r="AN28" s="862"/>
      <c r="AO28" s="862"/>
      <c r="AP28" s="862" t="s">
        <v>636</v>
      </c>
      <c r="AQ28" s="862"/>
      <c r="AR28" s="862"/>
      <c r="AS28" s="862"/>
      <c r="AT28" s="862"/>
      <c r="AU28" s="862" t="s">
        <v>636</v>
      </c>
      <c r="AV28" s="862"/>
      <c r="AW28" s="862"/>
      <c r="AX28" s="862"/>
      <c r="AY28" s="862"/>
      <c r="AZ28" s="863"/>
      <c r="BA28" s="863"/>
      <c r="BB28" s="863"/>
      <c r="BC28" s="863"/>
      <c r="BD28" s="863"/>
      <c r="BE28" s="864"/>
      <c r="BF28" s="864"/>
      <c r="BG28" s="864"/>
      <c r="BH28" s="864"/>
      <c r="BI28" s="865"/>
      <c r="BJ28" s="251"/>
      <c r="BK28" s="251"/>
      <c r="BL28" s="251"/>
      <c r="BM28" s="251"/>
      <c r="BN28" s="251"/>
      <c r="BO28" s="264"/>
      <c r="BP28" s="264"/>
      <c r="BQ28" s="261">
        <v>22</v>
      </c>
      <c r="BR28" s="262" t="s">
        <v>645</v>
      </c>
      <c r="BS28" s="812" t="s">
        <v>629</v>
      </c>
      <c r="BT28" s="813"/>
      <c r="BU28" s="813"/>
      <c r="BV28" s="813"/>
      <c r="BW28" s="813"/>
      <c r="BX28" s="813"/>
      <c r="BY28" s="813"/>
      <c r="BZ28" s="813"/>
      <c r="CA28" s="813"/>
      <c r="CB28" s="813"/>
      <c r="CC28" s="813"/>
      <c r="CD28" s="813"/>
      <c r="CE28" s="813"/>
      <c r="CF28" s="813"/>
      <c r="CG28" s="814"/>
      <c r="CH28" s="825">
        <v>-75</v>
      </c>
      <c r="CI28" s="826"/>
      <c r="CJ28" s="826"/>
      <c r="CK28" s="826"/>
      <c r="CL28" s="827"/>
      <c r="CM28" s="825">
        <v>976</v>
      </c>
      <c r="CN28" s="826"/>
      <c r="CO28" s="826"/>
      <c r="CP28" s="826"/>
      <c r="CQ28" s="827"/>
      <c r="CR28" s="825">
        <v>19</v>
      </c>
      <c r="CS28" s="826"/>
      <c r="CT28" s="826"/>
      <c r="CU28" s="826"/>
      <c r="CV28" s="827"/>
      <c r="CW28" s="825">
        <v>53</v>
      </c>
      <c r="CX28" s="826"/>
      <c r="CY28" s="826"/>
      <c r="CZ28" s="826"/>
      <c r="DA28" s="827"/>
      <c r="DB28" s="825" t="s">
        <v>640</v>
      </c>
      <c r="DC28" s="826"/>
      <c r="DD28" s="826"/>
      <c r="DE28" s="826"/>
      <c r="DF28" s="827"/>
      <c r="DG28" s="825" t="s">
        <v>640</v>
      </c>
      <c r="DH28" s="826"/>
      <c r="DI28" s="826"/>
      <c r="DJ28" s="826"/>
      <c r="DK28" s="827"/>
      <c r="DL28" s="825" t="s">
        <v>640</v>
      </c>
      <c r="DM28" s="826"/>
      <c r="DN28" s="826"/>
      <c r="DO28" s="826"/>
      <c r="DP28" s="827"/>
      <c r="DQ28" s="825" t="s">
        <v>640</v>
      </c>
      <c r="DR28" s="826"/>
      <c r="DS28" s="826"/>
      <c r="DT28" s="826"/>
      <c r="DU28" s="827"/>
      <c r="DV28" s="828"/>
      <c r="DW28" s="829"/>
      <c r="DX28" s="829"/>
      <c r="DY28" s="829"/>
      <c r="DZ28" s="830"/>
      <c r="EA28" s="245"/>
    </row>
    <row r="29" spans="1:131" s="246" customFormat="1" ht="26.25" customHeight="1" x14ac:dyDescent="0.15">
      <c r="A29" s="265">
        <v>2</v>
      </c>
      <c r="B29" s="799" t="s">
        <v>411</v>
      </c>
      <c r="C29" s="800"/>
      <c r="D29" s="800"/>
      <c r="E29" s="800"/>
      <c r="F29" s="800"/>
      <c r="G29" s="800"/>
      <c r="H29" s="800"/>
      <c r="I29" s="800"/>
      <c r="J29" s="800"/>
      <c r="K29" s="800"/>
      <c r="L29" s="800"/>
      <c r="M29" s="800"/>
      <c r="N29" s="800"/>
      <c r="O29" s="800"/>
      <c r="P29" s="801"/>
      <c r="Q29" s="802">
        <v>10632</v>
      </c>
      <c r="R29" s="803"/>
      <c r="S29" s="803"/>
      <c r="T29" s="803"/>
      <c r="U29" s="803"/>
      <c r="V29" s="803">
        <v>10621</v>
      </c>
      <c r="W29" s="803"/>
      <c r="X29" s="803"/>
      <c r="Y29" s="803"/>
      <c r="Z29" s="803"/>
      <c r="AA29" s="803">
        <v>11</v>
      </c>
      <c r="AB29" s="803"/>
      <c r="AC29" s="803"/>
      <c r="AD29" s="803"/>
      <c r="AE29" s="804"/>
      <c r="AF29" s="805">
        <v>11</v>
      </c>
      <c r="AG29" s="806"/>
      <c r="AH29" s="806"/>
      <c r="AI29" s="806"/>
      <c r="AJ29" s="807"/>
      <c r="AK29" s="874">
        <v>5889</v>
      </c>
      <c r="AL29" s="875"/>
      <c r="AM29" s="875"/>
      <c r="AN29" s="875"/>
      <c r="AO29" s="875"/>
      <c r="AP29" s="875" t="s">
        <v>636</v>
      </c>
      <c r="AQ29" s="875"/>
      <c r="AR29" s="875"/>
      <c r="AS29" s="875"/>
      <c r="AT29" s="875"/>
      <c r="AU29" s="875" t="s">
        <v>636</v>
      </c>
      <c r="AV29" s="875"/>
      <c r="AW29" s="875"/>
      <c r="AX29" s="875"/>
      <c r="AY29" s="875"/>
      <c r="AZ29" s="876"/>
      <c r="BA29" s="876"/>
      <c r="BB29" s="876"/>
      <c r="BC29" s="876"/>
      <c r="BD29" s="876"/>
      <c r="BE29" s="872"/>
      <c r="BF29" s="872"/>
      <c r="BG29" s="872"/>
      <c r="BH29" s="872"/>
      <c r="BI29" s="873"/>
      <c r="BJ29" s="251"/>
      <c r="BK29" s="251"/>
      <c r="BL29" s="251"/>
      <c r="BM29" s="251"/>
      <c r="BN29" s="251"/>
      <c r="BO29" s="264"/>
      <c r="BP29" s="264"/>
      <c r="BQ29" s="261">
        <v>23</v>
      </c>
      <c r="BR29" s="262"/>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245"/>
    </row>
    <row r="30" spans="1:131" s="246" customFormat="1" ht="26.25" customHeight="1" x14ac:dyDescent="0.15">
      <c r="A30" s="265">
        <v>3</v>
      </c>
      <c r="B30" s="799" t="s">
        <v>412</v>
      </c>
      <c r="C30" s="800"/>
      <c r="D30" s="800"/>
      <c r="E30" s="800"/>
      <c r="F30" s="800"/>
      <c r="G30" s="800"/>
      <c r="H30" s="800"/>
      <c r="I30" s="800"/>
      <c r="J30" s="800"/>
      <c r="K30" s="800"/>
      <c r="L30" s="800"/>
      <c r="M30" s="800"/>
      <c r="N30" s="800"/>
      <c r="O30" s="800"/>
      <c r="P30" s="801"/>
      <c r="Q30" s="802">
        <v>42475</v>
      </c>
      <c r="R30" s="803"/>
      <c r="S30" s="803"/>
      <c r="T30" s="803"/>
      <c r="U30" s="803"/>
      <c r="V30" s="803">
        <v>41617</v>
      </c>
      <c r="W30" s="803"/>
      <c r="X30" s="803"/>
      <c r="Y30" s="803"/>
      <c r="Z30" s="803"/>
      <c r="AA30" s="803">
        <v>858</v>
      </c>
      <c r="AB30" s="803"/>
      <c r="AC30" s="803"/>
      <c r="AD30" s="803"/>
      <c r="AE30" s="804"/>
      <c r="AF30" s="805">
        <v>858</v>
      </c>
      <c r="AG30" s="806"/>
      <c r="AH30" s="806"/>
      <c r="AI30" s="806"/>
      <c r="AJ30" s="807"/>
      <c r="AK30" s="874">
        <v>6011</v>
      </c>
      <c r="AL30" s="875"/>
      <c r="AM30" s="875"/>
      <c r="AN30" s="875"/>
      <c r="AO30" s="875"/>
      <c r="AP30" s="875" t="s">
        <v>636</v>
      </c>
      <c r="AQ30" s="875"/>
      <c r="AR30" s="875"/>
      <c r="AS30" s="875"/>
      <c r="AT30" s="875"/>
      <c r="AU30" s="875" t="s">
        <v>636</v>
      </c>
      <c r="AV30" s="875"/>
      <c r="AW30" s="875"/>
      <c r="AX30" s="875"/>
      <c r="AY30" s="875"/>
      <c r="AZ30" s="876"/>
      <c r="BA30" s="876"/>
      <c r="BB30" s="876"/>
      <c r="BC30" s="876"/>
      <c r="BD30" s="876"/>
      <c r="BE30" s="872"/>
      <c r="BF30" s="872"/>
      <c r="BG30" s="872"/>
      <c r="BH30" s="872"/>
      <c r="BI30" s="873"/>
      <c r="BJ30" s="251"/>
      <c r="BK30" s="251"/>
      <c r="BL30" s="251"/>
      <c r="BM30" s="251"/>
      <c r="BN30" s="251"/>
      <c r="BO30" s="264"/>
      <c r="BP30" s="264"/>
      <c r="BQ30" s="261">
        <v>24</v>
      </c>
      <c r="BR30" s="262"/>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245"/>
    </row>
    <row r="31" spans="1:131" s="246" customFormat="1" ht="26.25" customHeight="1" x14ac:dyDescent="0.15">
      <c r="A31" s="265">
        <v>4</v>
      </c>
      <c r="B31" s="799" t="s">
        <v>413</v>
      </c>
      <c r="C31" s="800"/>
      <c r="D31" s="800"/>
      <c r="E31" s="800"/>
      <c r="F31" s="800"/>
      <c r="G31" s="800"/>
      <c r="H31" s="800"/>
      <c r="I31" s="800"/>
      <c r="J31" s="800"/>
      <c r="K31" s="800"/>
      <c r="L31" s="800"/>
      <c r="M31" s="800"/>
      <c r="N31" s="800"/>
      <c r="O31" s="800"/>
      <c r="P31" s="801"/>
      <c r="Q31" s="802">
        <v>35104</v>
      </c>
      <c r="R31" s="803"/>
      <c r="S31" s="803"/>
      <c r="T31" s="803"/>
      <c r="U31" s="803"/>
      <c r="V31" s="803">
        <v>35104</v>
      </c>
      <c r="W31" s="803"/>
      <c r="X31" s="803"/>
      <c r="Y31" s="803"/>
      <c r="Z31" s="803"/>
      <c r="AA31" s="803" t="s">
        <v>636</v>
      </c>
      <c r="AB31" s="803"/>
      <c r="AC31" s="803"/>
      <c r="AD31" s="803"/>
      <c r="AE31" s="804"/>
      <c r="AF31" s="805" t="s">
        <v>414</v>
      </c>
      <c r="AG31" s="806"/>
      <c r="AH31" s="806"/>
      <c r="AI31" s="806"/>
      <c r="AJ31" s="807"/>
      <c r="AK31" s="874">
        <v>2623</v>
      </c>
      <c r="AL31" s="875"/>
      <c r="AM31" s="875"/>
      <c r="AN31" s="875"/>
      <c r="AO31" s="875"/>
      <c r="AP31" s="875" t="s">
        <v>636</v>
      </c>
      <c r="AQ31" s="875"/>
      <c r="AR31" s="875"/>
      <c r="AS31" s="875"/>
      <c r="AT31" s="875"/>
      <c r="AU31" s="875" t="s">
        <v>636</v>
      </c>
      <c r="AV31" s="875"/>
      <c r="AW31" s="875"/>
      <c r="AX31" s="875"/>
      <c r="AY31" s="875"/>
      <c r="AZ31" s="876"/>
      <c r="BA31" s="876"/>
      <c r="BB31" s="876"/>
      <c r="BC31" s="876"/>
      <c r="BD31" s="876"/>
      <c r="BE31" s="872"/>
      <c r="BF31" s="872"/>
      <c r="BG31" s="872"/>
      <c r="BH31" s="872"/>
      <c r="BI31" s="873"/>
      <c r="BJ31" s="251"/>
      <c r="BK31" s="251"/>
      <c r="BL31" s="251"/>
      <c r="BM31" s="251"/>
      <c r="BN31" s="251"/>
      <c r="BO31" s="264"/>
      <c r="BP31" s="264"/>
      <c r="BQ31" s="261">
        <v>25</v>
      </c>
      <c r="BR31" s="262"/>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245"/>
    </row>
    <row r="32" spans="1:131" s="246" customFormat="1" ht="26.25" customHeight="1" x14ac:dyDescent="0.15">
      <c r="A32" s="265">
        <v>5</v>
      </c>
      <c r="B32" s="799" t="s">
        <v>415</v>
      </c>
      <c r="C32" s="800"/>
      <c r="D32" s="800"/>
      <c r="E32" s="800"/>
      <c r="F32" s="800"/>
      <c r="G32" s="800"/>
      <c r="H32" s="800"/>
      <c r="I32" s="800"/>
      <c r="J32" s="800"/>
      <c r="K32" s="800"/>
      <c r="L32" s="800"/>
      <c r="M32" s="800"/>
      <c r="N32" s="800"/>
      <c r="O32" s="800"/>
      <c r="P32" s="801"/>
      <c r="Q32" s="802">
        <v>10007</v>
      </c>
      <c r="R32" s="803"/>
      <c r="S32" s="803"/>
      <c r="T32" s="803"/>
      <c r="U32" s="803"/>
      <c r="V32" s="803">
        <v>10000</v>
      </c>
      <c r="W32" s="803"/>
      <c r="X32" s="803"/>
      <c r="Y32" s="803"/>
      <c r="Z32" s="803"/>
      <c r="AA32" s="803">
        <v>7</v>
      </c>
      <c r="AB32" s="803"/>
      <c r="AC32" s="803"/>
      <c r="AD32" s="803"/>
      <c r="AE32" s="804"/>
      <c r="AF32" s="805">
        <v>7</v>
      </c>
      <c r="AG32" s="806"/>
      <c r="AH32" s="806"/>
      <c r="AI32" s="806"/>
      <c r="AJ32" s="807"/>
      <c r="AK32" s="874" t="s">
        <v>636</v>
      </c>
      <c r="AL32" s="875"/>
      <c r="AM32" s="875"/>
      <c r="AN32" s="875"/>
      <c r="AO32" s="875"/>
      <c r="AP32" s="875">
        <v>5</v>
      </c>
      <c r="AQ32" s="875"/>
      <c r="AR32" s="875"/>
      <c r="AS32" s="875"/>
      <c r="AT32" s="875"/>
      <c r="AU32" s="875" t="s">
        <v>636</v>
      </c>
      <c r="AV32" s="875"/>
      <c r="AW32" s="875"/>
      <c r="AX32" s="875"/>
      <c r="AY32" s="875"/>
      <c r="AZ32" s="876"/>
      <c r="BA32" s="876"/>
      <c r="BB32" s="876"/>
      <c r="BC32" s="876"/>
      <c r="BD32" s="876"/>
      <c r="BE32" s="872"/>
      <c r="BF32" s="872"/>
      <c r="BG32" s="872"/>
      <c r="BH32" s="872"/>
      <c r="BI32" s="873"/>
      <c r="BJ32" s="251"/>
      <c r="BK32" s="251"/>
      <c r="BL32" s="251"/>
      <c r="BM32" s="251"/>
      <c r="BN32" s="251"/>
      <c r="BO32" s="264"/>
      <c r="BP32" s="264"/>
      <c r="BQ32" s="261">
        <v>26</v>
      </c>
      <c r="BR32" s="262"/>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245"/>
    </row>
    <row r="33" spans="1:131" s="246" customFormat="1" ht="26.25" customHeight="1" x14ac:dyDescent="0.15">
      <c r="A33" s="265">
        <v>6</v>
      </c>
      <c r="B33" s="799" t="s">
        <v>416</v>
      </c>
      <c r="C33" s="800"/>
      <c r="D33" s="800"/>
      <c r="E33" s="800"/>
      <c r="F33" s="800"/>
      <c r="G33" s="800"/>
      <c r="H33" s="800"/>
      <c r="I33" s="800"/>
      <c r="J33" s="800"/>
      <c r="K33" s="800"/>
      <c r="L33" s="800"/>
      <c r="M33" s="800"/>
      <c r="N33" s="800"/>
      <c r="O33" s="800"/>
      <c r="P33" s="801"/>
      <c r="Q33" s="802">
        <v>7199</v>
      </c>
      <c r="R33" s="803"/>
      <c r="S33" s="803"/>
      <c r="T33" s="803"/>
      <c r="U33" s="803"/>
      <c r="V33" s="803">
        <v>6638</v>
      </c>
      <c r="W33" s="803"/>
      <c r="X33" s="803"/>
      <c r="Y33" s="803"/>
      <c r="Z33" s="803"/>
      <c r="AA33" s="803">
        <v>561</v>
      </c>
      <c r="AB33" s="803"/>
      <c r="AC33" s="803"/>
      <c r="AD33" s="803"/>
      <c r="AE33" s="804"/>
      <c r="AF33" s="805">
        <v>2285</v>
      </c>
      <c r="AG33" s="806"/>
      <c r="AH33" s="806"/>
      <c r="AI33" s="806"/>
      <c r="AJ33" s="807"/>
      <c r="AK33" s="874">
        <v>93</v>
      </c>
      <c r="AL33" s="875"/>
      <c r="AM33" s="875"/>
      <c r="AN33" s="875"/>
      <c r="AO33" s="875"/>
      <c r="AP33" s="875">
        <v>38687</v>
      </c>
      <c r="AQ33" s="875"/>
      <c r="AR33" s="875"/>
      <c r="AS33" s="875"/>
      <c r="AT33" s="875"/>
      <c r="AU33" s="875">
        <v>2050</v>
      </c>
      <c r="AV33" s="875"/>
      <c r="AW33" s="875"/>
      <c r="AX33" s="875"/>
      <c r="AY33" s="875"/>
      <c r="AZ33" s="876"/>
      <c r="BA33" s="876"/>
      <c r="BB33" s="876"/>
      <c r="BC33" s="876"/>
      <c r="BD33" s="876"/>
      <c r="BE33" s="872" t="s">
        <v>417</v>
      </c>
      <c r="BF33" s="872"/>
      <c r="BG33" s="872"/>
      <c r="BH33" s="872"/>
      <c r="BI33" s="873"/>
      <c r="BJ33" s="251"/>
      <c r="BK33" s="251"/>
      <c r="BL33" s="251"/>
      <c r="BM33" s="251"/>
      <c r="BN33" s="251"/>
      <c r="BO33" s="264"/>
      <c r="BP33" s="264"/>
      <c r="BQ33" s="261">
        <v>27</v>
      </c>
      <c r="BR33" s="262"/>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245"/>
    </row>
    <row r="34" spans="1:131" s="246" customFormat="1" ht="26.25" customHeight="1" x14ac:dyDescent="0.15">
      <c r="A34" s="265">
        <v>7</v>
      </c>
      <c r="B34" s="799" t="s">
        <v>418</v>
      </c>
      <c r="C34" s="800"/>
      <c r="D34" s="800"/>
      <c r="E34" s="800"/>
      <c r="F34" s="800"/>
      <c r="G34" s="800"/>
      <c r="H34" s="800"/>
      <c r="I34" s="800"/>
      <c r="J34" s="800"/>
      <c r="K34" s="800"/>
      <c r="L34" s="800"/>
      <c r="M34" s="800"/>
      <c r="N34" s="800"/>
      <c r="O34" s="800"/>
      <c r="P34" s="801"/>
      <c r="Q34" s="802">
        <v>449</v>
      </c>
      <c r="R34" s="803"/>
      <c r="S34" s="803"/>
      <c r="T34" s="803"/>
      <c r="U34" s="803"/>
      <c r="V34" s="803">
        <v>305</v>
      </c>
      <c r="W34" s="803"/>
      <c r="X34" s="803"/>
      <c r="Y34" s="803"/>
      <c r="Z34" s="803"/>
      <c r="AA34" s="803">
        <v>144</v>
      </c>
      <c r="AB34" s="803"/>
      <c r="AC34" s="803"/>
      <c r="AD34" s="803"/>
      <c r="AE34" s="804"/>
      <c r="AF34" s="805">
        <v>2188</v>
      </c>
      <c r="AG34" s="806"/>
      <c r="AH34" s="806"/>
      <c r="AI34" s="806"/>
      <c r="AJ34" s="807"/>
      <c r="AK34" s="874">
        <v>0</v>
      </c>
      <c r="AL34" s="875"/>
      <c r="AM34" s="875"/>
      <c r="AN34" s="875"/>
      <c r="AO34" s="875"/>
      <c r="AP34" s="875">
        <v>688</v>
      </c>
      <c r="AQ34" s="875"/>
      <c r="AR34" s="875"/>
      <c r="AS34" s="875"/>
      <c r="AT34" s="875"/>
      <c r="AU34" s="875" t="s">
        <v>636</v>
      </c>
      <c r="AV34" s="875"/>
      <c r="AW34" s="875"/>
      <c r="AX34" s="875"/>
      <c r="AY34" s="875"/>
      <c r="AZ34" s="876"/>
      <c r="BA34" s="876"/>
      <c r="BB34" s="876"/>
      <c r="BC34" s="876"/>
      <c r="BD34" s="876"/>
      <c r="BE34" s="872" t="s">
        <v>417</v>
      </c>
      <c r="BF34" s="872"/>
      <c r="BG34" s="872"/>
      <c r="BH34" s="872"/>
      <c r="BI34" s="873"/>
      <c r="BJ34" s="251"/>
      <c r="BK34" s="251"/>
      <c r="BL34" s="251"/>
      <c r="BM34" s="251"/>
      <c r="BN34" s="251"/>
      <c r="BO34" s="264"/>
      <c r="BP34" s="264"/>
      <c r="BQ34" s="261">
        <v>28</v>
      </c>
      <c r="BR34" s="262"/>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245"/>
    </row>
    <row r="35" spans="1:131" s="246" customFormat="1" ht="26.25" customHeight="1" x14ac:dyDescent="0.15">
      <c r="A35" s="265">
        <v>8</v>
      </c>
      <c r="B35" s="799" t="s">
        <v>419</v>
      </c>
      <c r="C35" s="800"/>
      <c r="D35" s="800"/>
      <c r="E35" s="800"/>
      <c r="F35" s="800"/>
      <c r="G35" s="800"/>
      <c r="H35" s="800"/>
      <c r="I35" s="800"/>
      <c r="J35" s="800"/>
      <c r="K35" s="800"/>
      <c r="L35" s="800"/>
      <c r="M35" s="800"/>
      <c r="N35" s="800"/>
      <c r="O35" s="800"/>
      <c r="P35" s="801"/>
      <c r="Q35" s="802">
        <v>16177</v>
      </c>
      <c r="R35" s="803"/>
      <c r="S35" s="803"/>
      <c r="T35" s="803"/>
      <c r="U35" s="803"/>
      <c r="V35" s="803">
        <v>13961</v>
      </c>
      <c r="W35" s="803"/>
      <c r="X35" s="803"/>
      <c r="Y35" s="803"/>
      <c r="Z35" s="803"/>
      <c r="AA35" s="803">
        <v>2216</v>
      </c>
      <c r="AB35" s="803"/>
      <c r="AC35" s="803"/>
      <c r="AD35" s="803"/>
      <c r="AE35" s="804"/>
      <c r="AF35" s="805">
        <v>1480</v>
      </c>
      <c r="AG35" s="806"/>
      <c r="AH35" s="806"/>
      <c r="AI35" s="806"/>
      <c r="AJ35" s="807"/>
      <c r="AK35" s="874">
        <v>5194</v>
      </c>
      <c r="AL35" s="875"/>
      <c r="AM35" s="875"/>
      <c r="AN35" s="875"/>
      <c r="AO35" s="875"/>
      <c r="AP35" s="875">
        <v>108358</v>
      </c>
      <c r="AQ35" s="875"/>
      <c r="AR35" s="875"/>
      <c r="AS35" s="875"/>
      <c r="AT35" s="875"/>
      <c r="AU35" s="875">
        <v>55588</v>
      </c>
      <c r="AV35" s="875"/>
      <c r="AW35" s="875"/>
      <c r="AX35" s="875"/>
      <c r="AY35" s="875"/>
      <c r="AZ35" s="876"/>
      <c r="BA35" s="876"/>
      <c r="BB35" s="876"/>
      <c r="BC35" s="876"/>
      <c r="BD35" s="876"/>
      <c r="BE35" s="872" t="s">
        <v>420</v>
      </c>
      <c r="BF35" s="872"/>
      <c r="BG35" s="872"/>
      <c r="BH35" s="872"/>
      <c r="BI35" s="873"/>
      <c r="BJ35" s="251"/>
      <c r="BK35" s="251"/>
      <c r="BL35" s="251"/>
      <c r="BM35" s="251"/>
      <c r="BN35" s="251"/>
      <c r="BO35" s="264"/>
      <c r="BP35" s="264"/>
      <c r="BQ35" s="261">
        <v>29</v>
      </c>
      <c r="BR35" s="262"/>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245"/>
    </row>
    <row r="36" spans="1:131" s="246" customFormat="1" ht="26.25" customHeight="1" x14ac:dyDescent="0.15">
      <c r="A36" s="265">
        <v>9</v>
      </c>
      <c r="B36" s="799" t="s">
        <v>421</v>
      </c>
      <c r="C36" s="800"/>
      <c r="D36" s="800"/>
      <c r="E36" s="800"/>
      <c r="F36" s="800"/>
      <c r="G36" s="800"/>
      <c r="H36" s="800"/>
      <c r="I36" s="800"/>
      <c r="J36" s="800"/>
      <c r="K36" s="800"/>
      <c r="L36" s="800"/>
      <c r="M36" s="800"/>
      <c r="N36" s="800"/>
      <c r="O36" s="800"/>
      <c r="P36" s="801"/>
      <c r="Q36" s="802">
        <v>12842</v>
      </c>
      <c r="R36" s="803"/>
      <c r="S36" s="803"/>
      <c r="T36" s="803"/>
      <c r="U36" s="803"/>
      <c r="V36" s="803">
        <v>13474</v>
      </c>
      <c r="W36" s="803"/>
      <c r="X36" s="803"/>
      <c r="Y36" s="803"/>
      <c r="Z36" s="803"/>
      <c r="AA36" s="803">
        <v>-632</v>
      </c>
      <c r="AB36" s="803"/>
      <c r="AC36" s="803"/>
      <c r="AD36" s="803"/>
      <c r="AE36" s="804"/>
      <c r="AF36" s="805">
        <v>1247</v>
      </c>
      <c r="AG36" s="806"/>
      <c r="AH36" s="806"/>
      <c r="AI36" s="806"/>
      <c r="AJ36" s="807"/>
      <c r="AK36" s="874">
        <v>1014</v>
      </c>
      <c r="AL36" s="875"/>
      <c r="AM36" s="875"/>
      <c r="AN36" s="875"/>
      <c r="AO36" s="875"/>
      <c r="AP36" s="875">
        <v>4514</v>
      </c>
      <c r="AQ36" s="875"/>
      <c r="AR36" s="875"/>
      <c r="AS36" s="875"/>
      <c r="AT36" s="875"/>
      <c r="AU36" s="875">
        <v>2383</v>
      </c>
      <c r="AV36" s="875"/>
      <c r="AW36" s="875"/>
      <c r="AX36" s="875"/>
      <c r="AY36" s="875"/>
      <c r="AZ36" s="876"/>
      <c r="BA36" s="876"/>
      <c r="BB36" s="876"/>
      <c r="BC36" s="876"/>
      <c r="BD36" s="876"/>
      <c r="BE36" s="872" t="s">
        <v>422</v>
      </c>
      <c r="BF36" s="872"/>
      <c r="BG36" s="872"/>
      <c r="BH36" s="872"/>
      <c r="BI36" s="873"/>
      <c r="BJ36" s="251"/>
      <c r="BK36" s="251"/>
      <c r="BL36" s="251"/>
      <c r="BM36" s="251"/>
      <c r="BN36" s="251"/>
      <c r="BO36" s="264"/>
      <c r="BP36" s="264"/>
      <c r="BQ36" s="261">
        <v>30</v>
      </c>
      <c r="BR36" s="262"/>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245"/>
    </row>
    <row r="37" spans="1:131" s="246" customFormat="1" ht="26.25" customHeight="1" x14ac:dyDescent="0.15">
      <c r="A37" s="265">
        <v>10</v>
      </c>
      <c r="B37" s="799" t="s">
        <v>423</v>
      </c>
      <c r="C37" s="800"/>
      <c r="D37" s="800"/>
      <c r="E37" s="800"/>
      <c r="F37" s="800"/>
      <c r="G37" s="800"/>
      <c r="H37" s="800"/>
      <c r="I37" s="800"/>
      <c r="J37" s="800"/>
      <c r="K37" s="800"/>
      <c r="L37" s="800"/>
      <c r="M37" s="800"/>
      <c r="N37" s="800"/>
      <c r="O37" s="800"/>
      <c r="P37" s="801"/>
      <c r="Q37" s="802">
        <v>35</v>
      </c>
      <c r="R37" s="803"/>
      <c r="S37" s="803"/>
      <c r="T37" s="803"/>
      <c r="U37" s="803"/>
      <c r="V37" s="803">
        <v>35</v>
      </c>
      <c r="W37" s="803"/>
      <c r="X37" s="803"/>
      <c r="Y37" s="803"/>
      <c r="Z37" s="803"/>
      <c r="AA37" s="803" t="s">
        <v>636</v>
      </c>
      <c r="AB37" s="803"/>
      <c r="AC37" s="803"/>
      <c r="AD37" s="803"/>
      <c r="AE37" s="804"/>
      <c r="AF37" s="805" t="s">
        <v>414</v>
      </c>
      <c r="AG37" s="806"/>
      <c r="AH37" s="806"/>
      <c r="AI37" s="806"/>
      <c r="AJ37" s="807"/>
      <c r="AK37" s="874">
        <v>35</v>
      </c>
      <c r="AL37" s="875"/>
      <c r="AM37" s="875"/>
      <c r="AN37" s="875"/>
      <c r="AO37" s="875"/>
      <c r="AP37" s="875">
        <v>13</v>
      </c>
      <c r="AQ37" s="875"/>
      <c r="AR37" s="875"/>
      <c r="AS37" s="875"/>
      <c r="AT37" s="875"/>
      <c r="AU37" s="875">
        <v>13</v>
      </c>
      <c r="AV37" s="875"/>
      <c r="AW37" s="875"/>
      <c r="AX37" s="875"/>
      <c r="AY37" s="875"/>
      <c r="AZ37" s="876"/>
      <c r="BA37" s="876"/>
      <c r="BB37" s="876"/>
      <c r="BC37" s="876"/>
      <c r="BD37" s="876"/>
      <c r="BE37" s="872" t="s">
        <v>424</v>
      </c>
      <c r="BF37" s="872"/>
      <c r="BG37" s="872"/>
      <c r="BH37" s="872"/>
      <c r="BI37" s="873"/>
      <c r="BJ37" s="251"/>
      <c r="BK37" s="251"/>
      <c r="BL37" s="251"/>
      <c r="BM37" s="251"/>
      <c r="BN37" s="251"/>
      <c r="BO37" s="264"/>
      <c r="BP37" s="264"/>
      <c r="BQ37" s="261">
        <v>31</v>
      </c>
      <c r="BR37" s="262"/>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245"/>
    </row>
    <row r="38" spans="1:131" s="246" customFormat="1" ht="26.25" customHeight="1" x14ac:dyDescent="0.15">
      <c r="A38" s="265">
        <v>11</v>
      </c>
      <c r="B38" s="799" t="s">
        <v>425</v>
      </c>
      <c r="C38" s="800"/>
      <c r="D38" s="800"/>
      <c r="E38" s="800"/>
      <c r="F38" s="800"/>
      <c r="G38" s="800"/>
      <c r="H38" s="800"/>
      <c r="I38" s="800"/>
      <c r="J38" s="800"/>
      <c r="K38" s="800"/>
      <c r="L38" s="800"/>
      <c r="M38" s="800"/>
      <c r="N38" s="800"/>
      <c r="O38" s="800"/>
      <c r="P38" s="801"/>
      <c r="Q38" s="802">
        <v>130</v>
      </c>
      <c r="R38" s="803"/>
      <c r="S38" s="803"/>
      <c r="T38" s="803"/>
      <c r="U38" s="803"/>
      <c r="V38" s="803">
        <v>130</v>
      </c>
      <c r="W38" s="803"/>
      <c r="X38" s="803"/>
      <c r="Y38" s="803"/>
      <c r="Z38" s="803"/>
      <c r="AA38" s="803" t="s">
        <v>636</v>
      </c>
      <c r="AB38" s="803"/>
      <c r="AC38" s="803"/>
      <c r="AD38" s="803"/>
      <c r="AE38" s="804"/>
      <c r="AF38" s="805" t="s">
        <v>414</v>
      </c>
      <c r="AG38" s="806"/>
      <c r="AH38" s="806"/>
      <c r="AI38" s="806"/>
      <c r="AJ38" s="807"/>
      <c r="AK38" s="874">
        <v>118</v>
      </c>
      <c r="AL38" s="875"/>
      <c r="AM38" s="875"/>
      <c r="AN38" s="875"/>
      <c r="AO38" s="875"/>
      <c r="AP38" s="875">
        <v>102</v>
      </c>
      <c r="AQ38" s="875"/>
      <c r="AR38" s="875"/>
      <c r="AS38" s="875"/>
      <c r="AT38" s="875"/>
      <c r="AU38" s="875">
        <v>63</v>
      </c>
      <c r="AV38" s="875"/>
      <c r="AW38" s="875"/>
      <c r="AX38" s="875"/>
      <c r="AY38" s="875"/>
      <c r="AZ38" s="876"/>
      <c r="BA38" s="876"/>
      <c r="BB38" s="876"/>
      <c r="BC38" s="876"/>
      <c r="BD38" s="876"/>
      <c r="BE38" s="872" t="s">
        <v>426</v>
      </c>
      <c r="BF38" s="872"/>
      <c r="BG38" s="872"/>
      <c r="BH38" s="872"/>
      <c r="BI38" s="873"/>
      <c r="BJ38" s="251"/>
      <c r="BK38" s="251"/>
      <c r="BL38" s="251"/>
      <c r="BM38" s="251"/>
      <c r="BN38" s="251"/>
      <c r="BO38" s="264"/>
      <c r="BP38" s="264"/>
      <c r="BQ38" s="261">
        <v>32</v>
      </c>
      <c r="BR38" s="262"/>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245"/>
    </row>
    <row r="39" spans="1:131" s="246" customFormat="1" ht="26.25" customHeight="1" x14ac:dyDescent="0.15">
      <c r="A39" s="265">
        <v>12</v>
      </c>
      <c r="B39" s="799" t="s">
        <v>427</v>
      </c>
      <c r="C39" s="800"/>
      <c r="D39" s="800"/>
      <c r="E39" s="800"/>
      <c r="F39" s="800"/>
      <c r="G39" s="800"/>
      <c r="H39" s="800"/>
      <c r="I39" s="800"/>
      <c r="J39" s="800"/>
      <c r="K39" s="800"/>
      <c r="L39" s="800"/>
      <c r="M39" s="800"/>
      <c r="N39" s="800"/>
      <c r="O39" s="800"/>
      <c r="P39" s="801"/>
      <c r="Q39" s="802">
        <v>1407</v>
      </c>
      <c r="R39" s="803"/>
      <c r="S39" s="803"/>
      <c r="T39" s="803"/>
      <c r="U39" s="803"/>
      <c r="V39" s="803">
        <v>1407</v>
      </c>
      <c r="W39" s="803"/>
      <c r="X39" s="803"/>
      <c r="Y39" s="803"/>
      <c r="Z39" s="803"/>
      <c r="AA39" s="803">
        <v>0</v>
      </c>
      <c r="AB39" s="803"/>
      <c r="AC39" s="803"/>
      <c r="AD39" s="803"/>
      <c r="AE39" s="804"/>
      <c r="AF39" s="805" t="s">
        <v>128</v>
      </c>
      <c r="AG39" s="806"/>
      <c r="AH39" s="806"/>
      <c r="AI39" s="806"/>
      <c r="AJ39" s="807"/>
      <c r="AK39" s="874">
        <v>1043</v>
      </c>
      <c r="AL39" s="875"/>
      <c r="AM39" s="875"/>
      <c r="AN39" s="875"/>
      <c r="AO39" s="875"/>
      <c r="AP39" s="875">
        <v>7678</v>
      </c>
      <c r="AQ39" s="875"/>
      <c r="AR39" s="875"/>
      <c r="AS39" s="875"/>
      <c r="AT39" s="875"/>
      <c r="AU39" s="875">
        <v>7678</v>
      </c>
      <c r="AV39" s="875"/>
      <c r="AW39" s="875"/>
      <c r="AX39" s="875"/>
      <c r="AY39" s="875"/>
      <c r="AZ39" s="876"/>
      <c r="BA39" s="876"/>
      <c r="BB39" s="876"/>
      <c r="BC39" s="876"/>
      <c r="BD39" s="876"/>
      <c r="BE39" s="872" t="s">
        <v>428</v>
      </c>
      <c r="BF39" s="872"/>
      <c r="BG39" s="872"/>
      <c r="BH39" s="872"/>
      <c r="BI39" s="873"/>
      <c r="BJ39" s="251"/>
      <c r="BK39" s="251"/>
      <c r="BL39" s="251"/>
      <c r="BM39" s="251"/>
      <c r="BN39" s="251"/>
      <c r="BO39" s="264"/>
      <c r="BP39" s="264"/>
      <c r="BQ39" s="261">
        <v>33</v>
      </c>
      <c r="BR39" s="262"/>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245"/>
    </row>
    <row r="40" spans="1:131" s="246" customFormat="1" ht="26.25" customHeight="1" x14ac:dyDescent="0.15">
      <c r="A40" s="260">
        <v>13</v>
      </c>
      <c r="B40" s="799" t="s">
        <v>429</v>
      </c>
      <c r="C40" s="800"/>
      <c r="D40" s="800"/>
      <c r="E40" s="800"/>
      <c r="F40" s="800"/>
      <c r="G40" s="800"/>
      <c r="H40" s="800"/>
      <c r="I40" s="800"/>
      <c r="J40" s="800"/>
      <c r="K40" s="800"/>
      <c r="L40" s="800"/>
      <c r="M40" s="800"/>
      <c r="N40" s="800"/>
      <c r="O40" s="800"/>
      <c r="P40" s="801"/>
      <c r="Q40" s="802">
        <v>308</v>
      </c>
      <c r="R40" s="803"/>
      <c r="S40" s="803"/>
      <c r="T40" s="803"/>
      <c r="U40" s="803"/>
      <c r="V40" s="803">
        <v>308</v>
      </c>
      <c r="W40" s="803"/>
      <c r="X40" s="803"/>
      <c r="Y40" s="803"/>
      <c r="Z40" s="803"/>
      <c r="AA40" s="803" t="s">
        <v>636</v>
      </c>
      <c r="AB40" s="803"/>
      <c r="AC40" s="803"/>
      <c r="AD40" s="803"/>
      <c r="AE40" s="804"/>
      <c r="AF40" s="805" t="s">
        <v>430</v>
      </c>
      <c r="AG40" s="806"/>
      <c r="AH40" s="806"/>
      <c r="AI40" s="806"/>
      <c r="AJ40" s="807"/>
      <c r="AK40" s="874">
        <v>105</v>
      </c>
      <c r="AL40" s="875"/>
      <c r="AM40" s="875"/>
      <c r="AN40" s="875"/>
      <c r="AO40" s="875"/>
      <c r="AP40" s="875">
        <v>881</v>
      </c>
      <c r="AQ40" s="875"/>
      <c r="AR40" s="875"/>
      <c r="AS40" s="875"/>
      <c r="AT40" s="875"/>
      <c r="AU40" s="875">
        <v>528</v>
      </c>
      <c r="AV40" s="875"/>
      <c r="AW40" s="875"/>
      <c r="AX40" s="875"/>
      <c r="AY40" s="875"/>
      <c r="AZ40" s="876"/>
      <c r="BA40" s="876"/>
      <c r="BB40" s="876"/>
      <c r="BC40" s="876"/>
      <c r="BD40" s="876"/>
      <c r="BE40" s="872" t="s">
        <v>431</v>
      </c>
      <c r="BF40" s="872"/>
      <c r="BG40" s="872"/>
      <c r="BH40" s="872"/>
      <c r="BI40" s="873"/>
      <c r="BJ40" s="251"/>
      <c r="BK40" s="251"/>
      <c r="BL40" s="251"/>
      <c r="BM40" s="251"/>
      <c r="BN40" s="251"/>
      <c r="BO40" s="264"/>
      <c r="BP40" s="264"/>
      <c r="BQ40" s="261">
        <v>34</v>
      </c>
      <c r="BR40" s="262"/>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245"/>
    </row>
    <row r="41" spans="1:131" s="246" customFormat="1" ht="26.25" customHeight="1" x14ac:dyDescent="0.15">
      <c r="A41" s="260">
        <v>14</v>
      </c>
      <c r="B41" s="799" t="s">
        <v>432</v>
      </c>
      <c r="C41" s="800"/>
      <c r="D41" s="800"/>
      <c r="E41" s="800"/>
      <c r="F41" s="800"/>
      <c r="G41" s="800"/>
      <c r="H41" s="800"/>
      <c r="I41" s="800"/>
      <c r="J41" s="800"/>
      <c r="K41" s="800"/>
      <c r="L41" s="800"/>
      <c r="M41" s="800"/>
      <c r="N41" s="800"/>
      <c r="O41" s="800"/>
      <c r="P41" s="801"/>
      <c r="Q41" s="802">
        <v>2766</v>
      </c>
      <c r="R41" s="803"/>
      <c r="S41" s="803"/>
      <c r="T41" s="803"/>
      <c r="U41" s="803"/>
      <c r="V41" s="803">
        <v>2766</v>
      </c>
      <c r="W41" s="803"/>
      <c r="X41" s="803"/>
      <c r="Y41" s="803"/>
      <c r="Z41" s="803"/>
      <c r="AA41" s="803" t="s">
        <v>637</v>
      </c>
      <c r="AB41" s="803"/>
      <c r="AC41" s="803"/>
      <c r="AD41" s="803"/>
      <c r="AE41" s="804"/>
      <c r="AF41" s="805" t="s">
        <v>414</v>
      </c>
      <c r="AG41" s="806"/>
      <c r="AH41" s="806"/>
      <c r="AI41" s="806"/>
      <c r="AJ41" s="807"/>
      <c r="AK41" s="874">
        <v>13</v>
      </c>
      <c r="AL41" s="875"/>
      <c r="AM41" s="875"/>
      <c r="AN41" s="875"/>
      <c r="AO41" s="875"/>
      <c r="AP41" s="875">
        <v>5489</v>
      </c>
      <c r="AQ41" s="875"/>
      <c r="AR41" s="875"/>
      <c r="AS41" s="875"/>
      <c r="AT41" s="875"/>
      <c r="AU41" s="875" t="s">
        <v>636</v>
      </c>
      <c r="AV41" s="875"/>
      <c r="AW41" s="875"/>
      <c r="AX41" s="875"/>
      <c r="AY41" s="875"/>
      <c r="AZ41" s="876"/>
      <c r="BA41" s="876"/>
      <c r="BB41" s="876"/>
      <c r="BC41" s="876"/>
      <c r="BD41" s="876"/>
      <c r="BE41" s="872" t="s">
        <v>433</v>
      </c>
      <c r="BF41" s="872"/>
      <c r="BG41" s="872"/>
      <c r="BH41" s="872"/>
      <c r="BI41" s="873"/>
      <c r="BJ41" s="251"/>
      <c r="BK41" s="251"/>
      <c r="BL41" s="251"/>
      <c r="BM41" s="251"/>
      <c r="BN41" s="251"/>
      <c r="BO41" s="264"/>
      <c r="BP41" s="264"/>
      <c r="BQ41" s="261">
        <v>35</v>
      </c>
      <c r="BR41" s="262"/>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245"/>
    </row>
    <row r="42" spans="1:131" s="246" customFormat="1" ht="26.25" customHeight="1" x14ac:dyDescent="0.15">
      <c r="A42" s="260">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251"/>
      <c r="BK42" s="251"/>
      <c r="BL42" s="251"/>
      <c r="BM42" s="251"/>
      <c r="BN42" s="251"/>
      <c r="BO42" s="264"/>
      <c r="BP42" s="264"/>
      <c r="BQ42" s="261">
        <v>36</v>
      </c>
      <c r="BR42" s="262"/>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245"/>
    </row>
    <row r="43" spans="1:131" s="246" customFormat="1" ht="26.25" customHeight="1" x14ac:dyDescent="0.15">
      <c r="A43" s="260">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251"/>
      <c r="BK43" s="251"/>
      <c r="BL43" s="251"/>
      <c r="BM43" s="251"/>
      <c r="BN43" s="251"/>
      <c r="BO43" s="264"/>
      <c r="BP43" s="264"/>
      <c r="BQ43" s="261">
        <v>37</v>
      </c>
      <c r="BR43" s="262"/>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245"/>
    </row>
    <row r="44" spans="1:131" s="246" customFormat="1" ht="26.25" customHeight="1" x14ac:dyDescent="0.15">
      <c r="A44" s="260">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251"/>
      <c r="BK44" s="251"/>
      <c r="BL44" s="251"/>
      <c r="BM44" s="251"/>
      <c r="BN44" s="251"/>
      <c r="BO44" s="264"/>
      <c r="BP44" s="264"/>
      <c r="BQ44" s="261">
        <v>38</v>
      </c>
      <c r="BR44" s="262"/>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245"/>
    </row>
    <row r="45" spans="1:131" s="246" customFormat="1" ht="26.25" customHeight="1" x14ac:dyDescent="0.15">
      <c r="A45" s="260">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251"/>
      <c r="BK45" s="251"/>
      <c r="BL45" s="251"/>
      <c r="BM45" s="251"/>
      <c r="BN45" s="251"/>
      <c r="BO45" s="264"/>
      <c r="BP45" s="264"/>
      <c r="BQ45" s="261">
        <v>39</v>
      </c>
      <c r="BR45" s="262"/>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245"/>
    </row>
    <row r="46" spans="1:131" s="246" customFormat="1" ht="26.25" customHeight="1" x14ac:dyDescent="0.15">
      <c r="A46" s="260">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251"/>
      <c r="BK46" s="251"/>
      <c r="BL46" s="251"/>
      <c r="BM46" s="251"/>
      <c r="BN46" s="251"/>
      <c r="BO46" s="264"/>
      <c r="BP46" s="264"/>
      <c r="BQ46" s="261">
        <v>40</v>
      </c>
      <c r="BR46" s="262"/>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245"/>
    </row>
    <row r="47" spans="1:131" s="246" customFormat="1" ht="26.25" customHeight="1" x14ac:dyDescent="0.15">
      <c r="A47" s="260">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251"/>
      <c r="BK47" s="251"/>
      <c r="BL47" s="251"/>
      <c r="BM47" s="251"/>
      <c r="BN47" s="251"/>
      <c r="BO47" s="264"/>
      <c r="BP47" s="264"/>
      <c r="BQ47" s="261">
        <v>41</v>
      </c>
      <c r="BR47" s="262"/>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245"/>
    </row>
    <row r="48" spans="1:131" s="246" customFormat="1" ht="26.25" customHeight="1" x14ac:dyDescent="0.15">
      <c r="A48" s="260">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251"/>
      <c r="BK48" s="251"/>
      <c r="BL48" s="251"/>
      <c r="BM48" s="251"/>
      <c r="BN48" s="251"/>
      <c r="BO48" s="264"/>
      <c r="BP48" s="264"/>
      <c r="BQ48" s="261">
        <v>42</v>
      </c>
      <c r="BR48" s="262"/>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245"/>
    </row>
    <row r="49" spans="1:131" s="246" customFormat="1" ht="26.25" customHeight="1" x14ac:dyDescent="0.15">
      <c r="A49" s="260">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251"/>
      <c r="BK49" s="251"/>
      <c r="BL49" s="251"/>
      <c r="BM49" s="251"/>
      <c r="BN49" s="251"/>
      <c r="BO49" s="264"/>
      <c r="BP49" s="264"/>
      <c r="BQ49" s="261">
        <v>43</v>
      </c>
      <c r="BR49" s="262"/>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245"/>
    </row>
    <row r="50" spans="1:131" s="246" customFormat="1" ht="26.25" customHeight="1" x14ac:dyDescent="0.15">
      <c r="A50" s="260">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251"/>
      <c r="BK50" s="251"/>
      <c r="BL50" s="251"/>
      <c r="BM50" s="251"/>
      <c r="BN50" s="251"/>
      <c r="BO50" s="264"/>
      <c r="BP50" s="264"/>
      <c r="BQ50" s="261">
        <v>44</v>
      </c>
      <c r="BR50" s="262"/>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245"/>
    </row>
    <row r="51" spans="1:131" s="246" customFormat="1" ht="26.25" customHeight="1" x14ac:dyDescent="0.15">
      <c r="A51" s="260">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251"/>
      <c r="BK51" s="251"/>
      <c r="BL51" s="251"/>
      <c r="BM51" s="251"/>
      <c r="BN51" s="251"/>
      <c r="BO51" s="264"/>
      <c r="BP51" s="264"/>
      <c r="BQ51" s="261">
        <v>45</v>
      </c>
      <c r="BR51" s="262"/>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245"/>
    </row>
    <row r="52" spans="1:131" s="246" customFormat="1" ht="26.25" customHeight="1" x14ac:dyDescent="0.15">
      <c r="A52" s="260">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251"/>
      <c r="BK52" s="251"/>
      <c r="BL52" s="251"/>
      <c r="BM52" s="251"/>
      <c r="BN52" s="251"/>
      <c r="BO52" s="264"/>
      <c r="BP52" s="264"/>
      <c r="BQ52" s="261">
        <v>46</v>
      </c>
      <c r="BR52" s="262"/>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245"/>
    </row>
    <row r="53" spans="1:131" s="246" customFormat="1" ht="26.25" customHeight="1" x14ac:dyDescent="0.15">
      <c r="A53" s="260">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251"/>
      <c r="BK53" s="251"/>
      <c r="BL53" s="251"/>
      <c r="BM53" s="251"/>
      <c r="BN53" s="251"/>
      <c r="BO53" s="264"/>
      <c r="BP53" s="264"/>
      <c r="BQ53" s="261">
        <v>47</v>
      </c>
      <c r="BR53" s="262"/>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245"/>
    </row>
    <row r="54" spans="1:131" s="246" customFormat="1" ht="26.25" customHeight="1" x14ac:dyDescent="0.15">
      <c r="A54" s="260">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251"/>
      <c r="BK54" s="251"/>
      <c r="BL54" s="251"/>
      <c r="BM54" s="251"/>
      <c r="BN54" s="251"/>
      <c r="BO54" s="264"/>
      <c r="BP54" s="264"/>
      <c r="BQ54" s="261">
        <v>48</v>
      </c>
      <c r="BR54" s="262"/>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245"/>
    </row>
    <row r="55" spans="1:131" s="246" customFormat="1" ht="26.25" customHeight="1" x14ac:dyDescent="0.15">
      <c r="A55" s="260">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251"/>
      <c r="BK55" s="251"/>
      <c r="BL55" s="251"/>
      <c r="BM55" s="251"/>
      <c r="BN55" s="251"/>
      <c r="BO55" s="264"/>
      <c r="BP55" s="264"/>
      <c r="BQ55" s="261">
        <v>49</v>
      </c>
      <c r="BR55" s="262"/>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245"/>
    </row>
    <row r="56" spans="1:131" s="246" customFormat="1" ht="26.25" customHeight="1" x14ac:dyDescent="0.15">
      <c r="A56" s="260">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251"/>
      <c r="BK56" s="251"/>
      <c r="BL56" s="251"/>
      <c r="BM56" s="251"/>
      <c r="BN56" s="251"/>
      <c r="BO56" s="264"/>
      <c r="BP56" s="264"/>
      <c r="BQ56" s="261">
        <v>50</v>
      </c>
      <c r="BR56" s="262"/>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245"/>
    </row>
    <row r="57" spans="1:131" s="246" customFormat="1" ht="26.25" customHeight="1" x14ac:dyDescent="0.15">
      <c r="A57" s="260">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251"/>
      <c r="BK57" s="251"/>
      <c r="BL57" s="251"/>
      <c r="BM57" s="251"/>
      <c r="BN57" s="251"/>
      <c r="BO57" s="264"/>
      <c r="BP57" s="264"/>
      <c r="BQ57" s="261">
        <v>51</v>
      </c>
      <c r="BR57" s="262"/>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245"/>
    </row>
    <row r="58" spans="1:131" s="246" customFormat="1" ht="26.25" customHeight="1" x14ac:dyDescent="0.15">
      <c r="A58" s="260">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251"/>
      <c r="BK58" s="251"/>
      <c r="BL58" s="251"/>
      <c r="BM58" s="251"/>
      <c r="BN58" s="251"/>
      <c r="BO58" s="264"/>
      <c r="BP58" s="264"/>
      <c r="BQ58" s="261">
        <v>52</v>
      </c>
      <c r="BR58" s="262"/>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245"/>
    </row>
    <row r="59" spans="1:131" s="246" customFormat="1" ht="26.25" customHeight="1" x14ac:dyDescent="0.15">
      <c r="A59" s="260">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251"/>
      <c r="BK59" s="251"/>
      <c r="BL59" s="251"/>
      <c r="BM59" s="251"/>
      <c r="BN59" s="251"/>
      <c r="BO59" s="264"/>
      <c r="BP59" s="264"/>
      <c r="BQ59" s="261">
        <v>53</v>
      </c>
      <c r="BR59" s="262"/>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245"/>
    </row>
    <row r="60" spans="1:131" s="246" customFormat="1" ht="26.25" customHeight="1" x14ac:dyDescent="0.15">
      <c r="A60" s="260">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251"/>
      <c r="BK60" s="251"/>
      <c r="BL60" s="251"/>
      <c r="BM60" s="251"/>
      <c r="BN60" s="251"/>
      <c r="BO60" s="264"/>
      <c r="BP60" s="264"/>
      <c r="BQ60" s="261">
        <v>54</v>
      </c>
      <c r="BR60" s="262"/>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245"/>
    </row>
    <row r="61" spans="1:131" s="246" customFormat="1" ht="26.25" customHeight="1" thickBot="1" x14ac:dyDescent="0.2">
      <c r="A61" s="260">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251"/>
      <c r="BK61" s="251"/>
      <c r="BL61" s="251"/>
      <c r="BM61" s="251"/>
      <c r="BN61" s="251"/>
      <c r="BO61" s="264"/>
      <c r="BP61" s="264"/>
      <c r="BQ61" s="261">
        <v>55</v>
      </c>
      <c r="BR61" s="262"/>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245"/>
    </row>
    <row r="62" spans="1:131" s="246" customFormat="1" ht="26.25" customHeight="1" x14ac:dyDescent="0.15">
      <c r="A62" s="260">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434</v>
      </c>
      <c r="BK62" s="850"/>
      <c r="BL62" s="850"/>
      <c r="BM62" s="850"/>
      <c r="BN62" s="851"/>
      <c r="BO62" s="264"/>
      <c r="BP62" s="264"/>
      <c r="BQ62" s="261">
        <v>56</v>
      </c>
      <c r="BR62" s="262"/>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245"/>
    </row>
    <row r="63" spans="1:131" s="246" customFormat="1" ht="26.25" customHeight="1" thickBot="1" x14ac:dyDescent="0.2">
      <c r="A63" s="263" t="s">
        <v>396</v>
      </c>
      <c r="B63" s="834" t="s">
        <v>435</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8076</v>
      </c>
      <c r="AG63" s="886"/>
      <c r="AH63" s="886"/>
      <c r="AI63" s="886"/>
      <c r="AJ63" s="887"/>
      <c r="AK63" s="888"/>
      <c r="AL63" s="883"/>
      <c r="AM63" s="883"/>
      <c r="AN63" s="883"/>
      <c r="AO63" s="883"/>
      <c r="AP63" s="886">
        <v>166415</v>
      </c>
      <c r="AQ63" s="886"/>
      <c r="AR63" s="886"/>
      <c r="AS63" s="886"/>
      <c r="AT63" s="886"/>
      <c r="AU63" s="886">
        <v>68303</v>
      </c>
      <c r="AV63" s="886"/>
      <c r="AW63" s="886"/>
      <c r="AX63" s="886"/>
      <c r="AY63" s="886"/>
      <c r="AZ63" s="890"/>
      <c r="BA63" s="890"/>
      <c r="BB63" s="890"/>
      <c r="BC63" s="890"/>
      <c r="BD63" s="890"/>
      <c r="BE63" s="891"/>
      <c r="BF63" s="891"/>
      <c r="BG63" s="891"/>
      <c r="BH63" s="891"/>
      <c r="BI63" s="892"/>
      <c r="BJ63" s="893" t="s">
        <v>414</v>
      </c>
      <c r="BK63" s="894"/>
      <c r="BL63" s="894"/>
      <c r="BM63" s="894"/>
      <c r="BN63" s="895"/>
      <c r="BO63" s="264"/>
      <c r="BP63" s="264"/>
      <c r="BQ63" s="261">
        <v>57</v>
      </c>
      <c r="BR63" s="262"/>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245"/>
    </row>
    <row r="65" spans="1:131" s="246" customFormat="1" ht="26.25" customHeight="1" thickBot="1" x14ac:dyDescent="0.2">
      <c r="A65" s="251" t="s">
        <v>436</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245"/>
    </row>
    <row r="66" spans="1:131" s="246" customFormat="1" ht="26.25" customHeight="1" x14ac:dyDescent="0.15">
      <c r="A66" s="784" t="s">
        <v>437</v>
      </c>
      <c r="B66" s="785"/>
      <c r="C66" s="785"/>
      <c r="D66" s="785"/>
      <c r="E66" s="785"/>
      <c r="F66" s="785"/>
      <c r="G66" s="785"/>
      <c r="H66" s="785"/>
      <c r="I66" s="785"/>
      <c r="J66" s="785"/>
      <c r="K66" s="785"/>
      <c r="L66" s="785"/>
      <c r="M66" s="785"/>
      <c r="N66" s="785"/>
      <c r="O66" s="785"/>
      <c r="P66" s="786"/>
      <c r="Q66" s="761" t="s">
        <v>438</v>
      </c>
      <c r="R66" s="762"/>
      <c r="S66" s="762"/>
      <c r="T66" s="762"/>
      <c r="U66" s="763"/>
      <c r="V66" s="761" t="s">
        <v>439</v>
      </c>
      <c r="W66" s="762"/>
      <c r="X66" s="762"/>
      <c r="Y66" s="762"/>
      <c r="Z66" s="763"/>
      <c r="AA66" s="761" t="s">
        <v>440</v>
      </c>
      <c r="AB66" s="762"/>
      <c r="AC66" s="762"/>
      <c r="AD66" s="762"/>
      <c r="AE66" s="763"/>
      <c r="AF66" s="896" t="s">
        <v>441</v>
      </c>
      <c r="AG66" s="857"/>
      <c r="AH66" s="857"/>
      <c r="AI66" s="857"/>
      <c r="AJ66" s="897"/>
      <c r="AK66" s="761" t="s">
        <v>442</v>
      </c>
      <c r="AL66" s="785"/>
      <c r="AM66" s="785"/>
      <c r="AN66" s="785"/>
      <c r="AO66" s="786"/>
      <c r="AP66" s="761" t="s">
        <v>443</v>
      </c>
      <c r="AQ66" s="762"/>
      <c r="AR66" s="762"/>
      <c r="AS66" s="762"/>
      <c r="AT66" s="763"/>
      <c r="AU66" s="761" t="s">
        <v>444</v>
      </c>
      <c r="AV66" s="762"/>
      <c r="AW66" s="762"/>
      <c r="AX66" s="762"/>
      <c r="AY66" s="763"/>
      <c r="AZ66" s="761" t="s">
        <v>377</v>
      </c>
      <c r="BA66" s="762"/>
      <c r="BB66" s="762"/>
      <c r="BC66" s="762"/>
      <c r="BD66" s="773"/>
      <c r="BE66" s="264"/>
      <c r="BF66" s="264"/>
      <c r="BG66" s="264"/>
      <c r="BH66" s="264"/>
      <c r="BI66" s="264"/>
      <c r="BJ66" s="264"/>
      <c r="BK66" s="264"/>
      <c r="BL66" s="264"/>
      <c r="BM66" s="264"/>
      <c r="BN66" s="264"/>
      <c r="BO66" s="264"/>
      <c r="BP66" s="264"/>
      <c r="BQ66" s="261">
        <v>60</v>
      </c>
      <c r="BR66" s="266"/>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45"/>
    </row>
    <row r="67" spans="1:131" s="246"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264"/>
      <c r="BF67" s="264"/>
      <c r="BG67" s="264"/>
      <c r="BH67" s="264"/>
      <c r="BI67" s="264"/>
      <c r="BJ67" s="264"/>
      <c r="BK67" s="264"/>
      <c r="BL67" s="264"/>
      <c r="BM67" s="264"/>
      <c r="BN67" s="264"/>
      <c r="BO67" s="264"/>
      <c r="BP67" s="264"/>
      <c r="BQ67" s="261">
        <v>61</v>
      </c>
      <c r="BR67" s="266"/>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45"/>
    </row>
    <row r="68" spans="1:131" s="246" customFormat="1" ht="26.25" customHeight="1" thickTop="1" x14ac:dyDescent="0.15">
      <c r="A68" s="257">
        <v>1</v>
      </c>
      <c r="B68" s="913" t="s">
        <v>630</v>
      </c>
      <c r="C68" s="914"/>
      <c r="D68" s="914"/>
      <c r="E68" s="914"/>
      <c r="F68" s="914"/>
      <c r="G68" s="914"/>
      <c r="H68" s="914"/>
      <c r="I68" s="914"/>
      <c r="J68" s="914"/>
      <c r="K68" s="914"/>
      <c r="L68" s="914"/>
      <c r="M68" s="914"/>
      <c r="N68" s="914"/>
      <c r="O68" s="914"/>
      <c r="P68" s="915"/>
      <c r="Q68" s="916">
        <v>4306</v>
      </c>
      <c r="R68" s="910"/>
      <c r="S68" s="910"/>
      <c r="T68" s="910"/>
      <c r="U68" s="910"/>
      <c r="V68" s="910">
        <v>3703</v>
      </c>
      <c r="W68" s="910"/>
      <c r="X68" s="910"/>
      <c r="Y68" s="910"/>
      <c r="Z68" s="910"/>
      <c r="AA68" s="910">
        <v>603</v>
      </c>
      <c r="AB68" s="910"/>
      <c r="AC68" s="910"/>
      <c r="AD68" s="910"/>
      <c r="AE68" s="910"/>
      <c r="AF68" s="910">
        <v>603</v>
      </c>
      <c r="AG68" s="910"/>
      <c r="AH68" s="910"/>
      <c r="AI68" s="910"/>
      <c r="AJ68" s="910"/>
      <c r="AK68" s="910" t="s">
        <v>636</v>
      </c>
      <c r="AL68" s="910"/>
      <c r="AM68" s="910"/>
      <c r="AN68" s="910"/>
      <c r="AO68" s="910"/>
      <c r="AP68" s="910">
        <v>868</v>
      </c>
      <c r="AQ68" s="910"/>
      <c r="AR68" s="910"/>
      <c r="AS68" s="910"/>
      <c r="AT68" s="910"/>
      <c r="AU68" s="910">
        <v>449</v>
      </c>
      <c r="AV68" s="910"/>
      <c r="AW68" s="910"/>
      <c r="AX68" s="910"/>
      <c r="AY68" s="910"/>
      <c r="AZ68" s="911"/>
      <c r="BA68" s="911"/>
      <c r="BB68" s="911"/>
      <c r="BC68" s="911"/>
      <c r="BD68" s="912"/>
      <c r="BE68" s="264"/>
      <c r="BF68" s="264"/>
      <c r="BG68" s="264"/>
      <c r="BH68" s="264"/>
      <c r="BI68" s="264"/>
      <c r="BJ68" s="264"/>
      <c r="BK68" s="264"/>
      <c r="BL68" s="264"/>
      <c r="BM68" s="264"/>
      <c r="BN68" s="264"/>
      <c r="BO68" s="264"/>
      <c r="BP68" s="264"/>
      <c r="BQ68" s="261">
        <v>62</v>
      </c>
      <c r="BR68" s="266"/>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45"/>
    </row>
    <row r="69" spans="1:131" s="246" customFormat="1" ht="26.25" customHeight="1" x14ac:dyDescent="0.15">
      <c r="A69" s="260">
        <v>2</v>
      </c>
      <c r="B69" s="917" t="s">
        <v>631</v>
      </c>
      <c r="C69" s="918"/>
      <c r="D69" s="918"/>
      <c r="E69" s="918"/>
      <c r="F69" s="918"/>
      <c r="G69" s="918"/>
      <c r="H69" s="918"/>
      <c r="I69" s="918"/>
      <c r="J69" s="918"/>
      <c r="K69" s="918"/>
      <c r="L69" s="918"/>
      <c r="M69" s="918"/>
      <c r="N69" s="918"/>
      <c r="O69" s="918"/>
      <c r="P69" s="919"/>
      <c r="Q69" s="920">
        <v>214</v>
      </c>
      <c r="R69" s="875"/>
      <c r="S69" s="875"/>
      <c r="T69" s="875"/>
      <c r="U69" s="875"/>
      <c r="V69" s="875">
        <v>183</v>
      </c>
      <c r="W69" s="875"/>
      <c r="X69" s="875"/>
      <c r="Y69" s="875"/>
      <c r="Z69" s="875"/>
      <c r="AA69" s="875">
        <v>31</v>
      </c>
      <c r="AB69" s="875"/>
      <c r="AC69" s="875"/>
      <c r="AD69" s="875"/>
      <c r="AE69" s="875"/>
      <c r="AF69" s="875">
        <v>31</v>
      </c>
      <c r="AG69" s="875"/>
      <c r="AH69" s="875"/>
      <c r="AI69" s="875"/>
      <c r="AJ69" s="875"/>
      <c r="AK69" s="875" t="s">
        <v>636</v>
      </c>
      <c r="AL69" s="875"/>
      <c r="AM69" s="875"/>
      <c r="AN69" s="875"/>
      <c r="AO69" s="875"/>
      <c r="AP69" s="875" t="s">
        <v>636</v>
      </c>
      <c r="AQ69" s="875"/>
      <c r="AR69" s="875"/>
      <c r="AS69" s="875"/>
      <c r="AT69" s="875"/>
      <c r="AU69" s="875" t="s">
        <v>636</v>
      </c>
      <c r="AV69" s="875"/>
      <c r="AW69" s="875"/>
      <c r="AX69" s="875"/>
      <c r="AY69" s="875"/>
      <c r="AZ69" s="921"/>
      <c r="BA69" s="921"/>
      <c r="BB69" s="921"/>
      <c r="BC69" s="921"/>
      <c r="BD69" s="922"/>
      <c r="BE69" s="264"/>
      <c r="BF69" s="264"/>
      <c r="BG69" s="264"/>
      <c r="BH69" s="264"/>
      <c r="BI69" s="264"/>
      <c r="BJ69" s="264"/>
      <c r="BK69" s="264"/>
      <c r="BL69" s="264"/>
      <c r="BM69" s="264"/>
      <c r="BN69" s="264"/>
      <c r="BO69" s="264"/>
      <c r="BP69" s="264"/>
      <c r="BQ69" s="261">
        <v>63</v>
      </c>
      <c r="BR69" s="266"/>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45"/>
    </row>
    <row r="70" spans="1:131" s="246" customFormat="1" ht="26.25" customHeight="1" x14ac:dyDescent="0.15">
      <c r="A70" s="260">
        <v>3</v>
      </c>
      <c r="B70" s="917" t="s">
        <v>632</v>
      </c>
      <c r="C70" s="918"/>
      <c r="D70" s="918"/>
      <c r="E70" s="918"/>
      <c r="F70" s="918"/>
      <c r="G70" s="918"/>
      <c r="H70" s="918"/>
      <c r="I70" s="918"/>
      <c r="J70" s="918"/>
      <c r="K70" s="918"/>
      <c r="L70" s="918"/>
      <c r="M70" s="918"/>
      <c r="N70" s="918"/>
      <c r="O70" s="918"/>
      <c r="P70" s="919"/>
      <c r="Q70" s="920">
        <v>4</v>
      </c>
      <c r="R70" s="875"/>
      <c r="S70" s="875"/>
      <c r="T70" s="875"/>
      <c r="U70" s="875"/>
      <c r="V70" s="875">
        <v>3</v>
      </c>
      <c r="W70" s="875"/>
      <c r="X70" s="875"/>
      <c r="Y70" s="875"/>
      <c r="Z70" s="875"/>
      <c r="AA70" s="875">
        <v>1</v>
      </c>
      <c r="AB70" s="875"/>
      <c r="AC70" s="875"/>
      <c r="AD70" s="875"/>
      <c r="AE70" s="875"/>
      <c r="AF70" s="875">
        <v>1</v>
      </c>
      <c r="AG70" s="875"/>
      <c r="AH70" s="875"/>
      <c r="AI70" s="875"/>
      <c r="AJ70" s="875"/>
      <c r="AK70" s="875" t="s">
        <v>636</v>
      </c>
      <c r="AL70" s="875"/>
      <c r="AM70" s="875"/>
      <c r="AN70" s="875"/>
      <c r="AO70" s="875"/>
      <c r="AP70" s="875" t="s">
        <v>636</v>
      </c>
      <c r="AQ70" s="875"/>
      <c r="AR70" s="875"/>
      <c r="AS70" s="875"/>
      <c r="AT70" s="875"/>
      <c r="AU70" s="875" t="s">
        <v>636</v>
      </c>
      <c r="AV70" s="875"/>
      <c r="AW70" s="875"/>
      <c r="AX70" s="875"/>
      <c r="AY70" s="875"/>
      <c r="AZ70" s="921"/>
      <c r="BA70" s="921"/>
      <c r="BB70" s="921"/>
      <c r="BC70" s="921"/>
      <c r="BD70" s="922"/>
      <c r="BE70" s="264"/>
      <c r="BF70" s="264"/>
      <c r="BG70" s="264"/>
      <c r="BH70" s="264"/>
      <c r="BI70" s="264"/>
      <c r="BJ70" s="264"/>
      <c r="BK70" s="264"/>
      <c r="BL70" s="264"/>
      <c r="BM70" s="264"/>
      <c r="BN70" s="264"/>
      <c r="BO70" s="264"/>
      <c r="BP70" s="264"/>
      <c r="BQ70" s="261">
        <v>64</v>
      </c>
      <c r="BR70" s="266"/>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45"/>
    </row>
    <row r="71" spans="1:131" s="246" customFormat="1" ht="26.25" customHeight="1" x14ac:dyDescent="0.15">
      <c r="A71" s="260">
        <v>4</v>
      </c>
      <c r="B71" s="917" t="s">
        <v>633</v>
      </c>
      <c r="C71" s="918"/>
      <c r="D71" s="918"/>
      <c r="E71" s="918"/>
      <c r="F71" s="918"/>
      <c r="G71" s="918"/>
      <c r="H71" s="918"/>
      <c r="I71" s="918"/>
      <c r="J71" s="918"/>
      <c r="K71" s="918"/>
      <c r="L71" s="918"/>
      <c r="M71" s="918"/>
      <c r="N71" s="918"/>
      <c r="O71" s="918"/>
      <c r="P71" s="919"/>
      <c r="Q71" s="920">
        <v>1</v>
      </c>
      <c r="R71" s="875"/>
      <c r="S71" s="875"/>
      <c r="T71" s="875"/>
      <c r="U71" s="875"/>
      <c r="V71" s="875">
        <v>0</v>
      </c>
      <c r="W71" s="875"/>
      <c r="X71" s="875"/>
      <c r="Y71" s="875"/>
      <c r="Z71" s="875"/>
      <c r="AA71" s="875">
        <v>1</v>
      </c>
      <c r="AB71" s="875"/>
      <c r="AC71" s="875"/>
      <c r="AD71" s="875"/>
      <c r="AE71" s="875"/>
      <c r="AF71" s="875">
        <v>1</v>
      </c>
      <c r="AG71" s="875"/>
      <c r="AH71" s="875"/>
      <c r="AI71" s="875"/>
      <c r="AJ71" s="875"/>
      <c r="AK71" s="875" t="s">
        <v>636</v>
      </c>
      <c r="AL71" s="875"/>
      <c r="AM71" s="875"/>
      <c r="AN71" s="875"/>
      <c r="AO71" s="875"/>
      <c r="AP71" s="875" t="s">
        <v>636</v>
      </c>
      <c r="AQ71" s="875"/>
      <c r="AR71" s="875"/>
      <c r="AS71" s="875"/>
      <c r="AT71" s="875"/>
      <c r="AU71" s="875" t="s">
        <v>636</v>
      </c>
      <c r="AV71" s="875"/>
      <c r="AW71" s="875"/>
      <c r="AX71" s="875"/>
      <c r="AY71" s="875"/>
      <c r="AZ71" s="921"/>
      <c r="BA71" s="921"/>
      <c r="BB71" s="921"/>
      <c r="BC71" s="921"/>
      <c r="BD71" s="922"/>
      <c r="BE71" s="264"/>
      <c r="BF71" s="264"/>
      <c r="BG71" s="264"/>
      <c r="BH71" s="264"/>
      <c r="BI71" s="264"/>
      <c r="BJ71" s="264"/>
      <c r="BK71" s="264"/>
      <c r="BL71" s="264"/>
      <c r="BM71" s="264"/>
      <c r="BN71" s="264"/>
      <c r="BO71" s="264"/>
      <c r="BP71" s="264"/>
      <c r="BQ71" s="261">
        <v>65</v>
      </c>
      <c r="BR71" s="266"/>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45"/>
    </row>
    <row r="72" spans="1:131" s="246" customFormat="1" ht="26.25" customHeight="1" x14ac:dyDescent="0.15">
      <c r="A72" s="260">
        <v>5</v>
      </c>
      <c r="B72" s="917" t="s">
        <v>634</v>
      </c>
      <c r="C72" s="918"/>
      <c r="D72" s="918"/>
      <c r="E72" s="918"/>
      <c r="F72" s="918"/>
      <c r="G72" s="918"/>
      <c r="H72" s="918"/>
      <c r="I72" s="918"/>
      <c r="J72" s="918"/>
      <c r="K72" s="918"/>
      <c r="L72" s="918"/>
      <c r="M72" s="918"/>
      <c r="N72" s="918"/>
      <c r="O72" s="918"/>
      <c r="P72" s="919"/>
      <c r="Q72" s="920">
        <v>151</v>
      </c>
      <c r="R72" s="875"/>
      <c r="S72" s="875"/>
      <c r="T72" s="875"/>
      <c r="U72" s="875"/>
      <c r="V72" s="875">
        <v>144</v>
      </c>
      <c r="W72" s="875"/>
      <c r="X72" s="875"/>
      <c r="Y72" s="875"/>
      <c r="Z72" s="875"/>
      <c r="AA72" s="875">
        <v>7</v>
      </c>
      <c r="AB72" s="875"/>
      <c r="AC72" s="875"/>
      <c r="AD72" s="875"/>
      <c r="AE72" s="875"/>
      <c r="AF72" s="875">
        <v>7</v>
      </c>
      <c r="AG72" s="875"/>
      <c r="AH72" s="875"/>
      <c r="AI72" s="875"/>
      <c r="AJ72" s="875"/>
      <c r="AK72" s="875" t="s">
        <v>636</v>
      </c>
      <c r="AL72" s="875"/>
      <c r="AM72" s="875"/>
      <c r="AN72" s="875"/>
      <c r="AO72" s="875"/>
      <c r="AP72" s="875" t="s">
        <v>636</v>
      </c>
      <c r="AQ72" s="875"/>
      <c r="AR72" s="875"/>
      <c r="AS72" s="875"/>
      <c r="AT72" s="875"/>
      <c r="AU72" s="875" t="s">
        <v>636</v>
      </c>
      <c r="AV72" s="875"/>
      <c r="AW72" s="875"/>
      <c r="AX72" s="875"/>
      <c r="AY72" s="875"/>
      <c r="AZ72" s="921"/>
      <c r="BA72" s="921"/>
      <c r="BB72" s="921"/>
      <c r="BC72" s="921"/>
      <c r="BD72" s="922"/>
      <c r="BE72" s="264"/>
      <c r="BF72" s="264"/>
      <c r="BG72" s="264"/>
      <c r="BH72" s="264"/>
      <c r="BI72" s="264"/>
      <c r="BJ72" s="264"/>
      <c r="BK72" s="264"/>
      <c r="BL72" s="264"/>
      <c r="BM72" s="264"/>
      <c r="BN72" s="264"/>
      <c r="BO72" s="264"/>
      <c r="BP72" s="264"/>
      <c r="BQ72" s="261">
        <v>66</v>
      </c>
      <c r="BR72" s="266"/>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45"/>
    </row>
    <row r="73" spans="1:131" s="246" customFormat="1" ht="26.25" customHeight="1" x14ac:dyDescent="0.15">
      <c r="A73" s="260">
        <v>6</v>
      </c>
      <c r="B73" s="917" t="s">
        <v>635</v>
      </c>
      <c r="C73" s="918"/>
      <c r="D73" s="918"/>
      <c r="E73" s="918"/>
      <c r="F73" s="918"/>
      <c r="G73" s="918"/>
      <c r="H73" s="918"/>
      <c r="I73" s="918"/>
      <c r="J73" s="918"/>
      <c r="K73" s="918"/>
      <c r="L73" s="918"/>
      <c r="M73" s="918"/>
      <c r="N73" s="918"/>
      <c r="O73" s="918"/>
      <c r="P73" s="919"/>
      <c r="Q73" s="920">
        <v>159098</v>
      </c>
      <c r="R73" s="875"/>
      <c r="S73" s="875"/>
      <c r="T73" s="875"/>
      <c r="U73" s="875"/>
      <c r="V73" s="875">
        <v>159098</v>
      </c>
      <c r="W73" s="875"/>
      <c r="X73" s="875"/>
      <c r="Y73" s="875"/>
      <c r="Z73" s="875"/>
      <c r="AA73" s="875" t="s">
        <v>638</v>
      </c>
      <c r="AB73" s="875"/>
      <c r="AC73" s="875"/>
      <c r="AD73" s="875"/>
      <c r="AE73" s="875"/>
      <c r="AF73" s="875" t="s">
        <v>636</v>
      </c>
      <c r="AG73" s="875"/>
      <c r="AH73" s="875"/>
      <c r="AI73" s="875"/>
      <c r="AJ73" s="875"/>
      <c r="AK73" s="875" t="s">
        <v>636</v>
      </c>
      <c r="AL73" s="875"/>
      <c r="AM73" s="875"/>
      <c r="AN73" s="875"/>
      <c r="AO73" s="875"/>
      <c r="AP73" s="875" t="s">
        <v>636</v>
      </c>
      <c r="AQ73" s="875"/>
      <c r="AR73" s="875"/>
      <c r="AS73" s="875"/>
      <c r="AT73" s="875"/>
      <c r="AU73" s="875" t="s">
        <v>636</v>
      </c>
      <c r="AV73" s="875"/>
      <c r="AW73" s="875"/>
      <c r="AX73" s="875"/>
      <c r="AY73" s="875"/>
      <c r="AZ73" s="921"/>
      <c r="BA73" s="921"/>
      <c r="BB73" s="921"/>
      <c r="BC73" s="921"/>
      <c r="BD73" s="922"/>
      <c r="BE73" s="264"/>
      <c r="BF73" s="264"/>
      <c r="BG73" s="264"/>
      <c r="BH73" s="264"/>
      <c r="BI73" s="264"/>
      <c r="BJ73" s="264"/>
      <c r="BK73" s="264"/>
      <c r="BL73" s="264"/>
      <c r="BM73" s="264"/>
      <c r="BN73" s="264"/>
      <c r="BO73" s="264"/>
      <c r="BP73" s="264"/>
      <c r="BQ73" s="261">
        <v>67</v>
      </c>
      <c r="BR73" s="266"/>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45"/>
    </row>
    <row r="74" spans="1:131" s="246" customFormat="1" ht="26.25" customHeight="1" x14ac:dyDescent="0.15">
      <c r="A74" s="260">
        <v>7</v>
      </c>
      <c r="B74" s="917"/>
      <c r="C74" s="918"/>
      <c r="D74" s="918"/>
      <c r="E74" s="918"/>
      <c r="F74" s="918"/>
      <c r="G74" s="918"/>
      <c r="H74" s="918"/>
      <c r="I74" s="918"/>
      <c r="J74" s="918"/>
      <c r="K74" s="918"/>
      <c r="L74" s="918"/>
      <c r="M74" s="918"/>
      <c r="N74" s="918"/>
      <c r="O74" s="918"/>
      <c r="P74" s="919"/>
      <c r="Q74" s="920"/>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c r="AR74" s="875"/>
      <c r="AS74" s="875"/>
      <c r="AT74" s="875"/>
      <c r="AU74" s="875"/>
      <c r="AV74" s="875"/>
      <c r="AW74" s="875"/>
      <c r="AX74" s="875"/>
      <c r="AY74" s="875"/>
      <c r="AZ74" s="921"/>
      <c r="BA74" s="921"/>
      <c r="BB74" s="921"/>
      <c r="BC74" s="921"/>
      <c r="BD74" s="922"/>
      <c r="BE74" s="264"/>
      <c r="BF74" s="264"/>
      <c r="BG74" s="264"/>
      <c r="BH74" s="264"/>
      <c r="BI74" s="264"/>
      <c r="BJ74" s="264"/>
      <c r="BK74" s="264"/>
      <c r="BL74" s="264"/>
      <c r="BM74" s="264"/>
      <c r="BN74" s="264"/>
      <c r="BO74" s="264"/>
      <c r="BP74" s="264"/>
      <c r="BQ74" s="261">
        <v>68</v>
      </c>
      <c r="BR74" s="266"/>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45"/>
    </row>
    <row r="75" spans="1:131" s="246" customFormat="1" ht="26.25" customHeight="1" x14ac:dyDescent="0.15">
      <c r="A75" s="260">
        <v>8</v>
      </c>
      <c r="B75" s="917"/>
      <c r="C75" s="918"/>
      <c r="D75" s="918"/>
      <c r="E75" s="918"/>
      <c r="F75" s="918"/>
      <c r="G75" s="918"/>
      <c r="H75" s="918"/>
      <c r="I75" s="918"/>
      <c r="J75" s="918"/>
      <c r="K75" s="918"/>
      <c r="L75" s="918"/>
      <c r="M75" s="918"/>
      <c r="N75" s="918"/>
      <c r="O75" s="918"/>
      <c r="P75" s="919"/>
      <c r="Q75" s="923"/>
      <c r="R75" s="924"/>
      <c r="S75" s="924"/>
      <c r="T75" s="924"/>
      <c r="U75" s="874"/>
      <c r="V75" s="925"/>
      <c r="W75" s="924"/>
      <c r="X75" s="924"/>
      <c r="Y75" s="924"/>
      <c r="Z75" s="874"/>
      <c r="AA75" s="925"/>
      <c r="AB75" s="924"/>
      <c r="AC75" s="924"/>
      <c r="AD75" s="924"/>
      <c r="AE75" s="874"/>
      <c r="AF75" s="925"/>
      <c r="AG75" s="924"/>
      <c r="AH75" s="924"/>
      <c r="AI75" s="924"/>
      <c r="AJ75" s="874"/>
      <c r="AK75" s="925"/>
      <c r="AL75" s="924"/>
      <c r="AM75" s="924"/>
      <c r="AN75" s="924"/>
      <c r="AO75" s="874"/>
      <c r="AP75" s="925"/>
      <c r="AQ75" s="924"/>
      <c r="AR75" s="924"/>
      <c r="AS75" s="924"/>
      <c r="AT75" s="874"/>
      <c r="AU75" s="925"/>
      <c r="AV75" s="924"/>
      <c r="AW75" s="924"/>
      <c r="AX75" s="924"/>
      <c r="AY75" s="874"/>
      <c r="AZ75" s="921"/>
      <c r="BA75" s="921"/>
      <c r="BB75" s="921"/>
      <c r="BC75" s="921"/>
      <c r="BD75" s="922"/>
      <c r="BE75" s="264"/>
      <c r="BF75" s="264"/>
      <c r="BG75" s="264"/>
      <c r="BH75" s="264"/>
      <c r="BI75" s="264"/>
      <c r="BJ75" s="264"/>
      <c r="BK75" s="264"/>
      <c r="BL75" s="264"/>
      <c r="BM75" s="264"/>
      <c r="BN75" s="264"/>
      <c r="BO75" s="264"/>
      <c r="BP75" s="264"/>
      <c r="BQ75" s="261">
        <v>69</v>
      </c>
      <c r="BR75" s="266"/>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45"/>
    </row>
    <row r="76" spans="1:131" s="246" customFormat="1" ht="26.25" customHeight="1" x14ac:dyDescent="0.15">
      <c r="A76" s="260">
        <v>9</v>
      </c>
      <c r="B76" s="917"/>
      <c r="C76" s="918"/>
      <c r="D76" s="918"/>
      <c r="E76" s="918"/>
      <c r="F76" s="918"/>
      <c r="G76" s="918"/>
      <c r="H76" s="918"/>
      <c r="I76" s="918"/>
      <c r="J76" s="918"/>
      <c r="K76" s="918"/>
      <c r="L76" s="918"/>
      <c r="M76" s="918"/>
      <c r="N76" s="918"/>
      <c r="O76" s="918"/>
      <c r="P76" s="919"/>
      <c r="Q76" s="923"/>
      <c r="R76" s="924"/>
      <c r="S76" s="924"/>
      <c r="T76" s="924"/>
      <c r="U76" s="874"/>
      <c r="V76" s="925"/>
      <c r="W76" s="924"/>
      <c r="X76" s="924"/>
      <c r="Y76" s="924"/>
      <c r="Z76" s="874"/>
      <c r="AA76" s="925"/>
      <c r="AB76" s="924"/>
      <c r="AC76" s="924"/>
      <c r="AD76" s="924"/>
      <c r="AE76" s="874"/>
      <c r="AF76" s="925"/>
      <c r="AG76" s="924"/>
      <c r="AH76" s="924"/>
      <c r="AI76" s="924"/>
      <c r="AJ76" s="874"/>
      <c r="AK76" s="925"/>
      <c r="AL76" s="924"/>
      <c r="AM76" s="924"/>
      <c r="AN76" s="924"/>
      <c r="AO76" s="874"/>
      <c r="AP76" s="925"/>
      <c r="AQ76" s="924"/>
      <c r="AR76" s="924"/>
      <c r="AS76" s="924"/>
      <c r="AT76" s="874"/>
      <c r="AU76" s="925"/>
      <c r="AV76" s="924"/>
      <c r="AW76" s="924"/>
      <c r="AX76" s="924"/>
      <c r="AY76" s="874"/>
      <c r="AZ76" s="921"/>
      <c r="BA76" s="921"/>
      <c r="BB76" s="921"/>
      <c r="BC76" s="921"/>
      <c r="BD76" s="922"/>
      <c r="BE76" s="264"/>
      <c r="BF76" s="264"/>
      <c r="BG76" s="264"/>
      <c r="BH76" s="264"/>
      <c r="BI76" s="264"/>
      <c r="BJ76" s="264"/>
      <c r="BK76" s="264"/>
      <c r="BL76" s="264"/>
      <c r="BM76" s="264"/>
      <c r="BN76" s="264"/>
      <c r="BO76" s="264"/>
      <c r="BP76" s="264"/>
      <c r="BQ76" s="261">
        <v>70</v>
      </c>
      <c r="BR76" s="266"/>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45"/>
    </row>
    <row r="77" spans="1:131" s="246" customFormat="1" ht="26.25" customHeight="1" x14ac:dyDescent="0.15">
      <c r="A77" s="260">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264"/>
      <c r="BF77" s="264"/>
      <c r="BG77" s="264"/>
      <c r="BH77" s="264"/>
      <c r="BI77" s="264"/>
      <c r="BJ77" s="264"/>
      <c r="BK77" s="264"/>
      <c r="BL77" s="264"/>
      <c r="BM77" s="264"/>
      <c r="BN77" s="264"/>
      <c r="BO77" s="264"/>
      <c r="BP77" s="264"/>
      <c r="BQ77" s="261">
        <v>71</v>
      </c>
      <c r="BR77" s="266"/>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45"/>
    </row>
    <row r="78" spans="1:131" s="246" customFormat="1" ht="26.25" customHeight="1" x14ac:dyDescent="0.15">
      <c r="A78" s="260">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264"/>
      <c r="BF78" s="264"/>
      <c r="BG78" s="264"/>
      <c r="BH78" s="264"/>
      <c r="BI78" s="264"/>
      <c r="BJ78" s="267"/>
      <c r="BK78" s="267"/>
      <c r="BL78" s="267"/>
      <c r="BM78" s="267"/>
      <c r="BN78" s="267"/>
      <c r="BO78" s="264"/>
      <c r="BP78" s="264"/>
      <c r="BQ78" s="261">
        <v>72</v>
      </c>
      <c r="BR78" s="266"/>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45"/>
    </row>
    <row r="79" spans="1:131" s="246" customFormat="1" ht="26.25" customHeight="1" x14ac:dyDescent="0.15">
      <c r="A79" s="260">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264"/>
      <c r="BF79" s="264"/>
      <c r="BG79" s="264"/>
      <c r="BH79" s="264"/>
      <c r="BI79" s="264"/>
      <c r="BJ79" s="267"/>
      <c r="BK79" s="267"/>
      <c r="BL79" s="267"/>
      <c r="BM79" s="267"/>
      <c r="BN79" s="267"/>
      <c r="BO79" s="264"/>
      <c r="BP79" s="264"/>
      <c r="BQ79" s="261">
        <v>73</v>
      </c>
      <c r="BR79" s="266"/>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45"/>
    </row>
    <row r="80" spans="1:131" s="246" customFormat="1" ht="26.25" customHeight="1" x14ac:dyDescent="0.15">
      <c r="A80" s="260">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264"/>
      <c r="BF80" s="264"/>
      <c r="BG80" s="264"/>
      <c r="BH80" s="264"/>
      <c r="BI80" s="264"/>
      <c r="BJ80" s="264"/>
      <c r="BK80" s="264"/>
      <c r="BL80" s="264"/>
      <c r="BM80" s="264"/>
      <c r="BN80" s="264"/>
      <c r="BO80" s="264"/>
      <c r="BP80" s="264"/>
      <c r="BQ80" s="261">
        <v>74</v>
      </c>
      <c r="BR80" s="266"/>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45"/>
    </row>
    <row r="81" spans="1:131" s="246" customFormat="1" ht="26.25" customHeight="1" x14ac:dyDescent="0.15">
      <c r="A81" s="260">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264"/>
      <c r="BF81" s="264"/>
      <c r="BG81" s="264"/>
      <c r="BH81" s="264"/>
      <c r="BI81" s="264"/>
      <c r="BJ81" s="264"/>
      <c r="BK81" s="264"/>
      <c r="BL81" s="264"/>
      <c r="BM81" s="264"/>
      <c r="BN81" s="264"/>
      <c r="BO81" s="264"/>
      <c r="BP81" s="264"/>
      <c r="BQ81" s="261">
        <v>75</v>
      </c>
      <c r="BR81" s="266"/>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45"/>
    </row>
    <row r="82" spans="1:131" s="246" customFormat="1" ht="26.25" customHeight="1" x14ac:dyDescent="0.15">
      <c r="A82" s="260">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264"/>
      <c r="BF82" s="264"/>
      <c r="BG82" s="264"/>
      <c r="BH82" s="264"/>
      <c r="BI82" s="264"/>
      <c r="BJ82" s="264"/>
      <c r="BK82" s="264"/>
      <c r="BL82" s="264"/>
      <c r="BM82" s="264"/>
      <c r="BN82" s="264"/>
      <c r="BO82" s="264"/>
      <c r="BP82" s="264"/>
      <c r="BQ82" s="261">
        <v>76</v>
      </c>
      <c r="BR82" s="266"/>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45"/>
    </row>
    <row r="83" spans="1:131" s="246" customFormat="1" ht="26.25" customHeight="1" x14ac:dyDescent="0.15">
      <c r="A83" s="260">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264"/>
      <c r="BF83" s="264"/>
      <c r="BG83" s="264"/>
      <c r="BH83" s="264"/>
      <c r="BI83" s="264"/>
      <c r="BJ83" s="264"/>
      <c r="BK83" s="264"/>
      <c r="BL83" s="264"/>
      <c r="BM83" s="264"/>
      <c r="BN83" s="264"/>
      <c r="BO83" s="264"/>
      <c r="BP83" s="264"/>
      <c r="BQ83" s="261">
        <v>77</v>
      </c>
      <c r="BR83" s="266"/>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45"/>
    </row>
    <row r="84" spans="1:131" s="246" customFormat="1" ht="26.25" customHeight="1" x14ac:dyDescent="0.15">
      <c r="A84" s="260">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264"/>
      <c r="BF84" s="264"/>
      <c r="BG84" s="264"/>
      <c r="BH84" s="264"/>
      <c r="BI84" s="264"/>
      <c r="BJ84" s="264"/>
      <c r="BK84" s="264"/>
      <c r="BL84" s="264"/>
      <c r="BM84" s="264"/>
      <c r="BN84" s="264"/>
      <c r="BO84" s="264"/>
      <c r="BP84" s="264"/>
      <c r="BQ84" s="261">
        <v>78</v>
      </c>
      <c r="BR84" s="266"/>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45"/>
    </row>
    <row r="85" spans="1:131" s="246" customFormat="1" ht="26.25" customHeight="1" x14ac:dyDescent="0.15">
      <c r="A85" s="260">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264"/>
      <c r="BF85" s="264"/>
      <c r="BG85" s="264"/>
      <c r="BH85" s="264"/>
      <c r="BI85" s="264"/>
      <c r="BJ85" s="264"/>
      <c r="BK85" s="264"/>
      <c r="BL85" s="264"/>
      <c r="BM85" s="264"/>
      <c r="BN85" s="264"/>
      <c r="BO85" s="264"/>
      <c r="BP85" s="264"/>
      <c r="BQ85" s="261">
        <v>79</v>
      </c>
      <c r="BR85" s="266"/>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45"/>
    </row>
    <row r="86" spans="1:131" s="246" customFormat="1" ht="26.25" customHeight="1" x14ac:dyDescent="0.15">
      <c r="A86" s="260">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264"/>
      <c r="BF86" s="264"/>
      <c r="BG86" s="264"/>
      <c r="BH86" s="264"/>
      <c r="BI86" s="264"/>
      <c r="BJ86" s="264"/>
      <c r="BK86" s="264"/>
      <c r="BL86" s="264"/>
      <c r="BM86" s="264"/>
      <c r="BN86" s="264"/>
      <c r="BO86" s="264"/>
      <c r="BP86" s="264"/>
      <c r="BQ86" s="261">
        <v>80</v>
      </c>
      <c r="BR86" s="266"/>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45"/>
    </row>
    <row r="87" spans="1:131" s="246" customFormat="1" ht="26.25" customHeight="1" x14ac:dyDescent="0.15">
      <c r="A87" s="268">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64"/>
      <c r="BF87" s="264"/>
      <c r="BG87" s="264"/>
      <c r="BH87" s="264"/>
      <c r="BI87" s="264"/>
      <c r="BJ87" s="264"/>
      <c r="BK87" s="264"/>
      <c r="BL87" s="264"/>
      <c r="BM87" s="264"/>
      <c r="BN87" s="264"/>
      <c r="BO87" s="264"/>
      <c r="BP87" s="264"/>
      <c r="BQ87" s="261">
        <v>81</v>
      </c>
      <c r="BR87" s="266"/>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45"/>
    </row>
    <row r="88" spans="1:131" s="246" customFormat="1" ht="26.25" customHeight="1" thickBot="1" x14ac:dyDescent="0.2">
      <c r="A88" s="263" t="s">
        <v>396</v>
      </c>
      <c r="B88" s="834" t="s">
        <v>445</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643</v>
      </c>
      <c r="AG88" s="886"/>
      <c r="AH88" s="886"/>
      <c r="AI88" s="886"/>
      <c r="AJ88" s="886"/>
      <c r="AK88" s="883"/>
      <c r="AL88" s="883"/>
      <c r="AM88" s="883"/>
      <c r="AN88" s="883"/>
      <c r="AO88" s="883"/>
      <c r="AP88" s="886">
        <v>868</v>
      </c>
      <c r="AQ88" s="886"/>
      <c r="AR88" s="886"/>
      <c r="AS88" s="886"/>
      <c r="AT88" s="886"/>
      <c r="AU88" s="886">
        <v>449</v>
      </c>
      <c r="AV88" s="886"/>
      <c r="AW88" s="886"/>
      <c r="AX88" s="886"/>
      <c r="AY88" s="886"/>
      <c r="AZ88" s="891"/>
      <c r="BA88" s="891"/>
      <c r="BB88" s="891"/>
      <c r="BC88" s="891"/>
      <c r="BD88" s="892"/>
      <c r="BE88" s="264"/>
      <c r="BF88" s="264"/>
      <c r="BG88" s="264"/>
      <c r="BH88" s="264"/>
      <c r="BI88" s="264"/>
      <c r="BJ88" s="264"/>
      <c r="BK88" s="264"/>
      <c r="BL88" s="264"/>
      <c r="BM88" s="264"/>
      <c r="BN88" s="264"/>
      <c r="BO88" s="264"/>
      <c r="BP88" s="264"/>
      <c r="BQ88" s="261">
        <v>82</v>
      </c>
      <c r="BR88" s="266"/>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396</v>
      </c>
      <c r="BR102" s="834" t="s">
        <v>446</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c r="CS102" s="894"/>
      <c r="CT102" s="894"/>
      <c r="CU102" s="894"/>
      <c r="CV102" s="937"/>
      <c r="CW102" s="936"/>
      <c r="CX102" s="894"/>
      <c r="CY102" s="894"/>
      <c r="CZ102" s="894"/>
      <c r="DA102" s="937"/>
      <c r="DB102" s="936"/>
      <c r="DC102" s="894"/>
      <c r="DD102" s="894"/>
      <c r="DE102" s="894"/>
      <c r="DF102" s="937"/>
      <c r="DG102" s="936"/>
      <c r="DH102" s="894"/>
      <c r="DI102" s="894"/>
      <c r="DJ102" s="894"/>
      <c r="DK102" s="937"/>
      <c r="DL102" s="936"/>
      <c r="DM102" s="894"/>
      <c r="DN102" s="894"/>
      <c r="DO102" s="894"/>
      <c r="DP102" s="937"/>
      <c r="DQ102" s="936"/>
      <c r="DR102" s="894"/>
      <c r="DS102" s="894"/>
      <c r="DT102" s="894"/>
      <c r="DU102" s="937"/>
      <c r="DV102" s="960"/>
      <c r="DW102" s="961"/>
      <c r="DX102" s="961"/>
      <c r="DY102" s="961"/>
      <c r="DZ102" s="962"/>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63" t="s">
        <v>447</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64" t="s">
        <v>448</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449</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450</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65" t="s">
        <v>451</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452</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5" customFormat="1" ht="26.25" customHeight="1" x14ac:dyDescent="0.15">
      <c r="A109" s="958" t="s">
        <v>453</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454</v>
      </c>
      <c r="AB109" s="939"/>
      <c r="AC109" s="939"/>
      <c r="AD109" s="939"/>
      <c r="AE109" s="940"/>
      <c r="AF109" s="938" t="s">
        <v>307</v>
      </c>
      <c r="AG109" s="939"/>
      <c r="AH109" s="939"/>
      <c r="AI109" s="939"/>
      <c r="AJ109" s="940"/>
      <c r="AK109" s="938" t="s">
        <v>306</v>
      </c>
      <c r="AL109" s="939"/>
      <c r="AM109" s="939"/>
      <c r="AN109" s="939"/>
      <c r="AO109" s="940"/>
      <c r="AP109" s="938" t="s">
        <v>455</v>
      </c>
      <c r="AQ109" s="939"/>
      <c r="AR109" s="939"/>
      <c r="AS109" s="939"/>
      <c r="AT109" s="941"/>
      <c r="AU109" s="958" t="s">
        <v>453</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454</v>
      </c>
      <c r="BR109" s="939"/>
      <c r="BS109" s="939"/>
      <c r="BT109" s="939"/>
      <c r="BU109" s="940"/>
      <c r="BV109" s="938" t="s">
        <v>307</v>
      </c>
      <c r="BW109" s="939"/>
      <c r="BX109" s="939"/>
      <c r="BY109" s="939"/>
      <c r="BZ109" s="940"/>
      <c r="CA109" s="938" t="s">
        <v>306</v>
      </c>
      <c r="CB109" s="939"/>
      <c r="CC109" s="939"/>
      <c r="CD109" s="939"/>
      <c r="CE109" s="940"/>
      <c r="CF109" s="959" t="s">
        <v>455</v>
      </c>
      <c r="CG109" s="959"/>
      <c r="CH109" s="959"/>
      <c r="CI109" s="959"/>
      <c r="CJ109" s="959"/>
      <c r="CK109" s="938" t="s">
        <v>456</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454</v>
      </c>
      <c r="DH109" s="939"/>
      <c r="DI109" s="939"/>
      <c r="DJ109" s="939"/>
      <c r="DK109" s="940"/>
      <c r="DL109" s="938" t="s">
        <v>307</v>
      </c>
      <c r="DM109" s="939"/>
      <c r="DN109" s="939"/>
      <c r="DO109" s="939"/>
      <c r="DP109" s="940"/>
      <c r="DQ109" s="938" t="s">
        <v>306</v>
      </c>
      <c r="DR109" s="939"/>
      <c r="DS109" s="939"/>
      <c r="DT109" s="939"/>
      <c r="DU109" s="940"/>
      <c r="DV109" s="938" t="s">
        <v>455</v>
      </c>
      <c r="DW109" s="939"/>
      <c r="DX109" s="939"/>
      <c r="DY109" s="939"/>
      <c r="DZ109" s="941"/>
    </row>
    <row r="110" spans="1:131" s="245" customFormat="1" ht="26.25" customHeight="1" x14ac:dyDescent="0.15">
      <c r="A110" s="942" t="s">
        <v>457</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22714619</v>
      </c>
      <c r="AB110" s="946"/>
      <c r="AC110" s="946"/>
      <c r="AD110" s="946"/>
      <c r="AE110" s="947"/>
      <c r="AF110" s="948">
        <v>22334484</v>
      </c>
      <c r="AG110" s="946"/>
      <c r="AH110" s="946"/>
      <c r="AI110" s="946"/>
      <c r="AJ110" s="947"/>
      <c r="AK110" s="948">
        <v>22074463</v>
      </c>
      <c r="AL110" s="946"/>
      <c r="AM110" s="946"/>
      <c r="AN110" s="946"/>
      <c r="AO110" s="947"/>
      <c r="AP110" s="949">
        <v>26.7</v>
      </c>
      <c r="AQ110" s="950"/>
      <c r="AR110" s="950"/>
      <c r="AS110" s="950"/>
      <c r="AT110" s="951"/>
      <c r="AU110" s="952" t="s">
        <v>73</v>
      </c>
      <c r="AV110" s="953"/>
      <c r="AW110" s="953"/>
      <c r="AX110" s="953"/>
      <c r="AY110" s="953"/>
      <c r="AZ110" s="994" t="s">
        <v>458</v>
      </c>
      <c r="BA110" s="943"/>
      <c r="BB110" s="943"/>
      <c r="BC110" s="943"/>
      <c r="BD110" s="943"/>
      <c r="BE110" s="943"/>
      <c r="BF110" s="943"/>
      <c r="BG110" s="943"/>
      <c r="BH110" s="943"/>
      <c r="BI110" s="943"/>
      <c r="BJ110" s="943"/>
      <c r="BK110" s="943"/>
      <c r="BL110" s="943"/>
      <c r="BM110" s="943"/>
      <c r="BN110" s="943"/>
      <c r="BO110" s="943"/>
      <c r="BP110" s="944"/>
      <c r="BQ110" s="980">
        <v>238095306</v>
      </c>
      <c r="BR110" s="981"/>
      <c r="BS110" s="981"/>
      <c r="BT110" s="981"/>
      <c r="BU110" s="981"/>
      <c r="BV110" s="981">
        <v>236140741</v>
      </c>
      <c r="BW110" s="981"/>
      <c r="BX110" s="981"/>
      <c r="BY110" s="981"/>
      <c r="BZ110" s="981"/>
      <c r="CA110" s="981">
        <v>234717772</v>
      </c>
      <c r="CB110" s="981"/>
      <c r="CC110" s="981"/>
      <c r="CD110" s="981"/>
      <c r="CE110" s="981"/>
      <c r="CF110" s="995">
        <v>283.7</v>
      </c>
      <c r="CG110" s="996"/>
      <c r="CH110" s="996"/>
      <c r="CI110" s="996"/>
      <c r="CJ110" s="996"/>
      <c r="CK110" s="997" t="s">
        <v>459</v>
      </c>
      <c r="CL110" s="998"/>
      <c r="CM110" s="977" t="s">
        <v>460</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v>1676443</v>
      </c>
      <c r="DH110" s="981"/>
      <c r="DI110" s="981"/>
      <c r="DJ110" s="981"/>
      <c r="DK110" s="981"/>
      <c r="DL110" s="981">
        <v>10323932</v>
      </c>
      <c r="DM110" s="981"/>
      <c r="DN110" s="981"/>
      <c r="DO110" s="981"/>
      <c r="DP110" s="981"/>
      <c r="DQ110" s="981">
        <v>16262253</v>
      </c>
      <c r="DR110" s="981"/>
      <c r="DS110" s="981"/>
      <c r="DT110" s="981"/>
      <c r="DU110" s="981"/>
      <c r="DV110" s="982">
        <v>19.7</v>
      </c>
      <c r="DW110" s="982"/>
      <c r="DX110" s="982"/>
      <c r="DY110" s="982"/>
      <c r="DZ110" s="983"/>
    </row>
    <row r="111" spans="1:131" s="245" customFormat="1" ht="26.25" customHeight="1" x14ac:dyDescent="0.15">
      <c r="A111" s="984" t="s">
        <v>461</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462</v>
      </c>
      <c r="AB111" s="988"/>
      <c r="AC111" s="988"/>
      <c r="AD111" s="988"/>
      <c r="AE111" s="989"/>
      <c r="AF111" s="990" t="s">
        <v>463</v>
      </c>
      <c r="AG111" s="988"/>
      <c r="AH111" s="988"/>
      <c r="AI111" s="988"/>
      <c r="AJ111" s="989"/>
      <c r="AK111" s="990" t="s">
        <v>128</v>
      </c>
      <c r="AL111" s="988"/>
      <c r="AM111" s="988"/>
      <c r="AN111" s="988"/>
      <c r="AO111" s="989"/>
      <c r="AP111" s="991" t="s">
        <v>398</v>
      </c>
      <c r="AQ111" s="992"/>
      <c r="AR111" s="992"/>
      <c r="AS111" s="992"/>
      <c r="AT111" s="993"/>
      <c r="AU111" s="954"/>
      <c r="AV111" s="955"/>
      <c r="AW111" s="955"/>
      <c r="AX111" s="955"/>
      <c r="AY111" s="955"/>
      <c r="AZ111" s="1003" t="s">
        <v>464</v>
      </c>
      <c r="BA111" s="1004"/>
      <c r="BB111" s="1004"/>
      <c r="BC111" s="1004"/>
      <c r="BD111" s="1004"/>
      <c r="BE111" s="1004"/>
      <c r="BF111" s="1004"/>
      <c r="BG111" s="1004"/>
      <c r="BH111" s="1004"/>
      <c r="BI111" s="1004"/>
      <c r="BJ111" s="1004"/>
      <c r="BK111" s="1004"/>
      <c r="BL111" s="1004"/>
      <c r="BM111" s="1004"/>
      <c r="BN111" s="1004"/>
      <c r="BO111" s="1004"/>
      <c r="BP111" s="1005"/>
      <c r="BQ111" s="973">
        <v>10067409</v>
      </c>
      <c r="BR111" s="974"/>
      <c r="BS111" s="974"/>
      <c r="BT111" s="974"/>
      <c r="BU111" s="974"/>
      <c r="BV111" s="974">
        <v>22450530</v>
      </c>
      <c r="BW111" s="974"/>
      <c r="BX111" s="974"/>
      <c r="BY111" s="974"/>
      <c r="BZ111" s="974"/>
      <c r="CA111" s="974">
        <v>27826577</v>
      </c>
      <c r="CB111" s="974"/>
      <c r="CC111" s="974"/>
      <c r="CD111" s="974"/>
      <c r="CE111" s="974"/>
      <c r="CF111" s="968">
        <v>33.6</v>
      </c>
      <c r="CG111" s="969"/>
      <c r="CH111" s="969"/>
      <c r="CI111" s="969"/>
      <c r="CJ111" s="969"/>
      <c r="CK111" s="999"/>
      <c r="CL111" s="1000"/>
      <c r="CM111" s="970" t="s">
        <v>465</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466</v>
      </c>
      <c r="DH111" s="974"/>
      <c r="DI111" s="974"/>
      <c r="DJ111" s="974"/>
      <c r="DK111" s="974"/>
      <c r="DL111" s="974" t="s">
        <v>128</v>
      </c>
      <c r="DM111" s="974"/>
      <c r="DN111" s="974"/>
      <c r="DO111" s="974"/>
      <c r="DP111" s="974"/>
      <c r="DQ111" s="974" t="s">
        <v>398</v>
      </c>
      <c r="DR111" s="974"/>
      <c r="DS111" s="974"/>
      <c r="DT111" s="974"/>
      <c r="DU111" s="974"/>
      <c r="DV111" s="975" t="s">
        <v>389</v>
      </c>
      <c r="DW111" s="975"/>
      <c r="DX111" s="975"/>
      <c r="DY111" s="975"/>
      <c r="DZ111" s="976"/>
    </row>
    <row r="112" spans="1:131" s="245" customFormat="1" ht="26.25" customHeight="1" x14ac:dyDescent="0.15">
      <c r="A112" s="1006" t="s">
        <v>467</v>
      </c>
      <c r="B112" s="1007"/>
      <c r="C112" s="1004" t="s">
        <v>468</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469</v>
      </c>
      <c r="AB112" s="1013"/>
      <c r="AC112" s="1013"/>
      <c r="AD112" s="1013"/>
      <c r="AE112" s="1014"/>
      <c r="AF112" s="1015" t="s">
        <v>128</v>
      </c>
      <c r="AG112" s="1013"/>
      <c r="AH112" s="1013"/>
      <c r="AI112" s="1013"/>
      <c r="AJ112" s="1014"/>
      <c r="AK112" s="1015" t="s">
        <v>469</v>
      </c>
      <c r="AL112" s="1013"/>
      <c r="AM112" s="1013"/>
      <c r="AN112" s="1013"/>
      <c r="AO112" s="1014"/>
      <c r="AP112" s="1016" t="s">
        <v>470</v>
      </c>
      <c r="AQ112" s="1017"/>
      <c r="AR112" s="1017"/>
      <c r="AS112" s="1017"/>
      <c r="AT112" s="1018"/>
      <c r="AU112" s="954"/>
      <c r="AV112" s="955"/>
      <c r="AW112" s="955"/>
      <c r="AX112" s="955"/>
      <c r="AY112" s="955"/>
      <c r="AZ112" s="1003" t="s">
        <v>471</v>
      </c>
      <c r="BA112" s="1004"/>
      <c r="BB112" s="1004"/>
      <c r="BC112" s="1004"/>
      <c r="BD112" s="1004"/>
      <c r="BE112" s="1004"/>
      <c r="BF112" s="1004"/>
      <c r="BG112" s="1004"/>
      <c r="BH112" s="1004"/>
      <c r="BI112" s="1004"/>
      <c r="BJ112" s="1004"/>
      <c r="BK112" s="1004"/>
      <c r="BL112" s="1004"/>
      <c r="BM112" s="1004"/>
      <c r="BN112" s="1004"/>
      <c r="BO112" s="1004"/>
      <c r="BP112" s="1005"/>
      <c r="BQ112" s="973">
        <v>78637697</v>
      </c>
      <c r="BR112" s="974"/>
      <c r="BS112" s="974"/>
      <c r="BT112" s="974"/>
      <c r="BU112" s="974"/>
      <c r="BV112" s="974">
        <v>73807619</v>
      </c>
      <c r="BW112" s="974"/>
      <c r="BX112" s="974"/>
      <c r="BY112" s="974"/>
      <c r="BZ112" s="974"/>
      <c r="CA112" s="974">
        <v>68302807</v>
      </c>
      <c r="CB112" s="974"/>
      <c r="CC112" s="974"/>
      <c r="CD112" s="974"/>
      <c r="CE112" s="974"/>
      <c r="CF112" s="968">
        <v>82.6</v>
      </c>
      <c r="CG112" s="969"/>
      <c r="CH112" s="969"/>
      <c r="CI112" s="969"/>
      <c r="CJ112" s="969"/>
      <c r="CK112" s="999"/>
      <c r="CL112" s="1000"/>
      <c r="CM112" s="970" t="s">
        <v>472</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v>30642</v>
      </c>
      <c r="DH112" s="974"/>
      <c r="DI112" s="974"/>
      <c r="DJ112" s="974"/>
      <c r="DK112" s="974"/>
      <c r="DL112" s="974">
        <v>27433</v>
      </c>
      <c r="DM112" s="974"/>
      <c r="DN112" s="974"/>
      <c r="DO112" s="974"/>
      <c r="DP112" s="974"/>
      <c r="DQ112" s="974">
        <v>24064</v>
      </c>
      <c r="DR112" s="974"/>
      <c r="DS112" s="974"/>
      <c r="DT112" s="974"/>
      <c r="DU112" s="974"/>
      <c r="DV112" s="975">
        <v>0</v>
      </c>
      <c r="DW112" s="975"/>
      <c r="DX112" s="975"/>
      <c r="DY112" s="975"/>
      <c r="DZ112" s="976"/>
    </row>
    <row r="113" spans="1:130" s="245" customFormat="1" ht="26.25" customHeight="1" x14ac:dyDescent="0.15">
      <c r="A113" s="1008"/>
      <c r="B113" s="1009"/>
      <c r="C113" s="1004" t="s">
        <v>473</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7878683</v>
      </c>
      <c r="AB113" s="988"/>
      <c r="AC113" s="988"/>
      <c r="AD113" s="988"/>
      <c r="AE113" s="989"/>
      <c r="AF113" s="990">
        <v>7679782</v>
      </c>
      <c r="AG113" s="988"/>
      <c r="AH113" s="988"/>
      <c r="AI113" s="988"/>
      <c r="AJ113" s="989"/>
      <c r="AK113" s="990">
        <v>7441092</v>
      </c>
      <c r="AL113" s="988"/>
      <c r="AM113" s="988"/>
      <c r="AN113" s="988"/>
      <c r="AO113" s="989"/>
      <c r="AP113" s="991">
        <v>9</v>
      </c>
      <c r="AQ113" s="992"/>
      <c r="AR113" s="992"/>
      <c r="AS113" s="992"/>
      <c r="AT113" s="993"/>
      <c r="AU113" s="954"/>
      <c r="AV113" s="955"/>
      <c r="AW113" s="955"/>
      <c r="AX113" s="955"/>
      <c r="AY113" s="955"/>
      <c r="AZ113" s="1003" t="s">
        <v>474</v>
      </c>
      <c r="BA113" s="1004"/>
      <c r="BB113" s="1004"/>
      <c r="BC113" s="1004"/>
      <c r="BD113" s="1004"/>
      <c r="BE113" s="1004"/>
      <c r="BF113" s="1004"/>
      <c r="BG113" s="1004"/>
      <c r="BH113" s="1004"/>
      <c r="BI113" s="1004"/>
      <c r="BJ113" s="1004"/>
      <c r="BK113" s="1004"/>
      <c r="BL113" s="1004"/>
      <c r="BM113" s="1004"/>
      <c r="BN113" s="1004"/>
      <c r="BO113" s="1004"/>
      <c r="BP113" s="1005"/>
      <c r="BQ113" s="973">
        <v>800966</v>
      </c>
      <c r="BR113" s="974"/>
      <c r="BS113" s="974"/>
      <c r="BT113" s="974"/>
      <c r="BU113" s="974"/>
      <c r="BV113" s="974">
        <v>579346</v>
      </c>
      <c r="BW113" s="974"/>
      <c r="BX113" s="974"/>
      <c r="BY113" s="974"/>
      <c r="BZ113" s="974"/>
      <c r="CA113" s="974">
        <v>448630</v>
      </c>
      <c r="CB113" s="974"/>
      <c r="CC113" s="974"/>
      <c r="CD113" s="974"/>
      <c r="CE113" s="974"/>
      <c r="CF113" s="968">
        <v>0.5</v>
      </c>
      <c r="CG113" s="969"/>
      <c r="CH113" s="969"/>
      <c r="CI113" s="969"/>
      <c r="CJ113" s="969"/>
      <c r="CK113" s="999"/>
      <c r="CL113" s="1000"/>
      <c r="CM113" s="970" t="s">
        <v>475</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v>374360</v>
      </c>
      <c r="DH113" s="1013"/>
      <c r="DI113" s="1013"/>
      <c r="DJ113" s="1013"/>
      <c r="DK113" s="1014"/>
      <c r="DL113" s="1015">
        <v>319026</v>
      </c>
      <c r="DM113" s="1013"/>
      <c r="DN113" s="1013"/>
      <c r="DO113" s="1013"/>
      <c r="DP113" s="1014"/>
      <c r="DQ113" s="1015">
        <v>268783</v>
      </c>
      <c r="DR113" s="1013"/>
      <c r="DS113" s="1013"/>
      <c r="DT113" s="1013"/>
      <c r="DU113" s="1014"/>
      <c r="DV113" s="1016">
        <v>0.3</v>
      </c>
      <c r="DW113" s="1017"/>
      <c r="DX113" s="1017"/>
      <c r="DY113" s="1017"/>
      <c r="DZ113" s="1018"/>
    </row>
    <row r="114" spans="1:130" s="245" customFormat="1" ht="26.25" customHeight="1" x14ac:dyDescent="0.15">
      <c r="A114" s="1008"/>
      <c r="B114" s="1009"/>
      <c r="C114" s="1004" t="s">
        <v>476</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700565</v>
      </c>
      <c r="AB114" s="1013"/>
      <c r="AC114" s="1013"/>
      <c r="AD114" s="1013"/>
      <c r="AE114" s="1014"/>
      <c r="AF114" s="1015">
        <v>221351</v>
      </c>
      <c r="AG114" s="1013"/>
      <c r="AH114" s="1013"/>
      <c r="AI114" s="1013"/>
      <c r="AJ114" s="1014"/>
      <c r="AK114" s="1015">
        <v>135415</v>
      </c>
      <c r="AL114" s="1013"/>
      <c r="AM114" s="1013"/>
      <c r="AN114" s="1013"/>
      <c r="AO114" s="1014"/>
      <c r="AP114" s="1016">
        <v>0.2</v>
      </c>
      <c r="AQ114" s="1017"/>
      <c r="AR114" s="1017"/>
      <c r="AS114" s="1017"/>
      <c r="AT114" s="1018"/>
      <c r="AU114" s="954"/>
      <c r="AV114" s="955"/>
      <c r="AW114" s="955"/>
      <c r="AX114" s="955"/>
      <c r="AY114" s="955"/>
      <c r="AZ114" s="1003" t="s">
        <v>477</v>
      </c>
      <c r="BA114" s="1004"/>
      <c r="BB114" s="1004"/>
      <c r="BC114" s="1004"/>
      <c r="BD114" s="1004"/>
      <c r="BE114" s="1004"/>
      <c r="BF114" s="1004"/>
      <c r="BG114" s="1004"/>
      <c r="BH114" s="1004"/>
      <c r="BI114" s="1004"/>
      <c r="BJ114" s="1004"/>
      <c r="BK114" s="1004"/>
      <c r="BL114" s="1004"/>
      <c r="BM114" s="1004"/>
      <c r="BN114" s="1004"/>
      <c r="BO114" s="1004"/>
      <c r="BP114" s="1005"/>
      <c r="BQ114" s="973">
        <v>19653246</v>
      </c>
      <c r="BR114" s="974"/>
      <c r="BS114" s="974"/>
      <c r="BT114" s="974"/>
      <c r="BU114" s="974"/>
      <c r="BV114" s="974">
        <v>19001786</v>
      </c>
      <c r="BW114" s="974"/>
      <c r="BX114" s="974"/>
      <c r="BY114" s="974"/>
      <c r="BZ114" s="974"/>
      <c r="CA114" s="974">
        <v>18802646</v>
      </c>
      <c r="CB114" s="974"/>
      <c r="CC114" s="974"/>
      <c r="CD114" s="974"/>
      <c r="CE114" s="974"/>
      <c r="CF114" s="968">
        <v>22.7</v>
      </c>
      <c r="CG114" s="969"/>
      <c r="CH114" s="969"/>
      <c r="CI114" s="969"/>
      <c r="CJ114" s="969"/>
      <c r="CK114" s="999"/>
      <c r="CL114" s="1000"/>
      <c r="CM114" s="970" t="s">
        <v>478</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128</v>
      </c>
      <c r="DH114" s="1013"/>
      <c r="DI114" s="1013"/>
      <c r="DJ114" s="1013"/>
      <c r="DK114" s="1014"/>
      <c r="DL114" s="1015" t="s">
        <v>398</v>
      </c>
      <c r="DM114" s="1013"/>
      <c r="DN114" s="1013"/>
      <c r="DO114" s="1013"/>
      <c r="DP114" s="1014"/>
      <c r="DQ114" s="1015" t="s">
        <v>389</v>
      </c>
      <c r="DR114" s="1013"/>
      <c r="DS114" s="1013"/>
      <c r="DT114" s="1013"/>
      <c r="DU114" s="1014"/>
      <c r="DV114" s="1016" t="s">
        <v>479</v>
      </c>
      <c r="DW114" s="1017"/>
      <c r="DX114" s="1017"/>
      <c r="DY114" s="1017"/>
      <c r="DZ114" s="1018"/>
    </row>
    <row r="115" spans="1:130" s="245" customFormat="1" ht="26.25" customHeight="1" x14ac:dyDescent="0.15">
      <c r="A115" s="1008"/>
      <c r="B115" s="1009"/>
      <c r="C115" s="1004" t="s">
        <v>480</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253167</v>
      </c>
      <c r="AB115" s="988"/>
      <c r="AC115" s="988"/>
      <c r="AD115" s="988"/>
      <c r="AE115" s="989"/>
      <c r="AF115" s="990">
        <v>349533</v>
      </c>
      <c r="AG115" s="988"/>
      <c r="AH115" s="988"/>
      <c r="AI115" s="988"/>
      <c r="AJ115" s="989"/>
      <c r="AK115" s="990">
        <v>347758</v>
      </c>
      <c r="AL115" s="988"/>
      <c r="AM115" s="988"/>
      <c r="AN115" s="988"/>
      <c r="AO115" s="989"/>
      <c r="AP115" s="991">
        <v>0.4</v>
      </c>
      <c r="AQ115" s="992"/>
      <c r="AR115" s="992"/>
      <c r="AS115" s="992"/>
      <c r="AT115" s="993"/>
      <c r="AU115" s="954"/>
      <c r="AV115" s="955"/>
      <c r="AW115" s="955"/>
      <c r="AX115" s="955"/>
      <c r="AY115" s="955"/>
      <c r="AZ115" s="1003" t="s">
        <v>481</v>
      </c>
      <c r="BA115" s="1004"/>
      <c r="BB115" s="1004"/>
      <c r="BC115" s="1004"/>
      <c r="BD115" s="1004"/>
      <c r="BE115" s="1004"/>
      <c r="BF115" s="1004"/>
      <c r="BG115" s="1004"/>
      <c r="BH115" s="1004"/>
      <c r="BI115" s="1004"/>
      <c r="BJ115" s="1004"/>
      <c r="BK115" s="1004"/>
      <c r="BL115" s="1004"/>
      <c r="BM115" s="1004"/>
      <c r="BN115" s="1004"/>
      <c r="BO115" s="1004"/>
      <c r="BP115" s="1005"/>
      <c r="BQ115" s="973">
        <v>495950</v>
      </c>
      <c r="BR115" s="974"/>
      <c r="BS115" s="974"/>
      <c r="BT115" s="974"/>
      <c r="BU115" s="974"/>
      <c r="BV115" s="974">
        <v>506625</v>
      </c>
      <c r="BW115" s="974"/>
      <c r="BX115" s="974"/>
      <c r="BY115" s="974"/>
      <c r="BZ115" s="974"/>
      <c r="CA115" s="974">
        <v>575145</v>
      </c>
      <c r="CB115" s="974"/>
      <c r="CC115" s="974"/>
      <c r="CD115" s="974"/>
      <c r="CE115" s="974"/>
      <c r="CF115" s="968">
        <v>0.7</v>
      </c>
      <c r="CG115" s="969"/>
      <c r="CH115" s="969"/>
      <c r="CI115" s="969"/>
      <c r="CJ115" s="969"/>
      <c r="CK115" s="999"/>
      <c r="CL115" s="1000"/>
      <c r="CM115" s="1003" t="s">
        <v>482</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v>6611749</v>
      </c>
      <c r="DH115" s="1013"/>
      <c r="DI115" s="1013"/>
      <c r="DJ115" s="1013"/>
      <c r="DK115" s="1014"/>
      <c r="DL115" s="1015">
        <v>6383869</v>
      </c>
      <c r="DM115" s="1013"/>
      <c r="DN115" s="1013"/>
      <c r="DO115" s="1013"/>
      <c r="DP115" s="1014"/>
      <c r="DQ115" s="1015">
        <v>5532474</v>
      </c>
      <c r="DR115" s="1013"/>
      <c r="DS115" s="1013"/>
      <c r="DT115" s="1013"/>
      <c r="DU115" s="1014"/>
      <c r="DV115" s="1016">
        <v>6.7</v>
      </c>
      <c r="DW115" s="1017"/>
      <c r="DX115" s="1017"/>
      <c r="DY115" s="1017"/>
      <c r="DZ115" s="1018"/>
    </row>
    <row r="116" spans="1:130" s="245" customFormat="1" ht="26.25" customHeight="1" x14ac:dyDescent="0.15">
      <c r="A116" s="1010"/>
      <c r="B116" s="1011"/>
      <c r="C116" s="1019" t="s">
        <v>483</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v>4491</v>
      </c>
      <c r="AB116" s="1013"/>
      <c r="AC116" s="1013"/>
      <c r="AD116" s="1013"/>
      <c r="AE116" s="1014"/>
      <c r="AF116" s="1015">
        <v>684</v>
      </c>
      <c r="AG116" s="1013"/>
      <c r="AH116" s="1013"/>
      <c r="AI116" s="1013"/>
      <c r="AJ116" s="1014"/>
      <c r="AK116" s="1015">
        <v>582</v>
      </c>
      <c r="AL116" s="1013"/>
      <c r="AM116" s="1013"/>
      <c r="AN116" s="1013"/>
      <c r="AO116" s="1014"/>
      <c r="AP116" s="1016">
        <v>0</v>
      </c>
      <c r="AQ116" s="1017"/>
      <c r="AR116" s="1017"/>
      <c r="AS116" s="1017"/>
      <c r="AT116" s="1018"/>
      <c r="AU116" s="954"/>
      <c r="AV116" s="955"/>
      <c r="AW116" s="955"/>
      <c r="AX116" s="955"/>
      <c r="AY116" s="955"/>
      <c r="AZ116" s="1021" t="s">
        <v>484</v>
      </c>
      <c r="BA116" s="1022"/>
      <c r="BB116" s="1022"/>
      <c r="BC116" s="1022"/>
      <c r="BD116" s="1022"/>
      <c r="BE116" s="1022"/>
      <c r="BF116" s="1022"/>
      <c r="BG116" s="1022"/>
      <c r="BH116" s="1022"/>
      <c r="BI116" s="1022"/>
      <c r="BJ116" s="1022"/>
      <c r="BK116" s="1022"/>
      <c r="BL116" s="1022"/>
      <c r="BM116" s="1022"/>
      <c r="BN116" s="1022"/>
      <c r="BO116" s="1022"/>
      <c r="BP116" s="1023"/>
      <c r="BQ116" s="973" t="s">
        <v>469</v>
      </c>
      <c r="BR116" s="974"/>
      <c r="BS116" s="974"/>
      <c r="BT116" s="974"/>
      <c r="BU116" s="974"/>
      <c r="BV116" s="974" t="s">
        <v>398</v>
      </c>
      <c r="BW116" s="974"/>
      <c r="BX116" s="974"/>
      <c r="BY116" s="974"/>
      <c r="BZ116" s="974"/>
      <c r="CA116" s="974" t="s">
        <v>469</v>
      </c>
      <c r="CB116" s="974"/>
      <c r="CC116" s="974"/>
      <c r="CD116" s="974"/>
      <c r="CE116" s="974"/>
      <c r="CF116" s="968" t="s">
        <v>128</v>
      </c>
      <c r="CG116" s="969"/>
      <c r="CH116" s="969"/>
      <c r="CI116" s="969"/>
      <c r="CJ116" s="969"/>
      <c r="CK116" s="999"/>
      <c r="CL116" s="1000"/>
      <c r="CM116" s="970" t="s">
        <v>485</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v>102023</v>
      </c>
      <c r="DH116" s="1013"/>
      <c r="DI116" s="1013"/>
      <c r="DJ116" s="1013"/>
      <c r="DK116" s="1014"/>
      <c r="DL116" s="1015">
        <v>73511</v>
      </c>
      <c r="DM116" s="1013"/>
      <c r="DN116" s="1013"/>
      <c r="DO116" s="1013"/>
      <c r="DP116" s="1014"/>
      <c r="DQ116" s="1015">
        <v>47541</v>
      </c>
      <c r="DR116" s="1013"/>
      <c r="DS116" s="1013"/>
      <c r="DT116" s="1013"/>
      <c r="DU116" s="1014"/>
      <c r="DV116" s="1016">
        <v>0.1</v>
      </c>
      <c r="DW116" s="1017"/>
      <c r="DX116" s="1017"/>
      <c r="DY116" s="1017"/>
      <c r="DZ116" s="1018"/>
    </row>
    <row r="117" spans="1:130" s="245" customFormat="1" ht="26.25" customHeight="1" x14ac:dyDescent="0.15">
      <c r="A117" s="958" t="s">
        <v>187</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486</v>
      </c>
      <c r="Z117" s="940"/>
      <c r="AA117" s="1030">
        <v>31551525</v>
      </c>
      <c r="AB117" s="1031"/>
      <c r="AC117" s="1031"/>
      <c r="AD117" s="1031"/>
      <c r="AE117" s="1032"/>
      <c r="AF117" s="1033">
        <v>30585834</v>
      </c>
      <c r="AG117" s="1031"/>
      <c r="AH117" s="1031"/>
      <c r="AI117" s="1031"/>
      <c r="AJ117" s="1032"/>
      <c r="AK117" s="1033">
        <v>29999310</v>
      </c>
      <c r="AL117" s="1031"/>
      <c r="AM117" s="1031"/>
      <c r="AN117" s="1031"/>
      <c r="AO117" s="1032"/>
      <c r="AP117" s="1034"/>
      <c r="AQ117" s="1035"/>
      <c r="AR117" s="1035"/>
      <c r="AS117" s="1035"/>
      <c r="AT117" s="1036"/>
      <c r="AU117" s="954"/>
      <c r="AV117" s="955"/>
      <c r="AW117" s="955"/>
      <c r="AX117" s="955"/>
      <c r="AY117" s="955"/>
      <c r="AZ117" s="1021" t="s">
        <v>487</v>
      </c>
      <c r="BA117" s="1022"/>
      <c r="BB117" s="1022"/>
      <c r="BC117" s="1022"/>
      <c r="BD117" s="1022"/>
      <c r="BE117" s="1022"/>
      <c r="BF117" s="1022"/>
      <c r="BG117" s="1022"/>
      <c r="BH117" s="1022"/>
      <c r="BI117" s="1022"/>
      <c r="BJ117" s="1022"/>
      <c r="BK117" s="1022"/>
      <c r="BL117" s="1022"/>
      <c r="BM117" s="1022"/>
      <c r="BN117" s="1022"/>
      <c r="BO117" s="1022"/>
      <c r="BP117" s="1023"/>
      <c r="BQ117" s="973" t="s">
        <v>488</v>
      </c>
      <c r="BR117" s="974"/>
      <c r="BS117" s="974"/>
      <c r="BT117" s="974"/>
      <c r="BU117" s="974"/>
      <c r="BV117" s="974" t="s">
        <v>389</v>
      </c>
      <c r="BW117" s="974"/>
      <c r="BX117" s="974"/>
      <c r="BY117" s="974"/>
      <c r="BZ117" s="974"/>
      <c r="CA117" s="974" t="s">
        <v>389</v>
      </c>
      <c r="CB117" s="974"/>
      <c r="CC117" s="974"/>
      <c r="CD117" s="974"/>
      <c r="CE117" s="974"/>
      <c r="CF117" s="968" t="s">
        <v>469</v>
      </c>
      <c r="CG117" s="969"/>
      <c r="CH117" s="969"/>
      <c r="CI117" s="969"/>
      <c r="CJ117" s="969"/>
      <c r="CK117" s="999"/>
      <c r="CL117" s="1000"/>
      <c r="CM117" s="970" t="s">
        <v>489</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469</v>
      </c>
      <c r="DH117" s="1013"/>
      <c r="DI117" s="1013"/>
      <c r="DJ117" s="1013"/>
      <c r="DK117" s="1014"/>
      <c r="DL117" s="1015" t="s">
        <v>389</v>
      </c>
      <c r="DM117" s="1013"/>
      <c r="DN117" s="1013"/>
      <c r="DO117" s="1013"/>
      <c r="DP117" s="1014"/>
      <c r="DQ117" s="1015" t="s">
        <v>479</v>
      </c>
      <c r="DR117" s="1013"/>
      <c r="DS117" s="1013"/>
      <c r="DT117" s="1013"/>
      <c r="DU117" s="1014"/>
      <c r="DV117" s="1016" t="s">
        <v>389</v>
      </c>
      <c r="DW117" s="1017"/>
      <c r="DX117" s="1017"/>
      <c r="DY117" s="1017"/>
      <c r="DZ117" s="1018"/>
    </row>
    <row r="118" spans="1:130" s="245" customFormat="1" ht="26.25" customHeight="1" x14ac:dyDescent="0.15">
      <c r="A118" s="958" t="s">
        <v>456</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454</v>
      </c>
      <c r="AB118" s="939"/>
      <c r="AC118" s="939"/>
      <c r="AD118" s="939"/>
      <c r="AE118" s="940"/>
      <c r="AF118" s="938" t="s">
        <v>307</v>
      </c>
      <c r="AG118" s="939"/>
      <c r="AH118" s="939"/>
      <c r="AI118" s="939"/>
      <c r="AJ118" s="940"/>
      <c r="AK118" s="938" t="s">
        <v>306</v>
      </c>
      <c r="AL118" s="939"/>
      <c r="AM118" s="939"/>
      <c r="AN118" s="939"/>
      <c r="AO118" s="940"/>
      <c r="AP118" s="1025" t="s">
        <v>455</v>
      </c>
      <c r="AQ118" s="1026"/>
      <c r="AR118" s="1026"/>
      <c r="AS118" s="1026"/>
      <c r="AT118" s="1027"/>
      <c r="AU118" s="954"/>
      <c r="AV118" s="955"/>
      <c r="AW118" s="955"/>
      <c r="AX118" s="955"/>
      <c r="AY118" s="955"/>
      <c r="AZ118" s="1028" t="s">
        <v>490</v>
      </c>
      <c r="BA118" s="1019"/>
      <c r="BB118" s="1019"/>
      <c r="BC118" s="1019"/>
      <c r="BD118" s="1019"/>
      <c r="BE118" s="1019"/>
      <c r="BF118" s="1019"/>
      <c r="BG118" s="1019"/>
      <c r="BH118" s="1019"/>
      <c r="BI118" s="1019"/>
      <c r="BJ118" s="1019"/>
      <c r="BK118" s="1019"/>
      <c r="BL118" s="1019"/>
      <c r="BM118" s="1019"/>
      <c r="BN118" s="1019"/>
      <c r="BO118" s="1019"/>
      <c r="BP118" s="1020"/>
      <c r="BQ118" s="1051" t="s">
        <v>488</v>
      </c>
      <c r="BR118" s="1052"/>
      <c r="BS118" s="1052"/>
      <c r="BT118" s="1052"/>
      <c r="BU118" s="1052"/>
      <c r="BV118" s="1052" t="s">
        <v>128</v>
      </c>
      <c r="BW118" s="1052"/>
      <c r="BX118" s="1052"/>
      <c r="BY118" s="1052"/>
      <c r="BZ118" s="1052"/>
      <c r="CA118" s="1052" t="s">
        <v>128</v>
      </c>
      <c r="CB118" s="1052"/>
      <c r="CC118" s="1052"/>
      <c r="CD118" s="1052"/>
      <c r="CE118" s="1052"/>
      <c r="CF118" s="968" t="s">
        <v>128</v>
      </c>
      <c r="CG118" s="969"/>
      <c r="CH118" s="969"/>
      <c r="CI118" s="969"/>
      <c r="CJ118" s="969"/>
      <c r="CK118" s="999"/>
      <c r="CL118" s="1000"/>
      <c r="CM118" s="970" t="s">
        <v>491</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398</v>
      </c>
      <c r="DH118" s="1013"/>
      <c r="DI118" s="1013"/>
      <c r="DJ118" s="1013"/>
      <c r="DK118" s="1014"/>
      <c r="DL118" s="1015" t="s">
        <v>462</v>
      </c>
      <c r="DM118" s="1013"/>
      <c r="DN118" s="1013"/>
      <c r="DO118" s="1013"/>
      <c r="DP118" s="1014"/>
      <c r="DQ118" s="1015" t="s">
        <v>398</v>
      </c>
      <c r="DR118" s="1013"/>
      <c r="DS118" s="1013"/>
      <c r="DT118" s="1013"/>
      <c r="DU118" s="1014"/>
      <c r="DV118" s="1016" t="s">
        <v>128</v>
      </c>
      <c r="DW118" s="1017"/>
      <c r="DX118" s="1017"/>
      <c r="DY118" s="1017"/>
      <c r="DZ118" s="1018"/>
    </row>
    <row r="119" spans="1:130" s="245" customFormat="1" ht="26.25" customHeight="1" x14ac:dyDescent="0.15">
      <c r="A119" s="1112" t="s">
        <v>459</v>
      </c>
      <c r="B119" s="998"/>
      <c r="C119" s="977" t="s">
        <v>460</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v>93792</v>
      </c>
      <c r="AB119" s="946"/>
      <c r="AC119" s="946"/>
      <c r="AD119" s="946"/>
      <c r="AE119" s="947"/>
      <c r="AF119" s="948">
        <v>151191</v>
      </c>
      <c r="AG119" s="946"/>
      <c r="AH119" s="946"/>
      <c r="AI119" s="946"/>
      <c r="AJ119" s="947"/>
      <c r="AK119" s="948">
        <v>151301</v>
      </c>
      <c r="AL119" s="946"/>
      <c r="AM119" s="946"/>
      <c r="AN119" s="946"/>
      <c r="AO119" s="947"/>
      <c r="AP119" s="949">
        <v>0.2</v>
      </c>
      <c r="AQ119" s="950"/>
      <c r="AR119" s="950"/>
      <c r="AS119" s="950"/>
      <c r="AT119" s="951"/>
      <c r="AU119" s="956"/>
      <c r="AV119" s="957"/>
      <c r="AW119" s="957"/>
      <c r="AX119" s="957"/>
      <c r="AY119" s="957"/>
      <c r="AZ119" s="276" t="s">
        <v>187</v>
      </c>
      <c r="BA119" s="276"/>
      <c r="BB119" s="276"/>
      <c r="BC119" s="276"/>
      <c r="BD119" s="276"/>
      <c r="BE119" s="276"/>
      <c r="BF119" s="276"/>
      <c r="BG119" s="276"/>
      <c r="BH119" s="276"/>
      <c r="BI119" s="276"/>
      <c r="BJ119" s="276"/>
      <c r="BK119" s="276"/>
      <c r="BL119" s="276"/>
      <c r="BM119" s="276"/>
      <c r="BN119" s="276"/>
      <c r="BO119" s="1029" t="s">
        <v>492</v>
      </c>
      <c r="BP119" s="1060"/>
      <c r="BQ119" s="1051">
        <v>347750574</v>
      </c>
      <c r="BR119" s="1052"/>
      <c r="BS119" s="1052"/>
      <c r="BT119" s="1052"/>
      <c r="BU119" s="1052"/>
      <c r="BV119" s="1052">
        <v>352486647</v>
      </c>
      <c r="BW119" s="1052"/>
      <c r="BX119" s="1052"/>
      <c r="BY119" s="1052"/>
      <c r="BZ119" s="1052"/>
      <c r="CA119" s="1052">
        <v>350673577</v>
      </c>
      <c r="CB119" s="1052"/>
      <c r="CC119" s="1052"/>
      <c r="CD119" s="1052"/>
      <c r="CE119" s="1052"/>
      <c r="CF119" s="1053"/>
      <c r="CG119" s="1054"/>
      <c r="CH119" s="1054"/>
      <c r="CI119" s="1054"/>
      <c r="CJ119" s="1055"/>
      <c r="CK119" s="1001"/>
      <c r="CL119" s="1002"/>
      <c r="CM119" s="1056" t="s">
        <v>493</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v>1272192</v>
      </c>
      <c r="DH119" s="1038"/>
      <c r="DI119" s="1038"/>
      <c r="DJ119" s="1038"/>
      <c r="DK119" s="1039"/>
      <c r="DL119" s="1037">
        <v>5322759</v>
      </c>
      <c r="DM119" s="1038"/>
      <c r="DN119" s="1038"/>
      <c r="DO119" s="1038"/>
      <c r="DP119" s="1039"/>
      <c r="DQ119" s="1037">
        <v>5691462</v>
      </c>
      <c r="DR119" s="1038"/>
      <c r="DS119" s="1038"/>
      <c r="DT119" s="1038"/>
      <c r="DU119" s="1039"/>
      <c r="DV119" s="1040">
        <v>6.9</v>
      </c>
      <c r="DW119" s="1041"/>
      <c r="DX119" s="1041"/>
      <c r="DY119" s="1041"/>
      <c r="DZ119" s="1042"/>
    </row>
    <row r="120" spans="1:130" s="245" customFormat="1" ht="26.25" customHeight="1" x14ac:dyDescent="0.15">
      <c r="A120" s="1113"/>
      <c r="B120" s="1000"/>
      <c r="C120" s="970" t="s">
        <v>465</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470</v>
      </c>
      <c r="AB120" s="1013"/>
      <c r="AC120" s="1013"/>
      <c r="AD120" s="1013"/>
      <c r="AE120" s="1014"/>
      <c r="AF120" s="1015" t="s">
        <v>469</v>
      </c>
      <c r="AG120" s="1013"/>
      <c r="AH120" s="1013"/>
      <c r="AI120" s="1013"/>
      <c r="AJ120" s="1014"/>
      <c r="AK120" s="1015" t="s">
        <v>479</v>
      </c>
      <c r="AL120" s="1013"/>
      <c r="AM120" s="1013"/>
      <c r="AN120" s="1013"/>
      <c r="AO120" s="1014"/>
      <c r="AP120" s="1016" t="s">
        <v>488</v>
      </c>
      <c r="AQ120" s="1017"/>
      <c r="AR120" s="1017"/>
      <c r="AS120" s="1017"/>
      <c r="AT120" s="1018"/>
      <c r="AU120" s="1043" t="s">
        <v>494</v>
      </c>
      <c r="AV120" s="1044"/>
      <c r="AW120" s="1044"/>
      <c r="AX120" s="1044"/>
      <c r="AY120" s="1045"/>
      <c r="AZ120" s="994" t="s">
        <v>495</v>
      </c>
      <c r="BA120" s="943"/>
      <c r="BB120" s="943"/>
      <c r="BC120" s="943"/>
      <c r="BD120" s="943"/>
      <c r="BE120" s="943"/>
      <c r="BF120" s="943"/>
      <c r="BG120" s="943"/>
      <c r="BH120" s="943"/>
      <c r="BI120" s="943"/>
      <c r="BJ120" s="943"/>
      <c r="BK120" s="943"/>
      <c r="BL120" s="943"/>
      <c r="BM120" s="943"/>
      <c r="BN120" s="943"/>
      <c r="BO120" s="943"/>
      <c r="BP120" s="944"/>
      <c r="BQ120" s="980">
        <v>23537233</v>
      </c>
      <c r="BR120" s="981"/>
      <c r="BS120" s="981"/>
      <c r="BT120" s="981"/>
      <c r="BU120" s="981"/>
      <c r="BV120" s="981">
        <v>28855748</v>
      </c>
      <c r="BW120" s="981"/>
      <c r="BX120" s="981"/>
      <c r="BY120" s="981"/>
      <c r="BZ120" s="981"/>
      <c r="CA120" s="981">
        <v>28431919</v>
      </c>
      <c r="CB120" s="981"/>
      <c r="CC120" s="981"/>
      <c r="CD120" s="981"/>
      <c r="CE120" s="981"/>
      <c r="CF120" s="995">
        <v>34.4</v>
      </c>
      <c r="CG120" s="996"/>
      <c r="CH120" s="996"/>
      <c r="CI120" s="996"/>
      <c r="CJ120" s="996"/>
      <c r="CK120" s="1061" t="s">
        <v>496</v>
      </c>
      <c r="CL120" s="1062"/>
      <c r="CM120" s="1062"/>
      <c r="CN120" s="1062"/>
      <c r="CO120" s="1063"/>
      <c r="CP120" s="1069" t="s">
        <v>497</v>
      </c>
      <c r="CQ120" s="1070"/>
      <c r="CR120" s="1070"/>
      <c r="CS120" s="1070"/>
      <c r="CT120" s="1070"/>
      <c r="CU120" s="1070"/>
      <c r="CV120" s="1070"/>
      <c r="CW120" s="1070"/>
      <c r="CX120" s="1070"/>
      <c r="CY120" s="1070"/>
      <c r="CZ120" s="1070"/>
      <c r="DA120" s="1070"/>
      <c r="DB120" s="1070"/>
      <c r="DC120" s="1070"/>
      <c r="DD120" s="1070"/>
      <c r="DE120" s="1070"/>
      <c r="DF120" s="1071"/>
      <c r="DG120" s="980">
        <v>64647368</v>
      </c>
      <c r="DH120" s="981"/>
      <c r="DI120" s="981"/>
      <c r="DJ120" s="981"/>
      <c r="DK120" s="981"/>
      <c r="DL120" s="981">
        <v>60469165</v>
      </c>
      <c r="DM120" s="981"/>
      <c r="DN120" s="981"/>
      <c r="DO120" s="981"/>
      <c r="DP120" s="981"/>
      <c r="DQ120" s="981">
        <v>55587818</v>
      </c>
      <c r="DR120" s="981"/>
      <c r="DS120" s="981"/>
      <c r="DT120" s="981"/>
      <c r="DU120" s="981"/>
      <c r="DV120" s="982">
        <v>67.2</v>
      </c>
      <c r="DW120" s="982"/>
      <c r="DX120" s="982"/>
      <c r="DY120" s="982"/>
      <c r="DZ120" s="983"/>
    </row>
    <row r="121" spans="1:130" s="245" customFormat="1" ht="26.25" customHeight="1" x14ac:dyDescent="0.15">
      <c r="A121" s="1113"/>
      <c r="B121" s="1000"/>
      <c r="C121" s="1021" t="s">
        <v>498</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v>59614</v>
      </c>
      <c r="AB121" s="1013"/>
      <c r="AC121" s="1013"/>
      <c r="AD121" s="1013"/>
      <c r="AE121" s="1014"/>
      <c r="AF121" s="1015">
        <v>58561</v>
      </c>
      <c r="AG121" s="1013"/>
      <c r="AH121" s="1013"/>
      <c r="AI121" s="1013"/>
      <c r="AJ121" s="1014"/>
      <c r="AK121" s="1015">
        <v>57574</v>
      </c>
      <c r="AL121" s="1013"/>
      <c r="AM121" s="1013"/>
      <c r="AN121" s="1013"/>
      <c r="AO121" s="1014"/>
      <c r="AP121" s="1016">
        <v>0.1</v>
      </c>
      <c r="AQ121" s="1017"/>
      <c r="AR121" s="1017"/>
      <c r="AS121" s="1017"/>
      <c r="AT121" s="1018"/>
      <c r="AU121" s="1046"/>
      <c r="AV121" s="1047"/>
      <c r="AW121" s="1047"/>
      <c r="AX121" s="1047"/>
      <c r="AY121" s="1048"/>
      <c r="AZ121" s="1003" t="s">
        <v>499</v>
      </c>
      <c r="BA121" s="1004"/>
      <c r="BB121" s="1004"/>
      <c r="BC121" s="1004"/>
      <c r="BD121" s="1004"/>
      <c r="BE121" s="1004"/>
      <c r="BF121" s="1004"/>
      <c r="BG121" s="1004"/>
      <c r="BH121" s="1004"/>
      <c r="BI121" s="1004"/>
      <c r="BJ121" s="1004"/>
      <c r="BK121" s="1004"/>
      <c r="BL121" s="1004"/>
      <c r="BM121" s="1004"/>
      <c r="BN121" s="1004"/>
      <c r="BO121" s="1004"/>
      <c r="BP121" s="1005"/>
      <c r="BQ121" s="973">
        <v>26586970</v>
      </c>
      <c r="BR121" s="974"/>
      <c r="BS121" s="974"/>
      <c r="BT121" s="974"/>
      <c r="BU121" s="974"/>
      <c r="BV121" s="974">
        <v>26220176</v>
      </c>
      <c r="BW121" s="974"/>
      <c r="BX121" s="974"/>
      <c r="BY121" s="974"/>
      <c r="BZ121" s="974"/>
      <c r="CA121" s="974">
        <v>24090323</v>
      </c>
      <c r="CB121" s="974"/>
      <c r="CC121" s="974"/>
      <c r="CD121" s="974"/>
      <c r="CE121" s="974"/>
      <c r="CF121" s="968">
        <v>29.1</v>
      </c>
      <c r="CG121" s="969"/>
      <c r="CH121" s="969"/>
      <c r="CI121" s="969"/>
      <c r="CJ121" s="969"/>
      <c r="CK121" s="1064"/>
      <c r="CL121" s="1065"/>
      <c r="CM121" s="1065"/>
      <c r="CN121" s="1065"/>
      <c r="CO121" s="1066"/>
      <c r="CP121" s="1074" t="s">
        <v>500</v>
      </c>
      <c r="CQ121" s="1075"/>
      <c r="CR121" s="1075"/>
      <c r="CS121" s="1075"/>
      <c r="CT121" s="1075"/>
      <c r="CU121" s="1075"/>
      <c r="CV121" s="1075"/>
      <c r="CW121" s="1075"/>
      <c r="CX121" s="1075"/>
      <c r="CY121" s="1075"/>
      <c r="CZ121" s="1075"/>
      <c r="DA121" s="1075"/>
      <c r="DB121" s="1075"/>
      <c r="DC121" s="1075"/>
      <c r="DD121" s="1075"/>
      <c r="DE121" s="1075"/>
      <c r="DF121" s="1076"/>
      <c r="DG121" s="973">
        <v>9136980</v>
      </c>
      <c r="DH121" s="974"/>
      <c r="DI121" s="974"/>
      <c r="DJ121" s="974"/>
      <c r="DK121" s="974"/>
      <c r="DL121" s="974">
        <v>8399969</v>
      </c>
      <c r="DM121" s="974"/>
      <c r="DN121" s="974"/>
      <c r="DO121" s="974"/>
      <c r="DP121" s="974"/>
      <c r="DQ121" s="974">
        <v>7677616</v>
      </c>
      <c r="DR121" s="974"/>
      <c r="DS121" s="974"/>
      <c r="DT121" s="974"/>
      <c r="DU121" s="974"/>
      <c r="DV121" s="975">
        <v>9.3000000000000007</v>
      </c>
      <c r="DW121" s="975"/>
      <c r="DX121" s="975"/>
      <c r="DY121" s="975"/>
      <c r="DZ121" s="976"/>
    </row>
    <row r="122" spans="1:130" s="245" customFormat="1" ht="26.25" customHeight="1" x14ac:dyDescent="0.15">
      <c r="A122" s="1113"/>
      <c r="B122" s="1000"/>
      <c r="C122" s="970" t="s">
        <v>478</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462</v>
      </c>
      <c r="AB122" s="1013"/>
      <c r="AC122" s="1013"/>
      <c r="AD122" s="1013"/>
      <c r="AE122" s="1014"/>
      <c r="AF122" s="1015" t="s">
        <v>389</v>
      </c>
      <c r="AG122" s="1013"/>
      <c r="AH122" s="1013"/>
      <c r="AI122" s="1013"/>
      <c r="AJ122" s="1014"/>
      <c r="AK122" s="1015" t="s">
        <v>470</v>
      </c>
      <c r="AL122" s="1013"/>
      <c r="AM122" s="1013"/>
      <c r="AN122" s="1013"/>
      <c r="AO122" s="1014"/>
      <c r="AP122" s="1016" t="s">
        <v>470</v>
      </c>
      <c r="AQ122" s="1017"/>
      <c r="AR122" s="1017"/>
      <c r="AS122" s="1017"/>
      <c r="AT122" s="1018"/>
      <c r="AU122" s="1046"/>
      <c r="AV122" s="1047"/>
      <c r="AW122" s="1047"/>
      <c r="AX122" s="1047"/>
      <c r="AY122" s="1048"/>
      <c r="AZ122" s="1028" t="s">
        <v>501</v>
      </c>
      <c r="BA122" s="1019"/>
      <c r="BB122" s="1019"/>
      <c r="BC122" s="1019"/>
      <c r="BD122" s="1019"/>
      <c r="BE122" s="1019"/>
      <c r="BF122" s="1019"/>
      <c r="BG122" s="1019"/>
      <c r="BH122" s="1019"/>
      <c r="BI122" s="1019"/>
      <c r="BJ122" s="1019"/>
      <c r="BK122" s="1019"/>
      <c r="BL122" s="1019"/>
      <c r="BM122" s="1019"/>
      <c r="BN122" s="1019"/>
      <c r="BO122" s="1019"/>
      <c r="BP122" s="1020"/>
      <c r="BQ122" s="1051">
        <v>203243180</v>
      </c>
      <c r="BR122" s="1052"/>
      <c r="BS122" s="1052"/>
      <c r="BT122" s="1052"/>
      <c r="BU122" s="1052"/>
      <c r="BV122" s="1052">
        <v>198799895</v>
      </c>
      <c r="BW122" s="1052"/>
      <c r="BX122" s="1052"/>
      <c r="BY122" s="1052"/>
      <c r="BZ122" s="1052"/>
      <c r="CA122" s="1052">
        <v>194249563</v>
      </c>
      <c r="CB122" s="1052"/>
      <c r="CC122" s="1052"/>
      <c r="CD122" s="1052"/>
      <c r="CE122" s="1052"/>
      <c r="CF122" s="1072">
        <v>234.8</v>
      </c>
      <c r="CG122" s="1073"/>
      <c r="CH122" s="1073"/>
      <c r="CI122" s="1073"/>
      <c r="CJ122" s="1073"/>
      <c r="CK122" s="1064"/>
      <c r="CL122" s="1065"/>
      <c r="CM122" s="1065"/>
      <c r="CN122" s="1065"/>
      <c r="CO122" s="1066"/>
      <c r="CP122" s="1074" t="s">
        <v>502</v>
      </c>
      <c r="CQ122" s="1075"/>
      <c r="CR122" s="1075"/>
      <c r="CS122" s="1075"/>
      <c r="CT122" s="1075"/>
      <c r="CU122" s="1075"/>
      <c r="CV122" s="1075"/>
      <c r="CW122" s="1075"/>
      <c r="CX122" s="1075"/>
      <c r="CY122" s="1075"/>
      <c r="CZ122" s="1075"/>
      <c r="DA122" s="1075"/>
      <c r="DB122" s="1075"/>
      <c r="DC122" s="1075"/>
      <c r="DD122" s="1075"/>
      <c r="DE122" s="1075"/>
      <c r="DF122" s="1076"/>
      <c r="DG122" s="973">
        <v>1914505</v>
      </c>
      <c r="DH122" s="974"/>
      <c r="DI122" s="974"/>
      <c r="DJ122" s="974"/>
      <c r="DK122" s="974"/>
      <c r="DL122" s="974">
        <v>2176560</v>
      </c>
      <c r="DM122" s="974"/>
      <c r="DN122" s="974"/>
      <c r="DO122" s="974"/>
      <c r="DP122" s="974"/>
      <c r="DQ122" s="974">
        <v>2383254</v>
      </c>
      <c r="DR122" s="974"/>
      <c r="DS122" s="974"/>
      <c r="DT122" s="974"/>
      <c r="DU122" s="974"/>
      <c r="DV122" s="975">
        <v>2.9</v>
      </c>
      <c r="DW122" s="975"/>
      <c r="DX122" s="975"/>
      <c r="DY122" s="975"/>
      <c r="DZ122" s="976"/>
    </row>
    <row r="123" spans="1:130" s="245" customFormat="1" ht="26.25" customHeight="1" x14ac:dyDescent="0.15">
      <c r="A123" s="1113"/>
      <c r="B123" s="1000"/>
      <c r="C123" s="970" t="s">
        <v>485</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v>31733</v>
      </c>
      <c r="AB123" s="1013"/>
      <c r="AC123" s="1013"/>
      <c r="AD123" s="1013"/>
      <c r="AE123" s="1014"/>
      <c r="AF123" s="1015">
        <v>30419</v>
      </c>
      <c r="AG123" s="1013"/>
      <c r="AH123" s="1013"/>
      <c r="AI123" s="1013"/>
      <c r="AJ123" s="1014"/>
      <c r="AK123" s="1015">
        <v>27640</v>
      </c>
      <c r="AL123" s="1013"/>
      <c r="AM123" s="1013"/>
      <c r="AN123" s="1013"/>
      <c r="AO123" s="1014"/>
      <c r="AP123" s="1016">
        <v>0</v>
      </c>
      <c r="AQ123" s="1017"/>
      <c r="AR123" s="1017"/>
      <c r="AS123" s="1017"/>
      <c r="AT123" s="1018"/>
      <c r="AU123" s="1049"/>
      <c r="AV123" s="1050"/>
      <c r="AW123" s="1050"/>
      <c r="AX123" s="1050"/>
      <c r="AY123" s="1050"/>
      <c r="AZ123" s="276" t="s">
        <v>187</v>
      </c>
      <c r="BA123" s="276"/>
      <c r="BB123" s="276"/>
      <c r="BC123" s="276"/>
      <c r="BD123" s="276"/>
      <c r="BE123" s="276"/>
      <c r="BF123" s="276"/>
      <c r="BG123" s="276"/>
      <c r="BH123" s="276"/>
      <c r="BI123" s="276"/>
      <c r="BJ123" s="276"/>
      <c r="BK123" s="276"/>
      <c r="BL123" s="276"/>
      <c r="BM123" s="276"/>
      <c r="BN123" s="276"/>
      <c r="BO123" s="1029" t="s">
        <v>503</v>
      </c>
      <c r="BP123" s="1060"/>
      <c r="BQ123" s="1119">
        <v>253367383</v>
      </c>
      <c r="BR123" s="1120"/>
      <c r="BS123" s="1120"/>
      <c r="BT123" s="1120"/>
      <c r="BU123" s="1120"/>
      <c r="BV123" s="1120">
        <v>253875819</v>
      </c>
      <c r="BW123" s="1120"/>
      <c r="BX123" s="1120"/>
      <c r="BY123" s="1120"/>
      <c r="BZ123" s="1120"/>
      <c r="CA123" s="1120">
        <v>246771805</v>
      </c>
      <c r="CB123" s="1120"/>
      <c r="CC123" s="1120"/>
      <c r="CD123" s="1120"/>
      <c r="CE123" s="1120"/>
      <c r="CF123" s="1053"/>
      <c r="CG123" s="1054"/>
      <c r="CH123" s="1054"/>
      <c r="CI123" s="1054"/>
      <c r="CJ123" s="1055"/>
      <c r="CK123" s="1064"/>
      <c r="CL123" s="1065"/>
      <c r="CM123" s="1065"/>
      <c r="CN123" s="1065"/>
      <c r="CO123" s="1066"/>
      <c r="CP123" s="1074" t="s">
        <v>504</v>
      </c>
      <c r="CQ123" s="1075"/>
      <c r="CR123" s="1075"/>
      <c r="CS123" s="1075"/>
      <c r="CT123" s="1075"/>
      <c r="CU123" s="1075"/>
      <c r="CV123" s="1075"/>
      <c r="CW123" s="1075"/>
      <c r="CX123" s="1075"/>
      <c r="CY123" s="1075"/>
      <c r="CZ123" s="1075"/>
      <c r="DA123" s="1075"/>
      <c r="DB123" s="1075"/>
      <c r="DC123" s="1075"/>
      <c r="DD123" s="1075"/>
      <c r="DE123" s="1075"/>
      <c r="DF123" s="1076"/>
      <c r="DG123" s="1012">
        <v>2262814</v>
      </c>
      <c r="DH123" s="1013"/>
      <c r="DI123" s="1013"/>
      <c r="DJ123" s="1013"/>
      <c r="DK123" s="1014"/>
      <c r="DL123" s="1015">
        <v>2139437</v>
      </c>
      <c r="DM123" s="1013"/>
      <c r="DN123" s="1013"/>
      <c r="DO123" s="1013"/>
      <c r="DP123" s="1014"/>
      <c r="DQ123" s="1015">
        <v>2050435</v>
      </c>
      <c r="DR123" s="1013"/>
      <c r="DS123" s="1013"/>
      <c r="DT123" s="1013"/>
      <c r="DU123" s="1014"/>
      <c r="DV123" s="1016">
        <v>2.5</v>
      </c>
      <c r="DW123" s="1017"/>
      <c r="DX123" s="1017"/>
      <c r="DY123" s="1017"/>
      <c r="DZ123" s="1018"/>
    </row>
    <row r="124" spans="1:130" s="245" customFormat="1" ht="26.25" customHeight="1" thickBot="1" x14ac:dyDescent="0.2">
      <c r="A124" s="1113"/>
      <c r="B124" s="1000"/>
      <c r="C124" s="970" t="s">
        <v>489</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462</v>
      </c>
      <c r="AB124" s="1013"/>
      <c r="AC124" s="1013"/>
      <c r="AD124" s="1013"/>
      <c r="AE124" s="1014"/>
      <c r="AF124" s="1015" t="s">
        <v>128</v>
      </c>
      <c r="AG124" s="1013"/>
      <c r="AH124" s="1013"/>
      <c r="AI124" s="1013"/>
      <c r="AJ124" s="1014"/>
      <c r="AK124" s="1015" t="s">
        <v>128</v>
      </c>
      <c r="AL124" s="1013"/>
      <c r="AM124" s="1013"/>
      <c r="AN124" s="1013"/>
      <c r="AO124" s="1014"/>
      <c r="AP124" s="1016" t="s">
        <v>389</v>
      </c>
      <c r="AQ124" s="1017"/>
      <c r="AR124" s="1017"/>
      <c r="AS124" s="1017"/>
      <c r="AT124" s="1018"/>
      <c r="AU124" s="1115" t="s">
        <v>505</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v>115.3</v>
      </c>
      <c r="BR124" s="1082"/>
      <c r="BS124" s="1082"/>
      <c r="BT124" s="1082"/>
      <c r="BU124" s="1082"/>
      <c r="BV124" s="1082">
        <v>118.9</v>
      </c>
      <c r="BW124" s="1082"/>
      <c r="BX124" s="1082"/>
      <c r="BY124" s="1082"/>
      <c r="BZ124" s="1082"/>
      <c r="CA124" s="1082">
        <v>125.5</v>
      </c>
      <c r="CB124" s="1082"/>
      <c r="CC124" s="1082"/>
      <c r="CD124" s="1082"/>
      <c r="CE124" s="1082"/>
      <c r="CF124" s="1083"/>
      <c r="CG124" s="1084"/>
      <c r="CH124" s="1084"/>
      <c r="CI124" s="1084"/>
      <c r="CJ124" s="1085"/>
      <c r="CK124" s="1067"/>
      <c r="CL124" s="1067"/>
      <c r="CM124" s="1067"/>
      <c r="CN124" s="1067"/>
      <c r="CO124" s="1068"/>
      <c r="CP124" s="1074" t="s">
        <v>506</v>
      </c>
      <c r="CQ124" s="1075"/>
      <c r="CR124" s="1075"/>
      <c r="CS124" s="1075"/>
      <c r="CT124" s="1075"/>
      <c r="CU124" s="1075"/>
      <c r="CV124" s="1075"/>
      <c r="CW124" s="1075"/>
      <c r="CX124" s="1075"/>
      <c r="CY124" s="1075"/>
      <c r="CZ124" s="1075"/>
      <c r="DA124" s="1075"/>
      <c r="DB124" s="1075"/>
      <c r="DC124" s="1075"/>
      <c r="DD124" s="1075"/>
      <c r="DE124" s="1075"/>
      <c r="DF124" s="1076"/>
      <c r="DG124" s="1059">
        <v>676030</v>
      </c>
      <c r="DH124" s="1038"/>
      <c r="DI124" s="1038"/>
      <c r="DJ124" s="1038"/>
      <c r="DK124" s="1039"/>
      <c r="DL124" s="1037">
        <v>622488</v>
      </c>
      <c r="DM124" s="1038"/>
      <c r="DN124" s="1038"/>
      <c r="DO124" s="1038"/>
      <c r="DP124" s="1039"/>
      <c r="DQ124" s="1037">
        <v>603684</v>
      </c>
      <c r="DR124" s="1038"/>
      <c r="DS124" s="1038"/>
      <c r="DT124" s="1038"/>
      <c r="DU124" s="1039"/>
      <c r="DV124" s="1040">
        <v>0.7</v>
      </c>
      <c r="DW124" s="1041"/>
      <c r="DX124" s="1041"/>
      <c r="DY124" s="1041"/>
      <c r="DZ124" s="1042"/>
    </row>
    <row r="125" spans="1:130" s="245" customFormat="1" ht="26.25" customHeight="1" x14ac:dyDescent="0.15">
      <c r="A125" s="1113"/>
      <c r="B125" s="1000"/>
      <c r="C125" s="970" t="s">
        <v>491</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128</v>
      </c>
      <c r="AB125" s="1013"/>
      <c r="AC125" s="1013"/>
      <c r="AD125" s="1013"/>
      <c r="AE125" s="1014"/>
      <c r="AF125" s="1015" t="s">
        <v>462</v>
      </c>
      <c r="AG125" s="1013"/>
      <c r="AH125" s="1013"/>
      <c r="AI125" s="1013"/>
      <c r="AJ125" s="1014"/>
      <c r="AK125" s="1015" t="s">
        <v>398</v>
      </c>
      <c r="AL125" s="1013"/>
      <c r="AM125" s="1013"/>
      <c r="AN125" s="1013"/>
      <c r="AO125" s="1014"/>
      <c r="AP125" s="1016" t="s">
        <v>128</v>
      </c>
      <c r="AQ125" s="1017"/>
      <c r="AR125" s="1017"/>
      <c r="AS125" s="1017"/>
      <c r="AT125" s="1018"/>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077" t="s">
        <v>507</v>
      </c>
      <c r="CL125" s="1062"/>
      <c r="CM125" s="1062"/>
      <c r="CN125" s="1062"/>
      <c r="CO125" s="1063"/>
      <c r="CP125" s="994" t="s">
        <v>508</v>
      </c>
      <c r="CQ125" s="943"/>
      <c r="CR125" s="943"/>
      <c r="CS125" s="943"/>
      <c r="CT125" s="943"/>
      <c r="CU125" s="943"/>
      <c r="CV125" s="943"/>
      <c r="CW125" s="943"/>
      <c r="CX125" s="943"/>
      <c r="CY125" s="943"/>
      <c r="CZ125" s="943"/>
      <c r="DA125" s="943"/>
      <c r="DB125" s="943"/>
      <c r="DC125" s="943"/>
      <c r="DD125" s="943"/>
      <c r="DE125" s="943"/>
      <c r="DF125" s="944"/>
      <c r="DG125" s="980" t="s">
        <v>469</v>
      </c>
      <c r="DH125" s="981"/>
      <c r="DI125" s="981"/>
      <c r="DJ125" s="981"/>
      <c r="DK125" s="981"/>
      <c r="DL125" s="981" t="s">
        <v>398</v>
      </c>
      <c r="DM125" s="981"/>
      <c r="DN125" s="981"/>
      <c r="DO125" s="981"/>
      <c r="DP125" s="981"/>
      <c r="DQ125" s="981" t="s">
        <v>128</v>
      </c>
      <c r="DR125" s="981"/>
      <c r="DS125" s="981"/>
      <c r="DT125" s="981"/>
      <c r="DU125" s="981"/>
      <c r="DV125" s="982" t="s">
        <v>128</v>
      </c>
      <c r="DW125" s="982"/>
      <c r="DX125" s="982"/>
      <c r="DY125" s="982"/>
      <c r="DZ125" s="983"/>
    </row>
    <row r="126" spans="1:130" s="245" customFormat="1" ht="26.25" customHeight="1" thickBot="1" x14ac:dyDescent="0.2">
      <c r="A126" s="1113"/>
      <c r="B126" s="1000"/>
      <c r="C126" s="970" t="s">
        <v>493</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v>68010</v>
      </c>
      <c r="AB126" s="1013"/>
      <c r="AC126" s="1013"/>
      <c r="AD126" s="1013"/>
      <c r="AE126" s="1014"/>
      <c r="AF126" s="1015">
        <v>109362</v>
      </c>
      <c r="AG126" s="1013"/>
      <c r="AH126" s="1013"/>
      <c r="AI126" s="1013"/>
      <c r="AJ126" s="1014"/>
      <c r="AK126" s="1015">
        <v>111243</v>
      </c>
      <c r="AL126" s="1013"/>
      <c r="AM126" s="1013"/>
      <c r="AN126" s="1013"/>
      <c r="AO126" s="1014"/>
      <c r="AP126" s="1016">
        <v>0.1</v>
      </c>
      <c r="AQ126" s="1017"/>
      <c r="AR126" s="1017"/>
      <c r="AS126" s="1017"/>
      <c r="AT126" s="1018"/>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078"/>
      <c r="CL126" s="1065"/>
      <c r="CM126" s="1065"/>
      <c r="CN126" s="1065"/>
      <c r="CO126" s="1066"/>
      <c r="CP126" s="1003" t="s">
        <v>509</v>
      </c>
      <c r="CQ126" s="1004"/>
      <c r="CR126" s="1004"/>
      <c r="CS126" s="1004"/>
      <c r="CT126" s="1004"/>
      <c r="CU126" s="1004"/>
      <c r="CV126" s="1004"/>
      <c r="CW126" s="1004"/>
      <c r="CX126" s="1004"/>
      <c r="CY126" s="1004"/>
      <c r="CZ126" s="1004"/>
      <c r="DA126" s="1004"/>
      <c r="DB126" s="1004"/>
      <c r="DC126" s="1004"/>
      <c r="DD126" s="1004"/>
      <c r="DE126" s="1004"/>
      <c r="DF126" s="1005"/>
      <c r="DG126" s="973" t="s">
        <v>128</v>
      </c>
      <c r="DH126" s="974"/>
      <c r="DI126" s="974"/>
      <c r="DJ126" s="974"/>
      <c r="DK126" s="974"/>
      <c r="DL126" s="974" t="s">
        <v>128</v>
      </c>
      <c r="DM126" s="974"/>
      <c r="DN126" s="974"/>
      <c r="DO126" s="974"/>
      <c r="DP126" s="974"/>
      <c r="DQ126" s="974" t="s">
        <v>128</v>
      </c>
      <c r="DR126" s="974"/>
      <c r="DS126" s="974"/>
      <c r="DT126" s="974"/>
      <c r="DU126" s="974"/>
      <c r="DV126" s="975" t="s">
        <v>128</v>
      </c>
      <c r="DW126" s="975"/>
      <c r="DX126" s="975"/>
      <c r="DY126" s="975"/>
      <c r="DZ126" s="976"/>
    </row>
    <row r="127" spans="1:130" s="245" customFormat="1" ht="26.25" customHeight="1" x14ac:dyDescent="0.15">
      <c r="A127" s="1114"/>
      <c r="B127" s="1002"/>
      <c r="C127" s="1056" t="s">
        <v>510</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18</v>
      </c>
      <c r="AB127" s="1013"/>
      <c r="AC127" s="1013"/>
      <c r="AD127" s="1013"/>
      <c r="AE127" s="1014"/>
      <c r="AF127" s="1015" t="s">
        <v>128</v>
      </c>
      <c r="AG127" s="1013"/>
      <c r="AH127" s="1013"/>
      <c r="AI127" s="1013"/>
      <c r="AJ127" s="1014"/>
      <c r="AK127" s="1015" t="s">
        <v>128</v>
      </c>
      <c r="AL127" s="1013"/>
      <c r="AM127" s="1013"/>
      <c r="AN127" s="1013"/>
      <c r="AO127" s="1014"/>
      <c r="AP127" s="1016" t="s">
        <v>128</v>
      </c>
      <c r="AQ127" s="1017"/>
      <c r="AR127" s="1017"/>
      <c r="AS127" s="1017"/>
      <c r="AT127" s="1018"/>
      <c r="AU127" s="281"/>
      <c r="AV127" s="281"/>
      <c r="AW127" s="281"/>
      <c r="AX127" s="1086" t="s">
        <v>511</v>
      </c>
      <c r="AY127" s="1087"/>
      <c r="AZ127" s="1087"/>
      <c r="BA127" s="1087"/>
      <c r="BB127" s="1087"/>
      <c r="BC127" s="1087"/>
      <c r="BD127" s="1087"/>
      <c r="BE127" s="1088"/>
      <c r="BF127" s="1089" t="s">
        <v>512</v>
      </c>
      <c r="BG127" s="1087"/>
      <c r="BH127" s="1087"/>
      <c r="BI127" s="1087"/>
      <c r="BJ127" s="1087"/>
      <c r="BK127" s="1087"/>
      <c r="BL127" s="1088"/>
      <c r="BM127" s="1089" t="s">
        <v>513</v>
      </c>
      <c r="BN127" s="1087"/>
      <c r="BO127" s="1087"/>
      <c r="BP127" s="1087"/>
      <c r="BQ127" s="1087"/>
      <c r="BR127" s="1087"/>
      <c r="BS127" s="1088"/>
      <c r="BT127" s="1089" t="s">
        <v>514</v>
      </c>
      <c r="BU127" s="1087"/>
      <c r="BV127" s="1087"/>
      <c r="BW127" s="1087"/>
      <c r="BX127" s="1087"/>
      <c r="BY127" s="1087"/>
      <c r="BZ127" s="1111"/>
      <c r="CA127" s="281"/>
      <c r="CB127" s="281"/>
      <c r="CC127" s="281"/>
      <c r="CD127" s="282"/>
      <c r="CE127" s="282"/>
      <c r="CF127" s="282"/>
      <c r="CG127" s="279"/>
      <c r="CH127" s="279"/>
      <c r="CI127" s="279"/>
      <c r="CJ127" s="280"/>
      <c r="CK127" s="1078"/>
      <c r="CL127" s="1065"/>
      <c r="CM127" s="1065"/>
      <c r="CN127" s="1065"/>
      <c r="CO127" s="1066"/>
      <c r="CP127" s="1003" t="s">
        <v>515</v>
      </c>
      <c r="CQ127" s="1004"/>
      <c r="CR127" s="1004"/>
      <c r="CS127" s="1004"/>
      <c r="CT127" s="1004"/>
      <c r="CU127" s="1004"/>
      <c r="CV127" s="1004"/>
      <c r="CW127" s="1004"/>
      <c r="CX127" s="1004"/>
      <c r="CY127" s="1004"/>
      <c r="CZ127" s="1004"/>
      <c r="DA127" s="1004"/>
      <c r="DB127" s="1004"/>
      <c r="DC127" s="1004"/>
      <c r="DD127" s="1004"/>
      <c r="DE127" s="1004"/>
      <c r="DF127" s="1005"/>
      <c r="DG127" s="973" t="s">
        <v>128</v>
      </c>
      <c r="DH127" s="974"/>
      <c r="DI127" s="974"/>
      <c r="DJ127" s="974"/>
      <c r="DK127" s="974"/>
      <c r="DL127" s="974" t="s">
        <v>398</v>
      </c>
      <c r="DM127" s="974"/>
      <c r="DN127" s="974"/>
      <c r="DO127" s="974"/>
      <c r="DP127" s="974"/>
      <c r="DQ127" s="974" t="s">
        <v>469</v>
      </c>
      <c r="DR127" s="974"/>
      <c r="DS127" s="974"/>
      <c r="DT127" s="974"/>
      <c r="DU127" s="974"/>
      <c r="DV127" s="975" t="s">
        <v>128</v>
      </c>
      <c r="DW127" s="975"/>
      <c r="DX127" s="975"/>
      <c r="DY127" s="975"/>
      <c r="DZ127" s="976"/>
    </row>
    <row r="128" spans="1:130" s="245" customFormat="1" ht="26.25" customHeight="1" thickBot="1" x14ac:dyDescent="0.2">
      <c r="A128" s="1097" t="s">
        <v>516</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517</v>
      </c>
      <c r="X128" s="1099"/>
      <c r="Y128" s="1099"/>
      <c r="Z128" s="1100"/>
      <c r="AA128" s="1101">
        <v>4896994</v>
      </c>
      <c r="AB128" s="1102"/>
      <c r="AC128" s="1102"/>
      <c r="AD128" s="1102"/>
      <c r="AE128" s="1103"/>
      <c r="AF128" s="1104">
        <v>4775176</v>
      </c>
      <c r="AG128" s="1102"/>
      <c r="AH128" s="1102"/>
      <c r="AI128" s="1102"/>
      <c r="AJ128" s="1103"/>
      <c r="AK128" s="1104">
        <v>4725490</v>
      </c>
      <c r="AL128" s="1102"/>
      <c r="AM128" s="1102"/>
      <c r="AN128" s="1102"/>
      <c r="AO128" s="1103"/>
      <c r="AP128" s="1105"/>
      <c r="AQ128" s="1106"/>
      <c r="AR128" s="1106"/>
      <c r="AS128" s="1106"/>
      <c r="AT128" s="1107"/>
      <c r="AU128" s="281"/>
      <c r="AV128" s="281"/>
      <c r="AW128" s="281"/>
      <c r="AX128" s="942" t="s">
        <v>518</v>
      </c>
      <c r="AY128" s="943"/>
      <c r="AZ128" s="943"/>
      <c r="BA128" s="943"/>
      <c r="BB128" s="943"/>
      <c r="BC128" s="943"/>
      <c r="BD128" s="943"/>
      <c r="BE128" s="944"/>
      <c r="BF128" s="1108" t="s">
        <v>128</v>
      </c>
      <c r="BG128" s="1109"/>
      <c r="BH128" s="1109"/>
      <c r="BI128" s="1109"/>
      <c r="BJ128" s="1109"/>
      <c r="BK128" s="1109"/>
      <c r="BL128" s="1110"/>
      <c r="BM128" s="1108">
        <v>11.25</v>
      </c>
      <c r="BN128" s="1109"/>
      <c r="BO128" s="1109"/>
      <c r="BP128" s="1109"/>
      <c r="BQ128" s="1109"/>
      <c r="BR128" s="1109"/>
      <c r="BS128" s="1110"/>
      <c r="BT128" s="1108">
        <v>20</v>
      </c>
      <c r="BU128" s="1109"/>
      <c r="BV128" s="1109"/>
      <c r="BW128" s="1109"/>
      <c r="BX128" s="1109"/>
      <c r="BY128" s="1109"/>
      <c r="BZ128" s="1133"/>
      <c r="CA128" s="282"/>
      <c r="CB128" s="282"/>
      <c r="CC128" s="282"/>
      <c r="CD128" s="282"/>
      <c r="CE128" s="282"/>
      <c r="CF128" s="282"/>
      <c r="CG128" s="279"/>
      <c r="CH128" s="279"/>
      <c r="CI128" s="279"/>
      <c r="CJ128" s="280"/>
      <c r="CK128" s="1079"/>
      <c r="CL128" s="1080"/>
      <c r="CM128" s="1080"/>
      <c r="CN128" s="1080"/>
      <c r="CO128" s="1081"/>
      <c r="CP128" s="1090" t="s">
        <v>519</v>
      </c>
      <c r="CQ128" s="1091"/>
      <c r="CR128" s="1091"/>
      <c r="CS128" s="1091"/>
      <c r="CT128" s="1091"/>
      <c r="CU128" s="1091"/>
      <c r="CV128" s="1091"/>
      <c r="CW128" s="1091"/>
      <c r="CX128" s="1091"/>
      <c r="CY128" s="1091"/>
      <c r="CZ128" s="1091"/>
      <c r="DA128" s="1091"/>
      <c r="DB128" s="1091"/>
      <c r="DC128" s="1091"/>
      <c r="DD128" s="1091"/>
      <c r="DE128" s="1091"/>
      <c r="DF128" s="1092"/>
      <c r="DG128" s="1093">
        <v>495950</v>
      </c>
      <c r="DH128" s="1094"/>
      <c r="DI128" s="1094"/>
      <c r="DJ128" s="1094"/>
      <c r="DK128" s="1094"/>
      <c r="DL128" s="1094">
        <v>506625</v>
      </c>
      <c r="DM128" s="1094"/>
      <c r="DN128" s="1094"/>
      <c r="DO128" s="1094"/>
      <c r="DP128" s="1094"/>
      <c r="DQ128" s="1094">
        <v>575145</v>
      </c>
      <c r="DR128" s="1094"/>
      <c r="DS128" s="1094"/>
      <c r="DT128" s="1094"/>
      <c r="DU128" s="1094"/>
      <c r="DV128" s="1095">
        <v>0.7</v>
      </c>
      <c r="DW128" s="1095"/>
      <c r="DX128" s="1095"/>
      <c r="DY128" s="1095"/>
      <c r="DZ128" s="1096"/>
    </row>
    <row r="129" spans="1:131" s="245" customFormat="1" ht="26.25" customHeight="1" x14ac:dyDescent="0.15">
      <c r="A129" s="984" t="s">
        <v>107</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520</v>
      </c>
      <c r="X129" s="1128"/>
      <c r="Y129" s="1128"/>
      <c r="Z129" s="1129"/>
      <c r="AA129" s="1012">
        <v>100796090</v>
      </c>
      <c r="AB129" s="1013"/>
      <c r="AC129" s="1013"/>
      <c r="AD129" s="1013"/>
      <c r="AE129" s="1014"/>
      <c r="AF129" s="1015">
        <v>101602548</v>
      </c>
      <c r="AG129" s="1013"/>
      <c r="AH129" s="1013"/>
      <c r="AI129" s="1013"/>
      <c r="AJ129" s="1014"/>
      <c r="AK129" s="1015">
        <v>101552669</v>
      </c>
      <c r="AL129" s="1013"/>
      <c r="AM129" s="1013"/>
      <c r="AN129" s="1013"/>
      <c r="AO129" s="1014"/>
      <c r="AP129" s="1130"/>
      <c r="AQ129" s="1131"/>
      <c r="AR129" s="1131"/>
      <c r="AS129" s="1131"/>
      <c r="AT129" s="1132"/>
      <c r="AU129" s="283"/>
      <c r="AV129" s="283"/>
      <c r="AW129" s="283"/>
      <c r="AX129" s="1121" t="s">
        <v>521</v>
      </c>
      <c r="AY129" s="1004"/>
      <c r="AZ129" s="1004"/>
      <c r="BA129" s="1004"/>
      <c r="BB129" s="1004"/>
      <c r="BC129" s="1004"/>
      <c r="BD129" s="1004"/>
      <c r="BE129" s="1005"/>
      <c r="BF129" s="1122" t="s">
        <v>522</v>
      </c>
      <c r="BG129" s="1123"/>
      <c r="BH129" s="1123"/>
      <c r="BI129" s="1123"/>
      <c r="BJ129" s="1123"/>
      <c r="BK129" s="1123"/>
      <c r="BL129" s="1124"/>
      <c r="BM129" s="1122">
        <v>16.25</v>
      </c>
      <c r="BN129" s="1123"/>
      <c r="BO129" s="1123"/>
      <c r="BP129" s="1123"/>
      <c r="BQ129" s="1123"/>
      <c r="BR129" s="1123"/>
      <c r="BS129" s="1124"/>
      <c r="BT129" s="1122">
        <v>30</v>
      </c>
      <c r="BU129" s="1125"/>
      <c r="BV129" s="1125"/>
      <c r="BW129" s="1125"/>
      <c r="BX129" s="1125"/>
      <c r="BY129" s="1125"/>
      <c r="BZ129" s="1126"/>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984" t="s">
        <v>523</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524</v>
      </c>
      <c r="X130" s="1128"/>
      <c r="Y130" s="1128"/>
      <c r="Z130" s="1129"/>
      <c r="AA130" s="1012">
        <v>18939733</v>
      </c>
      <c r="AB130" s="1013"/>
      <c r="AC130" s="1013"/>
      <c r="AD130" s="1013"/>
      <c r="AE130" s="1014"/>
      <c r="AF130" s="1015">
        <v>18716916</v>
      </c>
      <c r="AG130" s="1013"/>
      <c r="AH130" s="1013"/>
      <c r="AI130" s="1013"/>
      <c r="AJ130" s="1014"/>
      <c r="AK130" s="1015">
        <v>18824296</v>
      </c>
      <c r="AL130" s="1013"/>
      <c r="AM130" s="1013"/>
      <c r="AN130" s="1013"/>
      <c r="AO130" s="1014"/>
      <c r="AP130" s="1130"/>
      <c r="AQ130" s="1131"/>
      <c r="AR130" s="1131"/>
      <c r="AS130" s="1131"/>
      <c r="AT130" s="1132"/>
      <c r="AU130" s="283"/>
      <c r="AV130" s="283"/>
      <c r="AW130" s="283"/>
      <c r="AX130" s="1121" t="s">
        <v>525</v>
      </c>
      <c r="AY130" s="1004"/>
      <c r="AZ130" s="1004"/>
      <c r="BA130" s="1004"/>
      <c r="BB130" s="1004"/>
      <c r="BC130" s="1004"/>
      <c r="BD130" s="1004"/>
      <c r="BE130" s="1005"/>
      <c r="BF130" s="1158">
        <v>8.5</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526</v>
      </c>
      <c r="X131" s="1166"/>
      <c r="Y131" s="1166"/>
      <c r="Z131" s="1167"/>
      <c r="AA131" s="1059">
        <v>81856357</v>
      </c>
      <c r="AB131" s="1038"/>
      <c r="AC131" s="1038"/>
      <c r="AD131" s="1038"/>
      <c r="AE131" s="1039"/>
      <c r="AF131" s="1037">
        <v>82885632</v>
      </c>
      <c r="AG131" s="1038"/>
      <c r="AH131" s="1038"/>
      <c r="AI131" s="1038"/>
      <c r="AJ131" s="1039"/>
      <c r="AK131" s="1037">
        <v>82728373</v>
      </c>
      <c r="AL131" s="1038"/>
      <c r="AM131" s="1038"/>
      <c r="AN131" s="1038"/>
      <c r="AO131" s="1039"/>
      <c r="AP131" s="1168"/>
      <c r="AQ131" s="1169"/>
      <c r="AR131" s="1169"/>
      <c r="AS131" s="1169"/>
      <c r="AT131" s="1170"/>
      <c r="AU131" s="283"/>
      <c r="AV131" s="283"/>
      <c r="AW131" s="283"/>
      <c r="AX131" s="1140" t="s">
        <v>527</v>
      </c>
      <c r="AY131" s="1091"/>
      <c r="AZ131" s="1091"/>
      <c r="BA131" s="1091"/>
      <c r="BB131" s="1091"/>
      <c r="BC131" s="1091"/>
      <c r="BD131" s="1091"/>
      <c r="BE131" s="1092"/>
      <c r="BF131" s="1141">
        <v>125.5</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47" t="s">
        <v>528</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529</v>
      </c>
      <c r="W132" s="1151"/>
      <c r="X132" s="1151"/>
      <c r="Y132" s="1151"/>
      <c r="Z132" s="1152"/>
      <c r="AA132" s="1153">
        <v>9.4248000800000007</v>
      </c>
      <c r="AB132" s="1154"/>
      <c r="AC132" s="1154"/>
      <c r="AD132" s="1154"/>
      <c r="AE132" s="1155"/>
      <c r="AF132" s="1156">
        <v>8.5584700609999995</v>
      </c>
      <c r="AG132" s="1154"/>
      <c r="AH132" s="1154"/>
      <c r="AI132" s="1154"/>
      <c r="AJ132" s="1155"/>
      <c r="AK132" s="1156">
        <v>7.7960240650000001</v>
      </c>
      <c r="AL132" s="1154"/>
      <c r="AM132" s="1154"/>
      <c r="AN132" s="1154"/>
      <c r="AO132" s="1155"/>
      <c r="AP132" s="1053"/>
      <c r="AQ132" s="1054"/>
      <c r="AR132" s="1054"/>
      <c r="AS132" s="1054"/>
      <c r="AT132" s="1157"/>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530</v>
      </c>
      <c r="W133" s="1134"/>
      <c r="X133" s="1134"/>
      <c r="Y133" s="1134"/>
      <c r="Z133" s="1135"/>
      <c r="AA133" s="1136">
        <v>11.6</v>
      </c>
      <c r="AB133" s="1137"/>
      <c r="AC133" s="1137"/>
      <c r="AD133" s="1137"/>
      <c r="AE133" s="1138"/>
      <c r="AF133" s="1136">
        <v>9.6</v>
      </c>
      <c r="AG133" s="1137"/>
      <c r="AH133" s="1137"/>
      <c r="AI133" s="1137"/>
      <c r="AJ133" s="1138"/>
      <c r="AK133" s="1136">
        <v>8.5</v>
      </c>
      <c r="AL133" s="1137"/>
      <c r="AM133" s="1137"/>
      <c r="AN133" s="1137"/>
      <c r="AO133" s="1138"/>
      <c r="AP133" s="1083"/>
      <c r="AQ133" s="1084"/>
      <c r="AR133" s="1084"/>
      <c r="AS133" s="1084"/>
      <c r="AT133" s="1139"/>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2HU6rdhRvOWevihvYOPmFKxU43JVd0nz+fNiVfersc6W9yR/InIgIsst/YIeaIy91lQkXAAum8rRnN7BVHLalw==" saltValue="pQVGRnKyLXwN1+HUkDQJ5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531</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lCFtApJDT54Sg6qi1QgQ5s/QuF+wED03kYaf+aAUSM9kTFNkhHZgKwmcWLfGo2Dp5UObrZK11I8kNlat3FqLWw==" saltValue="RzVVqsoqFBItZ/0Cu/yr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ui8e8A4kWu+dyIJYcota2ya3YNnNGSjSKFORG8yvL8fcuvGqGrIXqTPnVQ8CICi9iRLt31m7EN56vmGuiRMeQ==" saltValue="q0z0EwDLmWAwj5B64K/HX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532</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533</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4" t="s">
        <v>534</v>
      </c>
      <c r="AP7" s="302"/>
      <c r="AQ7" s="303" t="s">
        <v>535</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5"/>
      <c r="AP8" s="308" t="s">
        <v>536</v>
      </c>
      <c r="AQ8" s="309" t="s">
        <v>537</v>
      </c>
      <c r="AR8" s="310" t="s">
        <v>538</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76" t="s">
        <v>539</v>
      </c>
      <c r="AL9" s="1177"/>
      <c r="AM9" s="1177"/>
      <c r="AN9" s="1178"/>
      <c r="AO9" s="311">
        <v>23697814</v>
      </c>
      <c r="AP9" s="311">
        <v>56998</v>
      </c>
      <c r="AQ9" s="312">
        <v>58073</v>
      </c>
      <c r="AR9" s="313">
        <v>-1.9</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76" t="s">
        <v>540</v>
      </c>
      <c r="AL10" s="1177"/>
      <c r="AM10" s="1177"/>
      <c r="AN10" s="1178"/>
      <c r="AO10" s="314">
        <v>2239583</v>
      </c>
      <c r="AP10" s="314">
        <v>5387</v>
      </c>
      <c r="AQ10" s="315">
        <v>2762</v>
      </c>
      <c r="AR10" s="316">
        <v>95</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76" t="s">
        <v>541</v>
      </c>
      <c r="AL11" s="1177"/>
      <c r="AM11" s="1177"/>
      <c r="AN11" s="1178"/>
      <c r="AO11" s="314">
        <v>105258</v>
      </c>
      <c r="AP11" s="314">
        <v>253</v>
      </c>
      <c r="AQ11" s="315">
        <v>1714</v>
      </c>
      <c r="AR11" s="316">
        <v>-85.2</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76" t="s">
        <v>542</v>
      </c>
      <c r="AL12" s="1177"/>
      <c r="AM12" s="1177"/>
      <c r="AN12" s="1178"/>
      <c r="AO12" s="314" t="s">
        <v>543</v>
      </c>
      <c r="AP12" s="314" t="s">
        <v>543</v>
      </c>
      <c r="AQ12" s="315">
        <v>632</v>
      </c>
      <c r="AR12" s="316" t="s">
        <v>543</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76" t="s">
        <v>544</v>
      </c>
      <c r="AL13" s="1177"/>
      <c r="AM13" s="1177"/>
      <c r="AN13" s="1178"/>
      <c r="AO13" s="314" t="s">
        <v>543</v>
      </c>
      <c r="AP13" s="314" t="s">
        <v>543</v>
      </c>
      <c r="AQ13" s="315">
        <v>9</v>
      </c>
      <c r="AR13" s="316" t="s">
        <v>543</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76" t="s">
        <v>545</v>
      </c>
      <c r="AL14" s="1177"/>
      <c r="AM14" s="1177"/>
      <c r="AN14" s="1178"/>
      <c r="AO14" s="314" t="s">
        <v>543</v>
      </c>
      <c r="AP14" s="314" t="s">
        <v>543</v>
      </c>
      <c r="AQ14" s="315">
        <v>1980</v>
      </c>
      <c r="AR14" s="316" t="s">
        <v>543</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76" t="s">
        <v>546</v>
      </c>
      <c r="AL15" s="1177"/>
      <c r="AM15" s="1177"/>
      <c r="AN15" s="1178"/>
      <c r="AO15" s="314">
        <v>308349</v>
      </c>
      <c r="AP15" s="314">
        <v>742</v>
      </c>
      <c r="AQ15" s="315">
        <v>1379</v>
      </c>
      <c r="AR15" s="316">
        <v>-46.2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79" t="s">
        <v>547</v>
      </c>
      <c r="AL16" s="1180"/>
      <c r="AM16" s="1180"/>
      <c r="AN16" s="1181"/>
      <c r="AO16" s="314">
        <v>-1927810</v>
      </c>
      <c r="AP16" s="314">
        <v>-4637</v>
      </c>
      <c r="AQ16" s="315">
        <v>-3914</v>
      </c>
      <c r="AR16" s="316">
        <v>18.5</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79" t="s">
        <v>187</v>
      </c>
      <c r="AL17" s="1180"/>
      <c r="AM17" s="1180"/>
      <c r="AN17" s="1181"/>
      <c r="AO17" s="314">
        <v>24423194</v>
      </c>
      <c r="AP17" s="314">
        <v>58743</v>
      </c>
      <c r="AQ17" s="315">
        <v>62636</v>
      </c>
      <c r="AR17" s="316">
        <v>-6.2</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548</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549</v>
      </c>
      <c r="AP20" s="322" t="s">
        <v>550</v>
      </c>
      <c r="AQ20" s="323" t="s">
        <v>551</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71" t="s">
        <v>552</v>
      </c>
      <c r="AL21" s="1172"/>
      <c r="AM21" s="1172"/>
      <c r="AN21" s="1173"/>
      <c r="AO21" s="326">
        <v>7.14</v>
      </c>
      <c r="AP21" s="327">
        <v>6.32</v>
      </c>
      <c r="AQ21" s="328">
        <v>0.82</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71" t="s">
        <v>553</v>
      </c>
      <c r="AL22" s="1172"/>
      <c r="AM22" s="1172"/>
      <c r="AN22" s="1173"/>
      <c r="AO22" s="331">
        <v>100.8</v>
      </c>
      <c r="AP22" s="332">
        <v>99.9</v>
      </c>
      <c r="AQ22" s="333">
        <v>0.9</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554</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555</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556</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4" t="s">
        <v>534</v>
      </c>
      <c r="AP30" s="302"/>
      <c r="AQ30" s="303" t="s">
        <v>535</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5"/>
      <c r="AP31" s="308" t="s">
        <v>536</v>
      </c>
      <c r="AQ31" s="309" t="s">
        <v>537</v>
      </c>
      <c r="AR31" s="310" t="s">
        <v>538</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87" t="s">
        <v>557</v>
      </c>
      <c r="AL32" s="1188"/>
      <c r="AM32" s="1188"/>
      <c r="AN32" s="1189"/>
      <c r="AO32" s="341">
        <v>22074463</v>
      </c>
      <c r="AP32" s="341">
        <v>53094</v>
      </c>
      <c r="AQ32" s="342">
        <v>36995</v>
      </c>
      <c r="AR32" s="343">
        <v>43.5</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87" t="s">
        <v>558</v>
      </c>
      <c r="AL33" s="1188"/>
      <c r="AM33" s="1188"/>
      <c r="AN33" s="1189"/>
      <c r="AO33" s="341" t="s">
        <v>543</v>
      </c>
      <c r="AP33" s="341" t="s">
        <v>543</v>
      </c>
      <c r="AQ33" s="342">
        <v>3</v>
      </c>
      <c r="AR33" s="343" t="s">
        <v>543</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87" t="s">
        <v>559</v>
      </c>
      <c r="AL34" s="1188"/>
      <c r="AM34" s="1188"/>
      <c r="AN34" s="1189"/>
      <c r="AO34" s="341" t="s">
        <v>543</v>
      </c>
      <c r="AP34" s="341" t="s">
        <v>543</v>
      </c>
      <c r="AQ34" s="342">
        <v>81</v>
      </c>
      <c r="AR34" s="343" t="s">
        <v>543</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87" t="s">
        <v>560</v>
      </c>
      <c r="AL35" s="1188"/>
      <c r="AM35" s="1188"/>
      <c r="AN35" s="1189"/>
      <c r="AO35" s="341">
        <v>7441092</v>
      </c>
      <c r="AP35" s="341">
        <v>17897</v>
      </c>
      <c r="AQ35" s="342">
        <v>8919</v>
      </c>
      <c r="AR35" s="343">
        <v>100.7</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87" t="s">
        <v>561</v>
      </c>
      <c r="AL36" s="1188"/>
      <c r="AM36" s="1188"/>
      <c r="AN36" s="1189"/>
      <c r="AO36" s="341">
        <v>135415</v>
      </c>
      <c r="AP36" s="341">
        <v>326</v>
      </c>
      <c r="AQ36" s="342">
        <v>380</v>
      </c>
      <c r="AR36" s="343">
        <v>-14.2</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87" t="s">
        <v>562</v>
      </c>
      <c r="AL37" s="1188"/>
      <c r="AM37" s="1188"/>
      <c r="AN37" s="1189"/>
      <c r="AO37" s="341">
        <v>347758</v>
      </c>
      <c r="AP37" s="341">
        <v>836</v>
      </c>
      <c r="AQ37" s="342">
        <v>886</v>
      </c>
      <c r="AR37" s="343">
        <v>-5.6</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90" t="s">
        <v>563</v>
      </c>
      <c r="AL38" s="1191"/>
      <c r="AM38" s="1191"/>
      <c r="AN38" s="1192"/>
      <c r="AO38" s="344">
        <v>582</v>
      </c>
      <c r="AP38" s="344">
        <v>1</v>
      </c>
      <c r="AQ38" s="345">
        <v>1</v>
      </c>
      <c r="AR38" s="333">
        <v>0</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90" t="s">
        <v>564</v>
      </c>
      <c r="AL39" s="1191"/>
      <c r="AM39" s="1191"/>
      <c r="AN39" s="1192"/>
      <c r="AO39" s="341">
        <v>-4725490</v>
      </c>
      <c r="AP39" s="341">
        <v>-11366</v>
      </c>
      <c r="AQ39" s="342">
        <v>-8108</v>
      </c>
      <c r="AR39" s="343">
        <v>40.200000000000003</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87" t="s">
        <v>565</v>
      </c>
      <c r="AL40" s="1188"/>
      <c r="AM40" s="1188"/>
      <c r="AN40" s="1189"/>
      <c r="AO40" s="341">
        <v>-18824296</v>
      </c>
      <c r="AP40" s="341">
        <v>-45276</v>
      </c>
      <c r="AQ40" s="342">
        <v>-28743</v>
      </c>
      <c r="AR40" s="343">
        <v>57.5</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93" t="s">
        <v>298</v>
      </c>
      <c r="AL41" s="1194"/>
      <c r="AM41" s="1194"/>
      <c r="AN41" s="1195"/>
      <c r="AO41" s="341">
        <v>6449524</v>
      </c>
      <c r="AP41" s="341">
        <v>15512</v>
      </c>
      <c r="AQ41" s="342">
        <v>10414</v>
      </c>
      <c r="AR41" s="343">
        <v>49</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566</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567</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568</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82" t="s">
        <v>534</v>
      </c>
      <c r="AN49" s="1184" t="s">
        <v>569</v>
      </c>
      <c r="AO49" s="1185"/>
      <c r="AP49" s="1185"/>
      <c r="AQ49" s="1185"/>
      <c r="AR49" s="1186"/>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83"/>
      <c r="AN50" s="357" t="s">
        <v>570</v>
      </c>
      <c r="AO50" s="358" t="s">
        <v>571</v>
      </c>
      <c r="AP50" s="359" t="s">
        <v>572</v>
      </c>
      <c r="AQ50" s="360" t="s">
        <v>573</v>
      </c>
      <c r="AR50" s="361" t="s">
        <v>574</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575</v>
      </c>
      <c r="AL51" s="354"/>
      <c r="AM51" s="362">
        <v>27863870</v>
      </c>
      <c r="AN51" s="363">
        <v>66481</v>
      </c>
      <c r="AO51" s="364">
        <v>-0.3</v>
      </c>
      <c r="AP51" s="365">
        <v>50880</v>
      </c>
      <c r="AQ51" s="366">
        <v>-1.4</v>
      </c>
      <c r="AR51" s="367">
        <v>1.1000000000000001</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576</v>
      </c>
      <c r="AM52" s="370">
        <v>13445801</v>
      </c>
      <c r="AN52" s="371">
        <v>32081</v>
      </c>
      <c r="AO52" s="372">
        <v>27.5</v>
      </c>
      <c r="AP52" s="373">
        <v>27819</v>
      </c>
      <c r="AQ52" s="374">
        <v>7.5</v>
      </c>
      <c r="AR52" s="375">
        <v>20</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577</v>
      </c>
      <c r="AL53" s="354"/>
      <c r="AM53" s="362">
        <v>20177059</v>
      </c>
      <c r="AN53" s="363">
        <v>48235</v>
      </c>
      <c r="AO53" s="364">
        <v>-27.4</v>
      </c>
      <c r="AP53" s="365">
        <v>46395</v>
      </c>
      <c r="AQ53" s="366">
        <v>-8.8000000000000007</v>
      </c>
      <c r="AR53" s="367">
        <v>-18.600000000000001</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576</v>
      </c>
      <c r="AM54" s="370">
        <v>8781639</v>
      </c>
      <c r="AN54" s="371">
        <v>20993</v>
      </c>
      <c r="AO54" s="372">
        <v>-34.6</v>
      </c>
      <c r="AP54" s="373">
        <v>26304</v>
      </c>
      <c r="AQ54" s="374">
        <v>-5.4</v>
      </c>
      <c r="AR54" s="375">
        <v>-29.2</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578</v>
      </c>
      <c r="AL55" s="354"/>
      <c r="AM55" s="362">
        <v>20375523</v>
      </c>
      <c r="AN55" s="363">
        <v>48740</v>
      </c>
      <c r="AO55" s="364">
        <v>1</v>
      </c>
      <c r="AP55" s="365">
        <v>48088</v>
      </c>
      <c r="AQ55" s="366">
        <v>3.6</v>
      </c>
      <c r="AR55" s="367">
        <v>-2.6</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576</v>
      </c>
      <c r="AM56" s="370">
        <v>8628051</v>
      </c>
      <c r="AN56" s="371">
        <v>20639</v>
      </c>
      <c r="AO56" s="372">
        <v>-1.7</v>
      </c>
      <c r="AP56" s="373">
        <v>25183</v>
      </c>
      <c r="AQ56" s="374">
        <v>-4.3</v>
      </c>
      <c r="AR56" s="375">
        <v>2.6</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579</v>
      </c>
      <c r="AL57" s="354"/>
      <c r="AM57" s="362">
        <v>22767157</v>
      </c>
      <c r="AN57" s="363">
        <v>54567</v>
      </c>
      <c r="AO57" s="364">
        <v>12</v>
      </c>
      <c r="AP57" s="365">
        <v>46457</v>
      </c>
      <c r="AQ57" s="366">
        <v>-3.4</v>
      </c>
      <c r="AR57" s="367">
        <v>15.4</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576</v>
      </c>
      <c r="AM58" s="370">
        <v>9957457</v>
      </c>
      <c r="AN58" s="371">
        <v>23865</v>
      </c>
      <c r="AO58" s="372">
        <v>15.6</v>
      </c>
      <c r="AP58" s="373">
        <v>24020</v>
      </c>
      <c r="AQ58" s="374">
        <v>-4.5999999999999996</v>
      </c>
      <c r="AR58" s="375">
        <v>20.2</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580</v>
      </c>
      <c r="AL59" s="354"/>
      <c r="AM59" s="362">
        <v>25212546</v>
      </c>
      <c r="AN59" s="363">
        <v>60641</v>
      </c>
      <c r="AO59" s="364">
        <v>11.1</v>
      </c>
      <c r="AP59" s="365">
        <v>51849</v>
      </c>
      <c r="AQ59" s="366">
        <v>11.6</v>
      </c>
      <c r="AR59" s="367">
        <v>-0.5</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576</v>
      </c>
      <c r="AM60" s="370">
        <v>14458527</v>
      </c>
      <c r="AN60" s="371">
        <v>34776</v>
      </c>
      <c r="AO60" s="372">
        <v>45.7</v>
      </c>
      <c r="AP60" s="373">
        <v>26326</v>
      </c>
      <c r="AQ60" s="374">
        <v>9.6</v>
      </c>
      <c r="AR60" s="375">
        <v>36.1</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581</v>
      </c>
      <c r="AL61" s="376"/>
      <c r="AM61" s="377">
        <v>23279231</v>
      </c>
      <c r="AN61" s="378">
        <v>55733</v>
      </c>
      <c r="AO61" s="379">
        <v>-0.7</v>
      </c>
      <c r="AP61" s="380">
        <v>48734</v>
      </c>
      <c r="AQ61" s="381">
        <v>0.3</v>
      </c>
      <c r="AR61" s="367">
        <v>-1</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576</v>
      </c>
      <c r="AM62" s="370">
        <v>11054295</v>
      </c>
      <c r="AN62" s="371">
        <v>26471</v>
      </c>
      <c r="AO62" s="372">
        <v>10.5</v>
      </c>
      <c r="AP62" s="373">
        <v>25930</v>
      </c>
      <c r="AQ62" s="374">
        <v>0.6</v>
      </c>
      <c r="AR62" s="375">
        <v>9.9</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c2qFw8ejDbuiCN8UpbKY14e/8d3zDA31zoTqQBWW8bxvBidhvF5PAHrrVosvfnzkLABoHZ1d1QqqaBzUnQnecw==" saltValue="hQQ67ZRX9My93u9XTvuu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583</v>
      </c>
    </row>
    <row r="120" spans="125:125" ht="13.5" hidden="1" customHeight="1" x14ac:dyDescent="0.15"/>
    <row r="121" spans="125:125" ht="13.5" hidden="1" customHeight="1" x14ac:dyDescent="0.15">
      <c r="DU121" s="289"/>
    </row>
  </sheetData>
  <sheetProtection algorithmName="SHA-512" hashValue="z9BVXWMVIGWwQznZAvoEgoWfmh7nmIhlRDRMgJW2m6BvTnTqXzxDwlmdzbockpTBHASnzNYmsivEmoddMBK4Ww==" saltValue="WbIMJ/bYrqn2kf3PFAvP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584</v>
      </c>
    </row>
  </sheetData>
  <sheetProtection algorithmName="SHA-512" hashValue="pmOtIsBqa07i7rQ8UL4gYBf3wLBSb+2sOpB+FUt3wQebZPL0PP7WHWWmOFkkXYxAtPZfGDwe2SneJYp2U8HdYg==" saltValue="EFsEUca4HhsW7mWc7E1X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585</v>
      </c>
      <c r="G46" s="8" t="s">
        <v>586</v>
      </c>
      <c r="H46" s="8" t="s">
        <v>587</v>
      </c>
      <c r="I46" s="8" t="s">
        <v>588</v>
      </c>
      <c r="J46" s="9" t="s">
        <v>589</v>
      </c>
    </row>
    <row r="47" spans="2:10" ht="57.75" customHeight="1" x14ac:dyDescent="0.15">
      <c r="B47" s="10"/>
      <c r="C47" s="1196" t="s">
        <v>3</v>
      </c>
      <c r="D47" s="1196"/>
      <c r="E47" s="1197"/>
      <c r="F47" s="11">
        <v>6.49</v>
      </c>
      <c r="G47" s="12">
        <v>6.67</v>
      </c>
      <c r="H47" s="12">
        <v>6.72</v>
      </c>
      <c r="I47" s="12">
        <v>8.14</v>
      </c>
      <c r="J47" s="13">
        <v>7.24</v>
      </c>
    </row>
    <row r="48" spans="2:10" ht="57.75" customHeight="1" x14ac:dyDescent="0.15">
      <c r="B48" s="14"/>
      <c r="C48" s="1198" t="s">
        <v>4</v>
      </c>
      <c r="D48" s="1198"/>
      <c r="E48" s="1199"/>
      <c r="F48" s="15">
        <v>1.85</v>
      </c>
      <c r="G48" s="16">
        <v>2.36</v>
      </c>
      <c r="H48" s="16">
        <v>2.1</v>
      </c>
      <c r="I48" s="16">
        <v>2.14</v>
      </c>
      <c r="J48" s="17">
        <v>2.73</v>
      </c>
    </row>
    <row r="49" spans="2:10" ht="57.75" customHeight="1" thickBot="1" x14ac:dyDescent="0.2">
      <c r="B49" s="18"/>
      <c r="C49" s="1200" t="s">
        <v>5</v>
      </c>
      <c r="D49" s="1200"/>
      <c r="E49" s="1201"/>
      <c r="F49" s="19">
        <v>0.56999999999999995</v>
      </c>
      <c r="G49" s="20">
        <v>0.46</v>
      </c>
      <c r="H49" s="20" t="s">
        <v>590</v>
      </c>
      <c r="I49" s="20">
        <v>1.54</v>
      </c>
      <c r="J49" s="21" t="s">
        <v>591</v>
      </c>
    </row>
    <row r="50" spans="2:10" ht="13.5" customHeight="1" x14ac:dyDescent="0.15"/>
  </sheetData>
  <sheetProtection algorithmName="SHA-512" hashValue="zD/7OdIfUm3b45mmkvmGpwxZE5CLxevJvtlXYKehsk3Y0o6X2gOCdn5w4rsWBDvg97szUhiWk+UVKu1iMT3l2Q==" saltValue="uBlL8H6t4eNnYsmsVj08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2021-03-11T05:34:39Z</cp:lastPrinted>
  <dcterms:created xsi:type="dcterms:W3CDTF">2021-02-05T02:17:04Z</dcterms:created>
  <dcterms:modified xsi:type="dcterms:W3CDTF">2021-10-27T02:44:45Z</dcterms:modified>
  <cp:category/>
</cp:coreProperties>
</file>