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CO35" i="10"/>
  <c r="CO36" i="10" s="1"/>
  <c r="CO37" i="10" s="1"/>
  <c r="BE35" i="10"/>
  <c r="C35" i="10"/>
  <c r="CO34" i="10"/>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alcChain>
</file>

<file path=xl/sharedStrings.xml><?xml version="1.0" encoding="utf-8"?>
<sst xmlns="http://schemas.openxmlformats.org/spreadsheetml/2006/main" count="1112" uniqueCount="602">
  <si>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</si>
  <si>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</si>
  <si>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</si>
  <si>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</si>
  <si>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</si>
  <si>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</si>
  <si>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</si>
  <si>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</si>
  <si>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</si>
  <si>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</si>
  <si>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</si>
  <si>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</si>
  <si>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</si>
  <si>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</si>
  <si>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</si>
  <si>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</si>
  <si>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</si>
  <si>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</si>
  <si>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</si>
  <si>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</si>
  <si>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</si>
  <si>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</si>
  <si>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</si>
  <si>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</si>
  <si>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</si>
  <si>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</si>
  <si>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</si>
  <si>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</si>
  <si>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</si>
  <si>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</si>
  <si>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</si>
  <si>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</si>
  <si>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</si>
  <si>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</si>
  <si>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</si>
  <si>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</si>
  <si>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</si>
  <si>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</si>
  <si>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</si>
  <si>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</si>
  <si>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</si>
  <si>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</si>
  <si>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</si>
  <si>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</si>
  <si>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</si>
  <si>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</si>
  <si>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</si>
  <si>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</si>
  <si>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</si>
  <si>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</si>
  <si>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</si>
  <si>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</si>
  <si>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</si>
  <si>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</si>
  <si>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</si>
  <si>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</si>
  <si>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</si>
  <si>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</si>
  <si>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</si>
  <si>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</si>
  <si>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</si>
  <si>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</si>
  <si>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</si>
  <si>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</si>
  <si>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</si>
  <si>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</si>
  <si>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</si>
  <si>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</si>
  <si>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</si>
  <si>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</si>
  <si>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</si>
  <si>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</si>
  <si>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</si>
  <si>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</si>
  <si>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</si>
  <si>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</si>
  <si>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</si>
  <si>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</si>
  <si>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</si>
  <si>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</si>
  <si>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</si>
  <si>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</si>
  <si>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</si>
  <si>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</si>
  <si>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</si>
  <si>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</si>
  <si>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</si>
  <si>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</si>
  <si>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</si>
  <si>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</si>
  <si>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</si>
  <si>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</si>
  <si>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</si>
  <si>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</si>
  <si>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</si>
  <si>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</si>
  <si>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</si>
  <si>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</si>
  <si>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</si>
  <si>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</si>
  <si>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</si>
  <si>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</si>
  <si>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</si>
  <si>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</si>
  <si>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</si>
  <si>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</si>
  <si>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</si>
  <si>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</si>
  <si>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</si>
  <si>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</si>
  <si>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</si>
  <si>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</si>
  <si>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</si>
  <si>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</si>
  <si>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</si>
  <si>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</si>
  <si>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</si>
  <si>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</si>
  <si>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</si>
  <si>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</si>
  <si>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</si>
  <si>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</si>
  <si>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</si>
  <si>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</si>
  <si>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</si>
  <si>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</si>
  <si>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</si>
  <si>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</si>
  <si>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</si>
  <si>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</si>
  <si>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</si>
  <si>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</si>
  <si>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</si>
  <si>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</si>
  <si>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</si>
  <si>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</si>
  <si>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</si>
  <si>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</si>
  <si>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</si>
  <si>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</si>
  <si>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</si>
  <si>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</si>
  <si>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</si>
  <si>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</si>
  <si>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</si>
  <si>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</si>
  <si>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</si>
  <si>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</si>
  <si>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</si>
  <si>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</si>
  <si>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</si>
  <si>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</si>
  <si>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</si>
  <si>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</si>
  <si>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</si>
  <si>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</si>
  <si>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</si>
  <si>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</si>
  <si>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</si>
  <si>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</si>
  <si>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</si>
  <si>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</si>
  <si>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</si>
  <si>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</si>
  <si>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</si>
  <si>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</si>
  <si>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</si>
  <si>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</si>
  <si>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</si>
  <si>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</si>
  <si>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</si>
  <si>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</si>
  <si>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</si>
  <si>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</si>
  <si>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</si>
  <si>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</si>
  <si>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</si>
  <si>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</si>
  <si>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</si>
  <si>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</si>
  <si>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</si>
  <si>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</si>
  <si>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</si>
  <si>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</si>
  <si>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</si>
  <si>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</si>
  <si>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</si>
  <si>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</si>
  <si>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</si>
  <si>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</si>
  <si>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</si>
  <si>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</si>
  <si>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</si>
  <si>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</si>
  <si>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</si>
  <si>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</si>
  <si>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</si>
  <si>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</si>
  <si>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</si>
  <si>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</si>
  <si>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</si>
  <si>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</si>
  <si>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</si>
  <si>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</si>
  <si>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</si>
  <si>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</si>
  <si>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</si>
  <si>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</si>
  <si>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</si>
  <si>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富山県滑川市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</si>
  <si>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</si>
  <si>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</si>
  <si>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</si>
  <si>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</si>
  <si>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</si>
  <si>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</si>
  <si>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</si>
  <si>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</si>
  <si>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</si>
  <si>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</si>
  <si>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</si>
  <si>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</si>
  <si>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</si>
  <si>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</si>
  <si>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</si>
  <si>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</si>
  <si>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</si>
  <si>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</si>
  <si>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</si>
  <si>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</si>
  <si>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</si>
  <si>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</si>
  <si>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</si>
  <si>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</si>
  <si>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</si>
  <si>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</si>
  <si>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</si>
  <si>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</si>
  <si>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</si>
  <si>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</si>
  <si>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</si>
  <si>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</si>
  <si>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</si>
  <si>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</si>
  <si>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</si>
  <si>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</si>
  <si>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</si>
  <si>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</si>
  <si>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</si>
  <si>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</si>
  <si>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</si>
  <si>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</si>
  <si>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</si>
  <si>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</si>
  <si>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</si>
  <si>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</si>
  <si>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</si>
  <si>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</si>
  <si>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</si>
  <si>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</si>
  <si>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</si>
  <si>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</si>
  <si>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</si>
  <si>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</si>
  <si>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</si>
  <si>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</si>
  <si>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</si>
  <si>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</si>
  <si>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</si>
  <si>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</si>
  <si>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</si>
  <si>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</si>
  <si>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</si>
  <si>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</si>
  <si>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</si>
  <si>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</si>
  <si>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</si>
  <si>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</si>
  <si>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</si>
  <si>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</si>
  <si>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</si>
  <si>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</si>
  <si>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</si>
  <si>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</si>
  <si>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</si>
  <si>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</si>
  <si>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</si>
  <si>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</si>
  <si>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</si>
  <si>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</si>
  <si>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</si>
  <si>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</si>
  <si>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</si>
  <si>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</si>
  <si>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</si>
  <si>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</si>
  <si>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</si>
  <si>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</si>
  <si>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</si>
  <si>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</si>
  <si>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</si>
  <si>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</si>
  <si>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</si>
  <si>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</si>
  <si>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</si>
  <si>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</si>
  <si>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</si>
  <si>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</si>
  <si>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</si>
  <si>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</si>
  <si>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</si>
  <si>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</si>
  <si>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</si>
  <si>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</si>
  <si>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</si>
  <si>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</si>
  <si>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</si>
  <si>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</si>
  <si>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</si>
  <si>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</si>
  <si>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</si>
  <si>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</si>
  <si>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</si>
  <si>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</si>
  <si>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</si>
  <si>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</si>
  <si>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</si>
  <si>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</si>
  <si>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</si>
  <si>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</si>
  <si>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</si>
  <si>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</si>
  <si>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</si>
  <si>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</si>
  <si>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</si>
  <si>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</si>
  <si>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</si>
  <si>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</si>
  <si>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</si>
  <si>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</si>
  <si>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</si>
  <si>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</si>
  <si>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</si>
  <si>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</si>
  <si>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</si>
  <si>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</si>
  <si>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</si>
  <si>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</si>
  <si>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</si>
  <si>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</si>
  <si>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</si>
  <si>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</si>
  <si>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</si>
  <si>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</si>
  <si>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</si>
  <si>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</si>
  <si>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</si>
  <si>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</si>
  <si>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</si>
  <si>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</si>
  <si>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</si>
  <si>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</si>
  <si>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</si>
  <si>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富山県滑川市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</si>
  <si>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</si>
  <si>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</si>
  <si>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</si>
  <si>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</si>
  <si>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</si>
  <si>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</si>
  <si>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</si>
  <si>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</si>
  <si>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</si>
  <si>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</si>
  <si>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</si>
  <si>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</si>
  <si>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</si>
  <si>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</si>
  <si>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</si>
  <si>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</si>
  <si>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</si>
  <si>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</si>
  <si>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</si>
  <si>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</si>
  <si>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</si>
  <si>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</si>
  <si>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</si>
  <si>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</si>
  <si>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</si>
  <si>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</si>
  <si>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</si>
  <si>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</si>
  <si>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</si>
  <si>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</si>
  <si>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</si>
  <si>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</si>
  <si>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</si>
  <si>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</si>
  <si>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</si>
  <si>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</si>
  <si>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</si>
  <si>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</si>
  <si>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</si>
  <si>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</si>
  <si>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</si>
  <si>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</si>
  <si>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</si>
  <si>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</si>
  <si>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</si>
  <si>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</si>
  <si>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</si>
  <si>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</si>
  <si>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</si>
  <si>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</si>
  <si>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</si>
  <si>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</si>
  <si>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</si>
  <si>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</si>
  <si>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</si>
  <si>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</si>
  <si>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</si>
  <si>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</si>
  <si>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</si>
  <si>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</si>
  <si>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</si>
  <si>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</si>
  <si>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</si>
  <si>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</si>
  <si>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</si>
  <si>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</si>
  <si>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</si>
  <si>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</si>
  <si>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</si>
  <si>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</si>
  <si>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</si>
  <si>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</si>
  <si>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</si>
  <si>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</si>
  <si>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</si>
  <si>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</si>
  <si>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</si>
  <si>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</si>
  <si>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</si>
  <si>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</si>
  <si>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</si>
  <si>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</si>
  <si>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</si>
  <si>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</si>
  <si>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</si>
  <si>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</si>
  <si>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</si>
  <si>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</si>
  <si>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</si>
  <si>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</si>
  <si>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</si>
  <si>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</si>
  <si>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</si>
  <si>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</si>
  <si>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</si>
  <si>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</si>
  <si>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</si>
  <si>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</si>
  <si>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</si>
  <si>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滑川市下水道事業会計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</si>
  <si>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</si>
  <si>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</si>
  <si>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滑川市工業団地造成事業特別会計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</si>
  <si>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</si>
  <si>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滑川市水道事業会計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</si>
  <si>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</si>
  <si>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</si>
  <si>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</si>
  <si>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</si>
  <si>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</si>
  <si>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</si>
  <si>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</si>
  <si>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</si>
  <si>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</si>
  <si>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</si>
  <si>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</si>
  <si>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</si>
  <si>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</si>
  <si>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</si>
  <si>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</si>
  <si>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</si>
  <si>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</si>
  <si>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</si>
  <si>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</si>
  <si>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</si>
  <si>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</si>
  <si>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</si>
  <si>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</si>
  <si>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</si>
  <si>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</si>
  <si>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</si>
  <si>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</si>
  <si>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</si>
  <si>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</si>
  <si>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</si>
  <si>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</si>
  <si>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</si>
  <si>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</si>
  <si>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</si>
  <si>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</si>
  <si>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</si>
  <si>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</si>
  <si>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</si>
  <si>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</si>
  <si>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</si>
  <si>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</si>
  <si>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</si>
  <si>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</si>
  <si>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</si>
  <si>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</si>
  <si>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</si>
  <si>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</si>
  <si>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</si>
  <si>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</si>
  <si>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</si>
  <si>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</si>
  <si>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</si>
  <si>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</si>
  <si>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</si>
  <si>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</si>
  <si>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</si>
  <si>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</si>
  <si>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</si>
  <si>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</si>
  <si>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</si>
  <si>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</si>
  <si>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</si>
  <si>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</si>
  <si>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</si>
  <si>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</si>
  <si>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</si>
  <si>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</si>
  <si>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</si>
  <si>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</si>
  <si>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</si>
  <si>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</si>
  <si>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</si>
  <si>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</si>
  <si>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</si>
  <si>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</si>
  <si>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</si>
  <si>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</si>
  <si>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</si>
  <si>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</si>
  <si>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</si>
  <si>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</si>
  <si>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</si>
  <si>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</si>
  <si>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</si>
  <si>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</si>
  <si>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</si>
  <si>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</si>
  <si>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0.26</t>
  </si>
  <si>
    <t>▲ 2.30</t>
  </si>
  <si>
    <t>一般会計</t>
  </si>
  <si>
    <t>水道事業会計</t>
  </si>
  <si>
    <t>下水道事業会計</t>
  </si>
  <si>
    <t>介護保険事業特別会計</t>
  </si>
  <si>
    <t>国民健康保険事業特別会計</t>
  </si>
  <si>
    <t>後期高齢者医療事業特別会計</t>
  </si>
  <si>
    <t>工業団地造成事業特別会計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</si>
  <si>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</si>
  <si>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</si>
  <si>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</si>
  <si>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</si>
  <si>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</si>
  <si>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</si>
  <si>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</si>
  <si>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</si>
  <si>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</si>
  <si>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文化会館建設基金</t>
    <rPh sb="0" eb="4">
      <t>ブンカカイカン</t>
    </rPh>
    <rPh sb="4" eb="6">
      <t>ケンセツ</t>
    </rPh>
    <rPh sb="6" eb="8">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</si>
  <si>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</si>
  <si>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</si>
  <si>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奨学事業基金</t>
    <rPh sb="0" eb="2">
      <t>ショウガク</t>
    </rPh>
    <rPh sb="2" eb="4">
      <t>ジギョウ</t>
    </rPh>
    <rPh sb="4" eb="6">
      <t>キキン</t>
    </rPh>
    <phoneticPr fontId="2"/>
  </si>
  <si>
    <t>福祉のまちづくり事業基金</t>
    <rPh sb="0" eb="2">
      <t>フクシ</t>
    </rPh>
    <rPh sb="8" eb="10">
      <t>ジギョウ</t>
    </rPh>
    <rPh sb="10" eb="12">
      <t>キキン</t>
    </rPh>
    <phoneticPr fontId="2"/>
  </si>
  <si>
    <t>富山地区広域圏事務組合（一般会計）</t>
    <rPh sb="0" eb="2">
      <t>トヤマ</t>
    </rPh>
    <rPh sb="2" eb="4">
      <t>チク</t>
    </rPh>
    <rPh sb="4" eb="7">
      <t>コウイキケン</t>
    </rPh>
    <rPh sb="7" eb="9">
      <t>ジム</t>
    </rPh>
    <rPh sb="9" eb="11">
      <t>クミアイ</t>
    </rPh>
    <rPh sb="12" eb="14">
      <t>イッパン</t>
    </rPh>
    <rPh sb="14" eb="16">
      <t>カイケイ</t>
    </rPh>
    <phoneticPr fontId="2"/>
  </si>
  <si>
    <t>滑川中新川地区広域情報事務組合（一般会計）</t>
    <rPh sb="0" eb="2">
      <t>ナメリカワ</t>
    </rPh>
    <rPh sb="2" eb="5">
      <t>ナカニイカワ</t>
    </rPh>
    <rPh sb="5" eb="7">
      <t>チク</t>
    </rPh>
    <rPh sb="7" eb="9">
      <t>コウイキ</t>
    </rPh>
    <rPh sb="9" eb="11">
      <t>ジョウホウ</t>
    </rPh>
    <rPh sb="11" eb="13">
      <t>ジム</t>
    </rPh>
    <rPh sb="13" eb="15">
      <t>クミアイ</t>
    </rPh>
    <rPh sb="16" eb="18">
      <t>イッパン</t>
    </rPh>
    <rPh sb="18" eb="20">
      <t>カイケイ</t>
    </rPh>
    <phoneticPr fontId="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</si>
  <si>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</si>
  <si>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</si>
  <si>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</si>
  <si>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富山県東部消防組合（一般会計）</t>
    <rPh sb="0" eb="3">
      <t>トヤマケン</t>
    </rPh>
    <rPh sb="3" eb="5">
      <t>トウブ</t>
    </rPh>
    <rPh sb="5" eb="7">
      <t>ショウボウ</t>
    </rPh>
    <rPh sb="7" eb="9">
      <t>クミアイ</t>
    </rPh>
    <rPh sb="10" eb="12">
      <t>イッパン</t>
    </rPh>
    <rPh sb="12" eb="14">
      <t>カイケイ</t>
    </rPh>
    <phoneticPr fontId="2"/>
  </si>
  <si>
    <t>滑川市文化・スポーツ振興財団</t>
    <rPh sb="0" eb="3">
      <t>ナメリカワシ</t>
    </rPh>
    <rPh sb="3" eb="5">
      <t>ブンカ</t>
    </rPh>
    <rPh sb="10" eb="12">
      <t>シンコウ</t>
    </rPh>
    <rPh sb="12" eb="14">
      <t>ザイダン</t>
    </rPh>
    <phoneticPr fontId="2"/>
  </si>
  <si>
    <t>滑川市体育協会</t>
    <rPh sb="0" eb="3">
      <t>ナメリカワシ</t>
    </rPh>
    <rPh sb="3" eb="5">
      <t>タイイク</t>
    </rPh>
    <rPh sb="5" eb="7">
      <t>キョウカイ</t>
    </rPh>
    <phoneticPr fontId="2"/>
  </si>
  <si>
    <t>滑川市農業公社</t>
    <rPh sb="0" eb="3">
      <t>ナメリカワシ</t>
    </rPh>
    <rPh sb="3" eb="5">
      <t>ノウギョウ</t>
    </rPh>
    <rPh sb="5" eb="7">
      <t>コウシャ</t>
    </rPh>
    <phoneticPr fontId="2"/>
  </si>
  <si>
    <t>ウェーブ滑川</t>
    <rPh sb="4" eb="6">
      <t>ナメリカワ</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</si>
  <si>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</si>
  <si>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</si>
  <si>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</si>
  <si>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</si>
  <si>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必要最低限の地方債発行に努めたことや、繰上償還を行ったこと等により地方債の現在高が減少したが、財政調整基金や減債基金の取崩額が例年に比べ大きかったため、比率は昨年同ポイントの7.9％となっている。しかしながら、今後は社会保障に係る経費の増加や公共施設の整備に対応するために基金の取り崩しを行う財政運営が余儀なくされると想定しており、比率の上昇は避けられないものと考えている。
　有形固定資産の減価償却率については、55.7％となっており、一部建て替えが予定されている公共建築物はあるものの、今後も数値は上昇するものと見込まれるため、引き続き公共施設等総合管理計画に基づく「予防保全」に努めることとしている。
　将来にわたる債務の償還や固定資産の維持管理に多額の費用が必要と考えており、行財政改革を通じて資金の確保に努めていかなければいけない。</t>
    <rPh sb="50" eb="52">
      <t>ゲンショウ</t>
    </rPh>
    <rPh sb="56" eb="60">
      <t>ザイセイチョウセイ</t>
    </rPh>
    <rPh sb="60" eb="62">
      <t>キキン</t>
    </rPh>
    <rPh sb="63" eb="67">
      <t>ゲンサイキキン</t>
    </rPh>
    <rPh sb="68" eb="70">
      <t>トリクズ</t>
    </rPh>
    <rPh sb="70" eb="71">
      <t>ガク</t>
    </rPh>
    <rPh sb="72" eb="74">
      <t>レイネン</t>
    </rPh>
    <rPh sb="75" eb="76">
      <t>クラ</t>
    </rPh>
    <rPh sb="77" eb="78">
      <t>オオ</t>
    </rPh>
    <rPh sb="85" eb="87">
      <t>ヒリツ</t>
    </rPh>
    <rPh sb="88" eb="91">
      <t>サクネンドウ</t>
    </rPh>
    <rPh sb="235" eb="237">
      <t>ヨテイ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</si>
  <si>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</si>
  <si>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</si>
  <si>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</si>
  <si>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</si>
  <si>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</si>
  <si>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</si>
  <si>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将来負担比率は、地方債発行の抑制及び繰上償還の実施等により、比率は改善してきているものの今後は上昇が見込まれている。
　実質公債費比率については、地方道路等整備事業債などの償還が進んでいることから数値は改善しているものの、下水道事業等の地方債償還に充てるための繰出金の増加や公共施設整備の新規事業を予定していることなどから、今後は若干の上昇が見込まれるため、将来への負担が最低限となるよう引き続き地方債発行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</si>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</sst>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B688-4CF3-B68C-17A34EFADF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54134</c:v>
                </c:pt>
                <c:pt idx="1">
                  <c:v>36992</c:v>
                </c:pt>
                <c:pt idx="2">
                  <c:v>35019</c:v>
                </c:pt>
                <c:pt idx="3">
                  <c:v>25469</c:v>
                </c:pt>
                <c:pt idx="4">
                  <c:v>42444</c:v>
                </c:pt>
              </c:numCache>
            </c:numRef>
          </c:val>
          <c:smooth val="0"/>
          <c:extLst>
            <c:ext xmlns:c16="http://schemas.microsoft.com/office/drawing/2014/chart" uri="{C3380CC4-5D6E-409C-BE32-E72D297353CC}">
              <c16:uniqueId val="{00000001-B688-4CF3-B68C-17A34EFADF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9.39</c:v>
                </c:pt>
                <c:pt idx="1">
                  <c:v>9.93</c:v>
                </c:pt>
                <c:pt idx="2">
                  <c:v>11.52</c:v>
                </c:pt>
                <c:pt idx="3">
                  <c:v>9.89</c:v>
                </c:pt>
                <c:pt idx="4">
                  <c:v>10.1</c:v>
                </c:pt>
              </c:numCache>
            </c:numRef>
          </c:val>
          <c:extLst>
            <c:ext xmlns:c16="http://schemas.microsoft.com/office/drawing/2014/chart" uri="{C3380CC4-5D6E-409C-BE32-E72D297353CC}">
              <c16:uniqueId val="{00000000-06C9-4AF6-B0FE-5D394B46C6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31.4</c:v>
                </c:pt>
                <c:pt idx="1">
                  <c:v>30.8</c:v>
                </c:pt>
                <c:pt idx="2">
                  <c:v>30</c:v>
                </c:pt>
                <c:pt idx="3">
                  <c:v>30.73</c:v>
                </c:pt>
                <c:pt idx="4">
                  <c:v>27.19</c:v>
                </c:pt>
              </c:numCache>
            </c:numRef>
          </c:val>
          <c:extLst>
            <c:ext xmlns:c16="http://schemas.microsoft.com/office/drawing/2014/chart" uri="{C3380CC4-5D6E-409C-BE32-E72D297353CC}">
              <c16:uniqueId val="{00000001-06C9-4AF6-B0FE-5D394B46C6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3.27</c:v>
                </c:pt>
                <c:pt idx="1">
                  <c:v>-0.26</c:v>
                </c:pt>
                <c:pt idx="2">
                  <c:v>0.74</c:v>
                </c:pt>
                <c:pt idx="3">
                  <c:v>0.98</c:v>
                </c:pt>
                <c:pt idx="4">
                  <c:v>-2.2999999999999998</c:v>
                </c:pt>
              </c:numCache>
            </c:numRef>
          </c:val>
          <c:smooth val="0"/>
          <c:extLst>
            <c:ext xmlns:c16="http://schemas.microsoft.com/office/drawing/2014/chart" uri="{C3380CC4-5D6E-409C-BE32-E72D297353CC}">
              <c16:uniqueId val="{00000002-06C9-4AF6-B0FE-5D394B46C6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0.02</c:v>
                </c:pt>
                <c:pt idx="6">
                  <c:v>0</c:v>
                </c:pt>
                <c:pt idx="7">
                  <c:v>0</c:v>
                </c:pt>
                <c:pt idx="8">
                  <c:v>0</c:v>
                </c:pt>
                <c:pt idx="9">
                  <c:v>0</c:v>
                </c:pt>
              </c:numCache>
            </c:numRef>
          </c:val>
          <c:extLst>
            <c:ext xmlns:c16="http://schemas.microsoft.com/office/drawing/2014/chart" uri="{C3380CC4-5D6E-409C-BE32-E72D297353CC}">
              <c16:uniqueId val="{00000000-C922-4B79-9D37-56A4CAB8AA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22-4B79-9D37-56A4CAB8AA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22-4B79-9D37-56A4CAB8AA8C}"/>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922-4B79-9D37-56A4CAB8AA8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0.08</c:v>
                </c:pt>
                <c:pt idx="4">
                  <c:v>#N/A</c:v>
                </c:pt>
                <c:pt idx="5">
                  <c:v>0</c:v>
                </c:pt>
                <c:pt idx="6">
                  <c:v>#N/A</c:v>
                </c:pt>
                <c:pt idx="7">
                  <c:v>0.13</c:v>
                </c:pt>
                <c:pt idx="8">
                  <c:v>#N/A</c:v>
                </c:pt>
                <c:pt idx="9">
                  <c:v>0.17</c:v>
                </c:pt>
              </c:numCache>
            </c:numRef>
          </c:val>
          <c:extLst>
            <c:ext xmlns:c16="http://schemas.microsoft.com/office/drawing/2014/chart" uri="{C3380CC4-5D6E-409C-BE32-E72D297353CC}">
              <c16:uniqueId val="{00000004-C922-4B79-9D37-56A4CAB8AA8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1.23</c:v>
                </c:pt>
                <c:pt idx="4">
                  <c:v>#N/A</c:v>
                </c:pt>
                <c:pt idx="5">
                  <c:v>1.22</c:v>
                </c:pt>
                <c:pt idx="6">
                  <c:v>#N/A</c:v>
                </c:pt>
                <c:pt idx="7">
                  <c:v>0.75</c:v>
                </c:pt>
                <c:pt idx="8">
                  <c:v>#N/A</c:v>
                </c:pt>
                <c:pt idx="9">
                  <c:v>0.28000000000000003</c:v>
                </c:pt>
              </c:numCache>
            </c:numRef>
          </c:val>
          <c:extLst>
            <c:ext xmlns:c16="http://schemas.microsoft.com/office/drawing/2014/chart" uri="{C3380CC4-5D6E-409C-BE32-E72D297353CC}">
              <c16:uniqueId val="{00000005-C922-4B79-9D37-56A4CAB8AA8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c:v>
                </c:pt>
                <c:pt idx="2">
                  <c:v>#N/A</c:v>
                </c:pt>
                <c:pt idx="3">
                  <c:v>0.61</c:v>
                </c:pt>
                <c:pt idx="4">
                  <c:v>#N/A</c:v>
                </c:pt>
                <c:pt idx="5">
                  <c:v>0.73</c:v>
                </c:pt>
                <c:pt idx="6">
                  <c:v>#N/A</c:v>
                </c:pt>
                <c:pt idx="7">
                  <c:v>0.37</c:v>
                </c:pt>
                <c:pt idx="8">
                  <c:v>#N/A</c:v>
                </c:pt>
                <c:pt idx="9">
                  <c:v>0.74</c:v>
                </c:pt>
              </c:numCache>
            </c:numRef>
          </c:val>
          <c:extLst>
            <c:ext xmlns:c16="http://schemas.microsoft.com/office/drawing/2014/chart" uri="{C3380CC4-5D6E-409C-BE32-E72D297353CC}">
              <c16:uniqueId val="{00000006-C922-4B79-9D37-56A4CAB8AA8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0.09</c:v>
                </c:pt>
                <c:pt idx="2">
                  <c:v>#N/A</c:v>
                </c:pt>
                <c:pt idx="3">
                  <c:v>0</c:v>
                </c:pt>
                <c:pt idx="4">
                  <c:v>#N/A</c:v>
                </c:pt>
                <c:pt idx="5">
                  <c:v>1.79</c:v>
                </c:pt>
                <c:pt idx="6">
                  <c:v>#N/A</c:v>
                </c:pt>
                <c:pt idx="7">
                  <c:v>1.04</c:v>
                </c:pt>
                <c:pt idx="8">
                  <c:v>#N/A</c:v>
                </c:pt>
                <c:pt idx="9">
                  <c:v>3.25</c:v>
                </c:pt>
              </c:numCache>
            </c:numRef>
          </c:val>
          <c:extLst>
            <c:ext xmlns:c16="http://schemas.microsoft.com/office/drawing/2014/chart" uri="{C3380CC4-5D6E-409C-BE32-E72D297353CC}">
              <c16:uniqueId val="{00000007-C922-4B79-9D37-56A4CAB8AA8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6.74</c:v>
                </c:pt>
                <c:pt idx="2">
                  <c:v>#N/A</c:v>
                </c:pt>
                <c:pt idx="3">
                  <c:v>7.04</c:v>
                </c:pt>
                <c:pt idx="4">
                  <c:v>#N/A</c:v>
                </c:pt>
                <c:pt idx="5">
                  <c:v>8.08</c:v>
                </c:pt>
                <c:pt idx="6">
                  <c:v>#N/A</c:v>
                </c:pt>
                <c:pt idx="7">
                  <c:v>8.65</c:v>
                </c:pt>
                <c:pt idx="8">
                  <c:v>#N/A</c:v>
                </c:pt>
                <c:pt idx="9">
                  <c:v>8.5500000000000007</c:v>
                </c:pt>
              </c:numCache>
            </c:numRef>
          </c:val>
          <c:extLst>
            <c:ext xmlns:c16="http://schemas.microsoft.com/office/drawing/2014/chart" uri="{C3380CC4-5D6E-409C-BE32-E72D297353CC}">
              <c16:uniqueId val="{00000008-C922-4B79-9D37-56A4CAB8AA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9.3800000000000008</c:v>
                </c:pt>
                <c:pt idx="2">
                  <c:v>#N/A</c:v>
                </c:pt>
                <c:pt idx="3">
                  <c:v>9.93</c:v>
                </c:pt>
                <c:pt idx="4">
                  <c:v>#N/A</c:v>
                </c:pt>
                <c:pt idx="5">
                  <c:v>11.52</c:v>
                </c:pt>
                <c:pt idx="6">
                  <c:v>#N/A</c:v>
                </c:pt>
                <c:pt idx="7">
                  <c:v>9.89</c:v>
                </c:pt>
                <c:pt idx="8">
                  <c:v>#N/A</c:v>
                </c:pt>
                <c:pt idx="9">
                  <c:v>10.09</c:v>
                </c:pt>
              </c:numCache>
            </c:numRef>
          </c:val>
          <c:extLst>
            <c:ext xmlns:c16="http://schemas.microsoft.com/office/drawing/2014/chart" uri="{C3380CC4-5D6E-409C-BE32-E72D297353CC}">
              <c16:uniqueId val="{00000009-C922-4B79-9D37-56A4CAB8AA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1255</c:v>
                </c:pt>
                <c:pt idx="5">
                  <c:v>1248</c:v>
                </c:pt>
                <c:pt idx="8">
                  <c:v>1255</c:v>
                </c:pt>
                <c:pt idx="11">
                  <c:v>1240</c:v>
                </c:pt>
                <c:pt idx="14">
                  <c:v>1247</c:v>
                </c:pt>
              </c:numCache>
            </c:numRef>
          </c:val>
          <c:extLst>
            <c:ext xmlns:c16="http://schemas.microsoft.com/office/drawing/2014/chart" uri="{C3380CC4-5D6E-409C-BE32-E72D297353CC}">
              <c16:uniqueId val="{00000000-9E33-4CA0-9E8F-AD40DC3163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33-4CA0-9E8F-AD40DC3163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c:v>
                </c:pt>
                <c:pt idx="3">
                  <c:v>9</c:v>
                </c:pt>
                <c:pt idx="6">
                  <c:v>9</c:v>
                </c:pt>
                <c:pt idx="9">
                  <c:v>9</c:v>
                </c:pt>
                <c:pt idx="12">
                  <c:v>9</c:v>
                </c:pt>
              </c:numCache>
            </c:numRef>
          </c:val>
          <c:extLst>
            <c:ext xmlns:c16="http://schemas.microsoft.com/office/drawing/2014/chart" uri="{C3380CC4-5D6E-409C-BE32-E72D297353CC}">
              <c16:uniqueId val="{00000002-9E33-4CA0-9E8F-AD40DC3163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312</c:v>
                </c:pt>
                <c:pt idx="3">
                  <c:v>238</c:v>
                </c:pt>
                <c:pt idx="6">
                  <c:v>195</c:v>
                </c:pt>
                <c:pt idx="9">
                  <c:v>90</c:v>
                </c:pt>
                <c:pt idx="12">
                  <c:v>73</c:v>
                </c:pt>
              </c:numCache>
            </c:numRef>
          </c:val>
          <c:extLst>
            <c:ext xmlns:c16="http://schemas.microsoft.com/office/drawing/2014/chart" uri="{C3380CC4-5D6E-409C-BE32-E72D297353CC}">
              <c16:uniqueId val="{00000003-9E33-4CA0-9E8F-AD40DC3163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584</c:v>
                </c:pt>
                <c:pt idx="3">
                  <c:v>597</c:v>
                </c:pt>
                <c:pt idx="6">
                  <c:v>547</c:v>
                </c:pt>
                <c:pt idx="9">
                  <c:v>630</c:v>
                </c:pt>
                <c:pt idx="12">
                  <c:v>607</c:v>
                </c:pt>
              </c:numCache>
            </c:numRef>
          </c:val>
          <c:extLst>
            <c:ext xmlns:c16="http://schemas.microsoft.com/office/drawing/2014/chart" uri="{C3380CC4-5D6E-409C-BE32-E72D297353CC}">
              <c16:uniqueId val="{00000004-9E33-4CA0-9E8F-AD40DC3163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33-4CA0-9E8F-AD40DC3163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33-4CA0-9E8F-AD40DC3163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973</c:v>
                </c:pt>
                <c:pt idx="3">
                  <c:v>1027</c:v>
                </c:pt>
                <c:pt idx="6">
                  <c:v>1052</c:v>
                </c:pt>
                <c:pt idx="9">
                  <c:v>1020</c:v>
                </c:pt>
                <c:pt idx="12">
                  <c:v>976</c:v>
                </c:pt>
              </c:numCache>
            </c:numRef>
          </c:val>
          <c:extLst>
            <c:ext xmlns:c16="http://schemas.microsoft.com/office/drawing/2014/chart" uri="{C3380CC4-5D6E-409C-BE32-E72D297353CC}">
              <c16:uniqueId val="{00000007-9E33-4CA0-9E8F-AD40DC3163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644</c:v>
                </c:pt>
                <c:pt idx="2">
                  <c:v>#N/A</c:v>
                </c:pt>
                <c:pt idx="3">
                  <c:v>#N/A</c:v>
                </c:pt>
                <c:pt idx="4">
                  <c:v>623</c:v>
                </c:pt>
                <c:pt idx="5">
                  <c:v>#N/A</c:v>
                </c:pt>
                <c:pt idx="6">
                  <c:v>#N/A</c:v>
                </c:pt>
                <c:pt idx="7">
                  <c:v>548</c:v>
                </c:pt>
                <c:pt idx="8">
                  <c:v>#N/A</c:v>
                </c:pt>
                <c:pt idx="9">
                  <c:v>#N/A</c:v>
                </c:pt>
                <c:pt idx="10">
                  <c:v>509</c:v>
                </c:pt>
                <c:pt idx="11">
                  <c:v>#N/A</c:v>
                </c:pt>
                <c:pt idx="12">
                  <c:v>#N/A</c:v>
                </c:pt>
                <c:pt idx="13">
                  <c:v>418</c:v>
                </c:pt>
                <c:pt idx="14">
                  <c:v>#N/A</c:v>
                </c:pt>
              </c:numCache>
            </c:numRef>
          </c:val>
          <c:smooth val="0"/>
          <c:extLst>
            <c:ext xmlns:c16="http://schemas.microsoft.com/office/drawing/2014/chart" uri="{C3380CC4-5D6E-409C-BE32-E72D297353CC}">
              <c16:uniqueId val="{00000008-9E33-4CA0-9E8F-AD40DC3163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15987</c:v>
                </c:pt>
                <c:pt idx="5">
                  <c:v>15773</c:v>
                </c:pt>
                <c:pt idx="8">
                  <c:v>15382</c:v>
                </c:pt>
                <c:pt idx="11">
                  <c:v>15132</c:v>
                </c:pt>
                <c:pt idx="14">
                  <c:v>14911</c:v>
                </c:pt>
              </c:numCache>
            </c:numRef>
          </c:val>
          <c:extLst>
            <c:ext xmlns:c16="http://schemas.microsoft.com/office/drawing/2014/chart" uri="{C3380CC4-5D6E-409C-BE32-E72D297353CC}">
              <c16:uniqueId val="{00000000-5CE9-4466-9934-1551C4762D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197</c:v>
                </c:pt>
                <c:pt idx="5">
                  <c:v>163</c:v>
                </c:pt>
                <c:pt idx="8">
                  <c:v>160</c:v>
                </c:pt>
                <c:pt idx="11">
                  <c:v>142</c:v>
                </c:pt>
                <c:pt idx="14">
                  <c:v>114</c:v>
                </c:pt>
              </c:numCache>
            </c:numRef>
          </c:val>
          <c:extLst>
            <c:ext xmlns:c16="http://schemas.microsoft.com/office/drawing/2014/chart" uri="{C3380CC4-5D6E-409C-BE32-E72D297353CC}">
              <c16:uniqueId val="{00000001-5CE9-4466-9934-1551C4762D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4795</c:v>
                </c:pt>
                <c:pt idx="5">
                  <c:v>4750</c:v>
                </c:pt>
                <c:pt idx="8">
                  <c:v>4714</c:v>
                </c:pt>
                <c:pt idx="11">
                  <c:v>5084</c:v>
                </c:pt>
                <c:pt idx="14">
                  <c:v>4830</c:v>
                </c:pt>
              </c:numCache>
            </c:numRef>
          </c:val>
          <c:extLst>
            <c:ext xmlns:c16="http://schemas.microsoft.com/office/drawing/2014/chart" uri="{C3380CC4-5D6E-409C-BE32-E72D297353CC}">
              <c16:uniqueId val="{00000002-5CE9-4466-9934-1551C4762D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E9-4466-9934-1551C4762D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E9-4466-9934-1551C4762D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E9-4466-9934-1551C4762D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1480</c:v>
                </c:pt>
                <c:pt idx="3">
                  <c:v>1333</c:v>
                </c:pt>
                <c:pt idx="6">
                  <c:v>1249</c:v>
                </c:pt>
                <c:pt idx="9">
                  <c:v>1130</c:v>
                </c:pt>
                <c:pt idx="12">
                  <c:v>1127</c:v>
                </c:pt>
              </c:numCache>
            </c:numRef>
          </c:val>
          <c:extLst>
            <c:ext xmlns:c16="http://schemas.microsoft.com/office/drawing/2014/chart" uri="{C3380CC4-5D6E-409C-BE32-E72D297353CC}">
              <c16:uniqueId val="{00000006-5CE9-4466-9934-1551C4762D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989</c:v>
                </c:pt>
                <c:pt idx="3">
                  <c:v>766</c:v>
                </c:pt>
                <c:pt idx="6">
                  <c:v>575</c:v>
                </c:pt>
                <c:pt idx="9">
                  <c:v>488</c:v>
                </c:pt>
                <c:pt idx="12">
                  <c:v>439</c:v>
                </c:pt>
              </c:numCache>
            </c:numRef>
          </c:val>
          <c:extLst>
            <c:ext xmlns:c16="http://schemas.microsoft.com/office/drawing/2014/chart" uri="{C3380CC4-5D6E-409C-BE32-E72D297353CC}">
              <c16:uniqueId val="{00000007-5CE9-4466-9934-1551C4762D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9820</c:v>
                </c:pt>
                <c:pt idx="3">
                  <c:v>9715</c:v>
                </c:pt>
                <c:pt idx="6">
                  <c:v>9458</c:v>
                </c:pt>
                <c:pt idx="9">
                  <c:v>9030</c:v>
                </c:pt>
                <c:pt idx="12">
                  <c:v>8888</c:v>
                </c:pt>
              </c:numCache>
            </c:numRef>
          </c:val>
          <c:extLst>
            <c:ext xmlns:c16="http://schemas.microsoft.com/office/drawing/2014/chart" uri="{C3380CC4-5D6E-409C-BE32-E72D297353CC}">
              <c16:uniqueId val="{00000008-5CE9-4466-9934-1551C4762D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138</c:v>
                </c:pt>
                <c:pt idx="6">
                  <c:v>114</c:v>
                </c:pt>
                <c:pt idx="9">
                  <c:v>90</c:v>
                </c:pt>
                <c:pt idx="12">
                  <c:v>66</c:v>
                </c:pt>
              </c:numCache>
            </c:numRef>
          </c:val>
          <c:extLst>
            <c:ext xmlns:c16="http://schemas.microsoft.com/office/drawing/2014/chart" uri="{C3380CC4-5D6E-409C-BE32-E72D297353CC}">
              <c16:uniqueId val="{00000009-5CE9-4466-9934-1551C4762D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11279</c:v>
                </c:pt>
                <c:pt idx="3">
                  <c:v>10950</c:v>
                </c:pt>
                <c:pt idx="6">
                  <c:v>10600</c:v>
                </c:pt>
                <c:pt idx="9">
                  <c:v>10133</c:v>
                </c:pt>
                <c:pt idx="12">
                  <c:v>9853</c:v>
                </c:pt>
              </c:numCache>
            </c:numRef>
          </c:val>
          <c:extLst>
            <c:ext xmlns:c16="http://schemas.microsoft.com/office/drawing/2014/chart" uri="{C3380CC4-5D6E-409C-BE32-E72D297353CC}">
              <c16:uniqueId val="{0000000A-5CE9-4466-9934-1551C4762D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2750</c:v>
                </c:pt>
                <c:pt idx="2">
                  <c:v>#N/A</c:v>
                </c:pt>
                <c:pt idx="3">
                  <c:v>#N/A</c:v>
                </c:pt>
                <c:pt idx="4">
                  <c:v>2216</c:v>
                </c:pt>
                <c:pt idx="5">
                  <c:v>#N/A</c:v>
                </c:pt>
                <c:pt idx="6">
                  <c:v>#N/A</c:v>
                </c:pt>
                <c:pt idx="7">
                  <c:v>1740</c:v>
                </c:pt>
                <c:pt idx="8">
                  <c:v>#N/A</c:v>
                </c:pt>
                <c:pt idx="9">
                  <c:v>#N/A</c:v>
                </c:pt>
                <c:pt idx="10">
                  <c:v>514</c:v>
                </c:pt>
                <c:pt idx="11">
                  <c:v>#N/A</c:v>
                </c:pt>
                <c:pt idx="12">
                  <c:v>#N/A</c:v>
                </c:pt>
                <c:pt idx="13">
                  <c:v>519</c:v>
                </c:pt>
                <c:pt idx="14">
                  <c:v>#N/A</c:v>
                </c:pt>
              </c:numCache>
            </c:numRef>
          </c:val>
          <c:smooth val="0"/>
          <c:extLst>
            <c:ext xmlns:c16="http://schemas.microsoft.com/office/drawing/2014/chart" uri="{C3380CC4-5D6E-409C-BE32-E72D297353CC}">
              <c16:uniqueId val="{0000000B-5CE9-4466-9934-1551C4762D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2310</c:v>
                </c:pt>
                <c:pt idx="1">
                  <c:v>2351</c:v>
                </c:pt>
                <c:pt idx="2">
                  <c:v>2106</c:v>
                </c:pt>
              </c:numCache>
            </c:numRef>
          </c:val>
          <c:extLst>
            <c:ext xmlns:c16="http://schemas.microsoft.com/office/drawing/2014/chart" uri="{C3380CC4-5D6E-409C-BE32-E72D297353CC}">
              <c16:uniqueId val="{00000000-715E-42FA-9073-175D6988AA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510</c:v>
                </c:pt>
                <c:pt idx="1">
                  <c:v>631</c:v>
                </c:pt>
                <c:pt idx="2">
                  <c:v>442</c:v>
                </c:pt>
              </c:numCache>
            </c:numRef>
          </c:val>
          <c:extLst>
            <c:ext xmlns:c16="http://schemas.microsoft.com/office/drawing/2014/chart" uri="{C3380CC4-5D6E-409C-BE32-E72D297353CC}">
              <c16:uniqueId val="{00000001-715E-42FA-9073-175D6988AA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1704</c:v>
                </c:pt>
                <c:pt idx="1">
                  <c:v>1782</c:v>
                </c:pt>
                <c:pt idx="2">
                  <c:v>1897</c:v>
                </c:pt>
              </c:numCache>
            </c:numRef>
          </c:val>
          <c:extLst>
            <c:ext xmlns:c16="http://schemas.microsoft.com/office/drawing/2014/chart" uri="{C3380CC4-5D6E-409C-BE32-E72D297353CC}">
              <c16:uniqueId val="{00000002-715E-42FA-9073-175D6988AA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{C13FD980-28A6-4579-A0B3-ED7FFD319CB2}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201-45C9-A830-7C04C3AA9D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{D6216583-BF59-41E2-9658-960D3465FB00}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01-45C9-A830-7C04C3AA9D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{5A321CEA-C19E-4C02-BA69-35BA87BC7C93}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01-45C9-A830-7C04C3AA9D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{ED563262-EE74-4333-B026-2A45B249EE73}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01-45C9-A830-7C04C3AA9D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{CA4C2942-B7EA-4B6C-88A5-308F4C6DD4F3}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01-45C9-A830-7C04C3AA9DA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{1993A254-0FAD-429C-9997-49E332C721E7}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201-45C9-A830-7C04C3AA9DA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{34992123-9D6E-48E9-911D-460177726F2C}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201-45C9-A830-7C04C3AA9DA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{D9DB2E77-B9F3-40FD-9FED-737E41C90C21}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201-45C9-A830-7C04C3AA9DA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{EA9A7043-CB17-4470-AA8B-95634B74AC12}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201-45C9-A830-7C04C3AA9D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51.5</c:v>
                </c:pt>
                <c:pt idx="16">
                  <c:v>52.7</c:v>
                </c:pt>
                <c:pt idx="24">
                  <c:v>54.3</c:v>
                </c:pt>
                <c:pt idx="32">
                  <c:v>55.7</c:v>
                </c:pt>
              </c:numCache>
            </c:numRef>
          </c:xVal>
          <c:yVal>
            <c:numRef>
              <c:f>公会計指標分析・財政指標組合せ分析表!$BP$51:$DC$51</c:f>
              <c:numCache>
                <c:formatCode>#,##0.0;"▲ "#,##0.0</c:formatCode>
                <c:ptCount val="40"/>
                <c:pt idx="0">
                  <c:v>42.1</c:v>
                </c:pt>
                <c:pt idx="8">
                  <c:v>34.1</c:v>
                </c:pt>
                <c:pt idx="16">
                  <c:v>26.8</c:v>
                </c:pt>
                <c:pt idx="24">
                  <c:v>7.9</c:v>
                </c:pt>
                <c:pt idx="32">
                  <c:v>7.9</c:v>
                </c:pt>
              </c:numCache>
            </c:numRef>
          </c:yVal>
          <c:smooth val="0"/>
          <c:extLst>
            <c:ext xmlns:c16="http://schemas.microsoft.com/office/drawing/2014/chart" uri="{C3380CC4-5D6E-409C-BE32-E72D297353CC}">
              <c16:uniqueId val="{00000009-E201-45C9-A830-7C04C3AA9D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{E48D2CEC-ADF1-495F-95AA-FB5ACAF09394}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201-45C9-A830-7C04C3AA9D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{3C45774B-C528-47FB-AD2B-F633939963F5}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01-45C9-A830-7C04C3AA9D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{564B4C9A-3F0D-4F50-B765-9ED4CBC1FC32}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01-45C9-A830-7C04C3AA9D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{C5D15970-BAD2-4834-8FE3-87E2FD65DF44}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01-45C9-A830-7C04C3AA9D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{046C7DC3-6A1C-4C83-8E00-36BC5881E3A1}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01-45C9-A830-7C04C3AA9DA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{51B4CE90-E62E-469A-A9CD-DF4067949BA7}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201-45C9-A830-7C04C3AA9DA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{8765ED62-A138-4F4D-A1A6-5BA9922C8068}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201-45C9-A830-7C04C3AA9DA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{1FD5AF63-6743-4669-B727-226C89159DD3}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201-45C9-A830-7C04C3AA9DA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{60F45547-7E4C-47C3-B64E-C6B12833CBC1}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201-45C9-A830-7C04C3AA9D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E201-45C9-A830-7C04C3AA9DA3}"/>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{C4FCAEDC-EA83-4E42-8A78-A21D091C12BC}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FC-4E85-BB20-93A6239C7D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{C77FC06E-D625-4E62-82A3-0DDECDF5DF48}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FC-4E85-BB20-93A6239C7D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{BCDFB3C4-ECD7-477A-B604-382E776ADCBB}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FC-4E85-BB20-93A6239C7D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{2488E117-17E8-4DBC-A1E1-3E6804A56EA7}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FC-4E85-BB20-93A6239C7D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{86131B83-4898-4C6E-ADF4-367B7BD647CA}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FC-4E85-BB20-93A6239C7D8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{DDCA7546-1578-4BD5-AB3E-64E08A4C6B7E}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FC-4E85-BB20-93A6239C7D8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{0EC8CF3D-2FE0-423F-92FD-01A6FE8D3271}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FC-4E85-BB20-93A6239C7D8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{F9FF61B4-9A83-4F6E-8575-E30A4DE1CAD6}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FC-4E85-BB20-93A6239C7D8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{2D492C16-98D4-4266-A6EF-38577F28D619}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FC-4E85-BB20-93A6239C7D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9.9</c:v>
                </c:pt>
                <c:pt idx="16">
                  <c:v>9.3000000000000007</c:v>
                </c:pt>
                <c:pt idx="24">
                  <c:v>8.6</c:v>
                </c:pt>
                <c:pt idx="32">
                  <c:v>7.6</c:v>
                </c:pt>
              </c:numCache>
            </c:numRef>
          </c:xVal>
          <c:yVal>
            <c:numRef>
              <c:f>公会計指標分析・財政指標組合せ分析表!$BP$73:$DC$73</c:f>
              <c:numCache>
                <c:formatCode>#,##0.0;"▲ "#,##0.0</c:formatCode>
                <c:ptCount val="40"/>
                <c:pt idx="0">
                  <c:v>42.1</c:v>
                </c:pt>
                <c:pt idx="8">
                  <c:v>34.1</c:v>
                </c:pt>
                <c:pt idx="16">
                  <c:v>26.8</c:v>
                </c:pt>
                <c:pt idx="24">
                  <c:v>7.9</c:v>
                </c:pt>
                <c:pt idx="32">
                  <c:v>7.9</c:v>
                </c:pt>
              </c:numCache>
            </c:numRef>
          </c:yVal>
          <c:smooth val="0"/>
          <c:extLst>
            <c:ext xmlns:c16="http://schemas.microsoft.com/office/drawing/2014/chart" uri="{C3380CC4-5D6E-409C-BE32-E72D297353CC}">
              <c16:uniqueId val="{00000009-D5FC-4E85-BB20-93A6239C7D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{998F2201-90E9-4E1E-8480-F5C0FD3FEA18}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FC-4E85-BB20-93A6239C7D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{A2C40FE2-DAF4-4F53-BBFA-3E1F2084C77A}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FC-4E85-BB20-93A6239C7D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{84F593FA-957B-4DB5-82AB-CE041948A1FC}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FC-4E85-BB20-93A6239C7D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{63949663-B537-402A-B095-B7EDD3CADC29}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FC-4E85-BB20-93A6239C7D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{DCB7F101-2AA9-4A1F-9E33-0285A22140DC}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FC-4E85-BB20-93A6239C7D8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{3CBF0968-EE3E-47D4-A19B-D17E211120EC}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FC-4E85-BB20-93A6239C7D8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{3CFC153B-636A-4050-83D3-4FF1EEE38AD3}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FC-4E85-BB20-93A6239C7D8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{D774337B-8B30-4A13-B06D-DBFA22786ECD}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FC-4E85-BB20-93A6239C7D8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{4D8D897F-DEBE-49F4-B25D-1D09273FCFDF}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FC-4E85-BB20-93A6239C7D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D5FC-4E85-BB20-93A6239C7D8F}"/>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年度までは公共施設の耐震化のため発行した地方債の償還により、元利償還金が増加傾向であったが、平成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は地方債の発行を抑制してきたことや、償還が順次終了していることから元利償還金は減少し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てきている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。また、公営企業債の元利償還金に対する繰入金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一部事務組合等が起こした地方債の元利償還負担金が減少し、実質公債費比率の分子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昨年より減少している。今後、公共施設の整備など新たな事業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されて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新規地方債の発行にあたっては交付税措置がある有利なものなど、健全な財政運営に努める。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将来負担額が全ての項目において減少し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可能財</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源等で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はそれらを上回る減少となったことから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微増した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全国の水準より下回っているが、引き続き行財政改革を推進し、より健全な財政運営に努めていく。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富山県滑川市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法人市民税や固定資産税の増収により、財政調整基金に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454,349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65,701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千円積み立てた一方で、総合計画に定める各種事業の推進や公共施設の耐震化事業に関する地方債償還額が増加し、財政調整基金を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255,231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千円取り崩したため、基金全体として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320,144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以降の保育料等の完全無料化をはじめとする子育て支援施策の積極的な実施、障がい者福祉費の増加、医療、介護、下水道事業に対する繰出金の増加により、社会保障費が増加傾向にあることなどから、財源不足分を財政調整基金等の繰入れで補っており、今後も厳しい財政状況が続くものと予想されることから、引き続き各基金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：文化会館を建設するための資金へ充当するもの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：公用又は公共用に供する施設の建設及び改修その他の整備を図るための資金へ充当するもの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：高齢者等の保健福祉事業に必要な資金へ充当するもの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奨学事業基金　　　　　　：奨学資金事業に必要な資金へ充当するもの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福祉のまちづくり事業基金：福祉のまちづくりの推進を図るための資金へ充当するもの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文化会館建設基金は毎年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千円ずつ積立てをしているため、残高は増加している。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文化会館建設基金の積立額が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億円に達したことから、市民会館大ホール整備拡充のための構想に向け今後検討することとし、建設には多額の資金が必要であることから、引き続き年間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ずつ積み立てることとしている。また、公共施設整備基金については、今後も公共施設の維持管理や長寿命化に多額の費用がかかることが見込まれることから、修繕・改築を目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総合計画に定める各種事業を推進するため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千円取り崩した一方、将来必要となる資金を勘案し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454,349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千円積み増しを行ったため。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災害対策の財源などの緊急事態や必要やむを得ない財政需要に対応するための資金を確保するため、「滑川市健全な財政に関する条例」に基づき、毎年度末の基金残高は標準財政規模の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％を必要最低額として確保する。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東日本大震災を受け平成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年度にかけて市庁舎や教育施設などの公共施設の耐震化を進め、その際に発行した地方債の元金償還の増加など地方債償還の財源確保のため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255,231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千円を取り崩した一方、将来必要となる資金を勘案し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65,701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緊急防災・減債事業債などの償還財源として減債基金を充てており、今後も返済が見込まれる地方債残高を適正に見込みながら積み立てていく。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33,284
32,831
54.62
13,754,125
12,806,109
781,910
7,744,379
9,853,416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有形固定資産の減価償却については、他の類似団体すべてが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年度末の状況を公表していないため、客観的な分析はできないが、本市の減価償却率については、前年度に比べ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公共施設等総合管理計画に基づき、施設の劣化や損傷が致命的になる前に適切な措置を実施する「予防保全」の考え方による計画的な維持管理・更新を行っていく必要がある。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139065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01091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95885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96156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46536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92455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30</xdr:row>
      <xdr:rowOff>9525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8813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将来への負担を最低限とするために、地方債を極力借りない財政運営を行っており、繰上償還の実施や地方道路等整備事業債などの償還が進んでいることによ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実質債務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例年に比べ基金の取崩額が大きかったことから、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今後は、公共施設の整備事業等が予定されていることから、地方債の発行については引き続き慎重に検討していく必要がある。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12319</xdr:rowOff>
    </xdr:from>
    <xdr:to>
      <xdr:col>76</xdr:col>
      <xdr:colOff>73025</xdr:colOff>
      <xdr:row>28</xdr:row>
      <xdr:rowOff>113919</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7447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35196</xdr:rowOff>
    </xdr:from>
    <xdr:ext cx="469744" cy="259045"/>
    <xdr:sp macro="" textlink="">
      <xdr:nvSpPr>
        <xdr:cNvPr id="147" name="債務償還比率該当値テキスト">
          <a:extLst>
            <a:ext uri="{FF2B5EF4-FFF2-40B4-BE49-F238E27FC236}">
              <a16:creationId xmlns:a16="http://schemas.microsoft.com/office/drawing/2014/main" id="{00000000-0008-0000-0000-000093000000}"/>
            </a:ext>
          </a:extLst>
        </xdr:cNvPr>
        <xdr:cNvSpPr txBox="1"/>
      </xdr:nvSpPr>
      <xdr:spPr>
        <a:xfrm>
          <a:off x="14846300"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160260</xdr:rowOff>
    </xdr:from>
    <xdr:to>
      <xdr:col>72</xdr:col>
      <xdr:colOff>123825</xdr:colOff>
      <xdr:row>28</xdr:row>
      <xdr:rowOff>90410</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033500" y="55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39610</xdr:rowOff>
    </xdr:from>
    <xdr:to>
      <xdr:col>76</xdr:col>
      <xdr:colOff>22225</xdr:colOff>
      <xdr:row>28</xdr:row>
      <xdr:rowOff>63119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4084300" y="5611735"/>
          <a:ext cx="7112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131784</xdr:rowOff>
    </xdr:from>
    <xdr:to>
      <xdr:col>68</xdr:col>
      <xdr:colOff>123825</xdr:colOff>
      <xdr:row>29</xdr:row>
      <xdr:rowOff>61934</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3271500" y="57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39610</xdr:rowOff>
    </xdr:from>
    <xdr:to>
      <xdr:col>72</xdr:col>
      <xdr:colOff>73025</xdr:colOff>
      <xdr:row>29</xdr:row>
      <xdr:rowOff>11134</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3322300" y="5611735"/>
          <a:ext cx="762000" cy="1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123747</xdr:rowOff>
    </xdr:from>
    <xdr:to>
      <xdr:col>64</xdr:col>
      <xdr:colOff>123825</xdr:colOff>
      <xdr:row>29</xdr:row>
      <xdr:rowOff>53897</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2509500" y="56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3097</xdr:rowOff>
    </xdr:from>
    <xdr:to>
      <xdr:col>68</xdr:col>
      <xdr:colOff>73025</xdr:colOff>
      <xdr:row>29</xdr:row>
      <xdr:rowOff>11134</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2560300" y="5746672"/>
          <a:ext cx="762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73851</xdr:rowOff>
    </xdr:from>
    <xdr:to>
      <xdr:col>60</xdr:col>
      <xdr:colOff>123825</xdr:colOff>
      <xdr:row>29</xdr:row>
      <xdr:rowOff>4001</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1747500" y="56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124651</xdr:rowOff>
    </xdr:from>
    <xdr:to>
      <xdr:col>64</xdr:col>
      <xdr:colOff>73025</xdr:colOff>
      <xdr:row>29</xdr:row>
      <xdr:rowOff>3097</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1798300" y="5696776"/>
          <a:ext cx="762000" cy="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a:extLst>
            <a:ext uri="{FF2B5EF4-FFF2-40B4-BE49-F238E27FC236}">
              <a16:creationId xmlns:a16="http://schemas.microsoft.com/office/drawing/2014/main" id="{00000000-0008-0000-0000-00009C000000}"/>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a:extLst>
            <a:ext uri="{FF2B5EF4-FFF2-40B4-BE49-F238E27FC236}">
              <a16:creationId xmlns:a16="http://schemas.microsoft.com/office/drawing/2014/main" id="{00000000-0008-0000-0000-00009D000000}"/>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a:extLst>
            <a:ext uri="{FF2B5EF4-FFF2-40B4-BE49-F238E27FC236}">
              <a16:creationId xmlns:a16="http://schemas.microsoft.com/office/drawing/2014/main" id="{00000000-0008-0000-0000-00009E000000}"/>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a:extLst>
            <a:ext uri="{FF2B5EF4-FFF2-40B4-BE49-F238E27FC236}">
              <a16:creationId xmlns:a16="http://schemas.microsoft.com/office/drawing/2014/main" id="{00000000-0008-0000-0000-00009F000000}"/>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106937</xdr:rowOff>
    </xdr:from>
    <xdr:ext cx="469744" cy="259045"/>
    <xdr:sp macro="" textlink="">
      <xdr:nvSpPr>
        <xdr:cNvPr id="160" name="n_1mainValue債務償還比率">
          <a:extLst>
            <a:ext uri="{FF2B5EF4-FFF2-40B4-BE49-F238E27FC236}">
              <a16:creationId xmlns:a16="http://schemas.microsoft.com/office/drawing/2014/main" id="{00000000-0008-0000-0000-0000A0000000}"/>
            </a:ext>
          </a:extLst>
        </xdr:cNvPr>
        <xdr:cNvSpPr txBox="1"/>
      </xdr:nvSpPr>
      <xdr:spPr>
        <a:xfrm>
          <a:off x="13836727" y="53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78461</xdr:rowOff>
    </xdr:from>
    <xdr:ext cx="469744" cy="259045"/>
    <xdr:sp macro="" textlink="">
      <xdr:nvSpPr>
        <xdr:cNvPr id="161" name="n_2mainValue債務償還比率">
          <a:extLst>
            <a:ext uri="{FF2B5EF4-FFF2-40B4-BE49-F238E27FC236}">
              <a16:creationId xmlns:a16="http://schemas.microsoft.com/office/drawing/2014/main" id="{00000000-0008-0000-0000-0000A1000000}"/>
            </a:ext>
          </a:extLst>
        </xdr:cNvPr>
        <xdr:cNvSpPr txBox="1"/>
      </xdr:nvSpPr>
      <xdr:spPr>
        <a:xfrm>
          <a:off x="13087427" y="54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70424</xdr:rowOff>
    </xdr:from>
    <xdr:ext cx="469744" cy="259045"/>
    <xdr:sp macro="" textlink="">
      <xdr:nvSpPr>
        <xdr:cNvPr id="162" name="n_3mainValue債務償還比率">
          <a:extLst>
            <a:ext uri="{FF2B5EF4-FFF2-40B4-BE49-F238E27FC236}">
              <a16:creationId xmlns:a16="http://schemas.microsoft.com/office/drawing/2014/main" id="{00000000-0008-0000-0000-0000A2000000}"/>
            </a:ext>
          </a:extLst>
        </xdr:cNvPr>
        <xdr:cNvSpPr txBox="1"/>
      </xdr:nvSpPr>
      <xdr:spPr>
        <a:xfrm>
          <a:off x="12325427" y="54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20528</xdr:rowOff>
    </xdr:from>
    <xdr:ext cx="469744" cy="259045"/>
    <xdr:sp macro="" textlink="">
      <xdr:nvSpPr>
        <xdr:cNvPr id="163" name="n_4mainValue債務償還比率">
          <a:extLst>
            <a:ext uri="{FF2B5EF4-FFF2-40B4-BE49-F238E27FC236}">
              <a16:creationId xmlns:a16="http://schemas.microsoft.com/office/drawing/2014/main" id="{00000000-0008-0000-0000-0000A3000000}"/>
            </a:ext>
          </a:extLst>
        </xdr:cNvPr>
        <xdr:cNvSpPr txBox="1"/>
      </xdr:nvSpPr>
      <xdr:spPr>
        <a:xfrm>
          <a:off x="11563427" y="542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33,284
32,831
54.62
13,754,125
12,806,109
781,910
7,744,379
9,853,416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85725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065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62865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77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34290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47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90170</xdr:rowOff>
    </xdr:from>
    <xdr:to>
      <xdr:col>6</xdr:col>
      <xdr:colOff>38100</xdr:colOff>
      <xdr:row>37</xdr:row>
      <xdr:rowOff>20320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140970</xdr:rowOff>
    </xdr:from>
    <xdr:to>
      <xdr:col>10</xdr:col>
      <xdr:colOff>114300</xdr:colOff>
      <xdr:row>37</xdr:row>
      <xdr:rowOff>3810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13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36847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xdr:rowOff>
    </xdr:from>
    <xdr:to>
      <xdr:col>55</xdr:col>
      <xdr:colOff>50800</xdr:colOff>
      <xdr:row>40</xdr:row>
      <xdr:rowOff>101626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149903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xdr:rowOff>
    </xdr:from>
    <xdr:to>
      <xdr:col>50</xdr:col>
      <xdr:colOff>165100</xdr:colOff>
      <xdr:row>40</xdr:row>
      <xdr:rowOff>102997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50826</xdr:rowOff>
    </xdr:from>
    <xdr:to>
      <xdr:col>55</xdr:col>
      <xdr:colOff>0</xdr:colOff>
      <xdr:row>40</xdr:row>
      <xdr:rowOff>52197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0882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3111</xdr:rowOff>
    </xdr:from>
    <xdr:to>
      <xdr:col>46</xdr:col>
      <xdr:colOff>38100</xdr:colOff>
      <xdr:row>40</xdr:row>
      <xdr:rowOff>104711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52197</xdr:rowOff>
    </xdr:from>
    <xdr:to>
      <xdr:col>50</xdr:col>
      <xdr:colOff>114300</xdr:colOff>
      <xdr:row>40</xdr:row>
      <xdr:rowOff>53911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1019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4216</xdr:rowOff>
    </xdr:from>
    <xdr:to>
      <xdr:col>41</xdr:col>
      <xdr:colOff>101600</xdr:colOff>
      <xdr:row>40</xdr:row>
      <xdr:rowOff>105816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53911</xdr:rowOff>
    </xdr:from>
    <xdr:to>
      <xdr:col>45</xdr:col>
      <xdr:colOff>177800</xdr:colOff>
      <xdr:row>40</xdr:row>
      <xdr:rowOff>55016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91191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5131</xdr:rowOff>
    </xdr:from>
    <xdr:to>
      <xdr:col>36</xdr:col>
      <xdr:colOff>165100</xdr:colOff>
      <xdr:row>40</xdr:row>
      <xdr:rowOff>106731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55016</xdr:rowOff>
    </xdr:from>
    <xdr:to>
      <xdr:col>41</xdr:col>
      <xdr:colOff>50800</xdr:colOff>
      <xdr:row>40</xdr:row>
      <xdr:rowOff>55931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91301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94124</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69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95838</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9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96943</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95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97858</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5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57150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1517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124460</xdr:rowOff>
    </xdr:from>
    <xdr:to>
      <xdr:col>15</xdr:col>
      <xdr:colOff>101600</xdr:colOff>
      <xdr:row>59</xdr:row>
      <xdr:rowOff>54610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xdr:rowOff>
    </xdr:from>
    <xdr:to>
      <xdr:col>19</xdr:col>
      <xdr:colOff>177800</xdr:colOff>
      <xdr:row>59</xdr:row>
      <xdr:rowOff>36195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1193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3810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092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80645</xdr:rowOff>
    </xdr:from>
    <xdr:to>
      <xdr:col>6</xdr:col>
      <xdr:colOff>38100</xdr:colOff>
      <xdr:row>59</xdr:row>
      <xdr:rowOff>10795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58</xdr:row>
      <xdr:rowOff>148590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075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71137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27322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31264</xdr:rowOff>
    </xdr:from>
    <xdr:to>
      <xdr:col>55</xdr:col>
      <xdr:colOff>50800</xdr:colOff>
      <xdr:row>63</xdr:row>
      <xdr:rowOff>132864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9691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1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33631</xdr:rowOff>
    </xdr:from>
    <xdr:to>
      <xdr:col>50</xdr:col>
      <xdr:colOff>165100</xdr:colOff>
      <xdr:row>63</xdr:row>
      <xdr:rowOff>135231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82064</xdr:rowOff>
    </xdr:from>
    <xdr:to>
      <xdr:col>55</xdr:col>
      <xdr:colOff>0</xdr:colOff>
      <xdr:row>63</xdr:row>
      <xdr:rowOff>84431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83414"/>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33970</xdr:rowOff>
    </xdr:from>
    <xdr:to>
      <xdr:col>46</xdr:col>
      <xdr:colOff>38100</xdr:colOff>
      <xdr:row>63</xdr:row>
      <xdr:rowOff>135570</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84431</xdr:rowOff>
    </xdr:from>
    <xdr:to>
      <xdr:col>50</xdr:col>
      <xdr:colOff>114300</xdr:colOff>
      <xdr:row>63</xdr:row>
      <xdr:rowOff>84770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85781"/>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35716</xdr:rowOff>
    </xdr:from>
    <xdr:to>
      <xdr:col>41</xdr:col>
      <xdr:colOff>101600</xdr:colOff>
      <xdr:row>63</xdr:row>
      <xdr:rowOff>137316</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84770</xdr:rowOff>
    </xdr:from>
    <xdr:to>
      <xdr:col>45</xdr:col>
      <xdr:colOff>177800</xdr:colOff>
      <xdr:row>63</xdr:row>
      <xdr:rowOff>86516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86120"/>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39584</xdr:rowOff>
    </xdr:from>
    <xdr:to>
      <xdr:col>36</xdr:col>
      <xdr:colOff>165100</xdr:colOff>
      <xdr:row>63</xdr:row>
      <xdr:rowOff>141184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86516</xdr:rowOff>
    </xdr:from>
    <xdr:to>
      <xdr:col>41</xdr:col>
      <xdr:colOff>50800</xdr:colOff>
      <xdr:row>63</xdr:row>
      <xdr:rowOff>90384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8786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126358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126697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2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128443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9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132311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93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81</xdr:row>
      <xdr:rowOff>30480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3877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69214</xdr:rowOff>
    </xdr:from>
    <xdr:to>
      <xdr:col>15</xdr:col>
      <xdr:colOff>101600</xdr:colOff>
      <xdr:row>80</xdr:row>
      <xdr:rowOff>170814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161925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38360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29211</xdr:rowOff>
    </xdr:from>
    <xdr:to>
      <xdr:col>10</xdr:col>
      <xdr:colOff>165100</xdr:colOff>
      <xdr:row>80</xdr:row>
      <xdr:rowOff>130811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80011</xdr:rowOff>
    </xdr:from>
    <xdr:to>
      <xdr:col>15</xdr:col>
      <xdr:colOff>50800</xdr:colOff>
      <xdr:row>80</xdr:row>
      <xdr:rowOff>120014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3796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53975</xdr:rowOff>
    </xdr:from>
    <xdr:to>
      <xdr:col>6</xdr:col>
      <xdr:colOff>38100</xdr:colOff>
      <xdr:row>80</xdr:row>
      <xdr:rowOff>155575</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80011</xdr:rowOff>
    </xdr:from>
    <xdr:to>
      <xdr:col>10</xdr:col>
      <xdr:colOff>114300</xdr:colOff>
      <xdr:row>80</xdr:row>
      <xdr:rowOff>104775</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37960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15891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147338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77597</xdr:rowOff>
    </xdr:from>
    <xdr:to>
      <xdr:col>55</xdr:col>
      <xdr:colOff>50800</xdr:colOff>
      <xdr:row>85</xdr:row>
      <xdr:rowOff>7747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100474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33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77597</xdr:rowOff>
    </xdr:from>
    <xdr:to>
      <xdr:col>50</xdr:col>
      <xdr:colOff>165100</xdr:colOff>
      <xdr:row>85</xdr:row>
      <xdr:rowOff>7747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128397</xdr:rowOff>
    </xdr:from>
    <xdr:to>
      <xdr:col>55</xdr:col>
      <xdr:colOff>0</xdr:colOff>
      <xdr:row>84</xdr:row>
      <xdr:rowOff>128397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9639300" y="145301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78360</xdr:rowOff>
    </xdr:from>
    <xdr:to>
      <xdr:col>46</xdr:col>
      <xdr:colOff>38100</xdr:colOff>
      <xdr:row>85</xdr:row>
      <xdr:rowOff>8510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128397</xdr:rowOff>
    </xdr:from>
    <xdr:to>
      <xdr:col>50</xdr:col>
      <xdr:colOff>114300</xdr:colOff>
      <xdr:row>84</xdr:row>
      <xdr:rowOff>129160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53019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79121</xdr:rowOff>
    </xdr:from>
    <xdr:to>
      <xdr:col>41</xdr:col>
      <xdr:colOff>101600</xdr:colOff>
      <xdr:row>85</xdr:row>
      <xdr:rowOff>9271</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4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129160</xdr:rowOff>
    </xdr:from>
    <xdr:to>
      <xdr:col>45</xdr:col>
      <xdr:colOff>177800</xdr:colOff>
      <xdr:row>84</xdr:row>
      <xdr:rowOff>129921</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5309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90678</xdr:rowOff>
    </xdr:from>
    <xdr:to>
      <xdr:col>41</xdr:col>
      <xdr:colOff>50800</xdr:colOff>
      <xdr:row>84</xdr:row>
      <xdr:rowOff>129921</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6972300" y="14492478"/>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24274</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25037</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25798</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2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132605</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46355</xdr:rowOff>
    </xdr:from>
    <xdr:to>
      <xdr:col>85</xdr:col>
      <xdr:colOff>177800</xdr:colOff>
      <xdr:row>41</xdr:row>
      <xdr:rowOff>147955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132732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699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166370</xdr:rowOff>
    </xdr:from>
    <xdr:to>
      <xdr:col>81</xdr:col>
      <xdr:colOff>101600</xdr:colOff>
      <xdr:row>41</xdr:row>
      <xdr:rowOff>96520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45720</xdr:rowOff>
    </xdr:from>
    <xdr:to>
      <xdr:col>85</xdr:col>
      <xdr:colOff>127000</xdr:colOff>
      <xdr:row>41</xdr:row>
      <xdr:rowOff>97155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70751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88265</xdr:rowOff>
    </xdr:from>
    <xdr:to>
      <xdr:col>76</xdr:col>
      <xdr:colOff>165100</xdr:colOff>
      <xdr:row>41</xdr:row>
      <xdr:rowOff>18415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139065</xdr:rowOff>
    </xdr:from>
    <xdr:to>
      <xdr:col>81</xdr:col>
      <xdr:colOff>50800</xdr:colOff>
      <xdr:row>41</xdr:row>
      <xdr:rowOff>45720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4592300" y="699706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xdr:rowOff>
    </xdr:from>
    <xdr:to>
      <xdr:col>72</xdr:col>
      <xdr:colOff>38100</xdr:colOff>
      <xdr:row>40</xdr:row>
      <xdr:rowOff>111760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60960</xdr:rowOff>
    </xdr:from>
    <xdr:to>
      <xdr:col>76</xdr:col>
      <xdr:colOff>114300</xdr:colOff>
      <xdr:row>40</xdr:row>
      <xdr:rowOff>139065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3703300" y="691896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109220</xdr:rowOff>
    </xdr:from>
    <xdr:to>
      <xdr:col>67</xdr:col>
      <xdr:colOff>101600</xdr:colOff>
      <xdr:row>40</xdr:row>
      <xdr:rowOff>39370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160020</xdr:rowOff>
    </xdr:from>
    <xdr:to>
      <xdr:col>71</xdr:col>
      <xdr:colOff>177800</xdr:colOff>
      <xdr:row>40</xdr:row>
      <xdr:rowOff>60960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6846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87647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9542</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102887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30497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1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100-0000DC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100-0000DE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100-0000E0010000}"/>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155702</xdr:rowOff>
    </xdr:from>
    <xdr:to>
      <xdr:col>116</xdr:col>
      <xdr:colOff>114300</xdr:colOff>
      <xdr:row>41</xdr:row>
      <xdr:rowOff>85852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21107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70629</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100-0000EC010000}"/>
            </a:ext>
          </a:extLst>
        </xdr:cNvPr>
        <xdr:cNvSpPr txBox="1"/>
      </xdr:nvSpPr>
      <xdr:spPr>
        <a:xfrm>
          <a:off x="22199600" y="69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155702</xdr:rowOff>
    </xdr:from>
    <xdr:to>
      <xdr:col>112</xdr:col>
      <xdr:colOff>38100</xdr:colOff>
      <xdr:row>41</xdr:row>
      <xdr:rowOff>85852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1272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35052</xdr:rowOff>
    </xdr:from>
    <xdr:to>
      <xdr:col>116</xdr:col>
      <xdr:colOff>63500</xdr:colOff>
      <xdr:row>41</xdr:row>
      <xdr:rowOff>35052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1323300" y="7064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155702</xdr:rowOff>
    </xdr:from>
    <xdr:to>
      <xdr:col>107</xdr:col>
      <xdr:colOff>101600</xdr:colOff>
      <xdr:row>41</xdr:row>
      <xdr:rowOff>85852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0383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35052</xdr:rowOff>
    </xdr:from>
    <xdr:to>
      <xdr:col>111</xdr:col>
      <xdr:colOff>177800</xdr:colOff>
      <xdr:row>41</xdr:row>
      <xdr:rowOff>35052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0434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155702</xdr:rowOff>
    </xdr:from>
    <xdr:to>
      <xdr:col>102</xdr:col>
      <xdr:colOff>165100</xdr:colOff>
      <xdr:row>41</xdr:row>
      <xdr:rowOff>85852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9494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35052</xdr:rowOff>
    </xdr:from>
    <xdr:to>
      <xdr:col>107</xdr:col>
      <xdr:colOff>50800</xdr:colOff>
      <xdr:row>41</xdr:row>
      <xdr:rowOff>35052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9545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155702</xdr:rowOff>
    </xdr:from>
    <xdr:to>
      <xdr:col>98</xdr:col>
      <xdr:colOff>38100</xdr:colOff>
      <xdr:row>41</xdr:row>
      <xdr:rowOff>85852</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8605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35052</xdr:rowOff>
    </xdr:from>
    <xdr:to>
      <xdr:col>102</xdr:col>
      <xdr:colOff>114300</xdr:colOff>
      <xdr:row>41</xdr:row>
      <xdr:rowOff>35052</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656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76979</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10757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76979</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0199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76979</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9310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76979</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421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138938</xdr:rowOff>
    </xdr:from>
    <xdr:to>
      <xdr:col>85</xdr:col>
      <xdr:colOff>177800</xdr:colOff>
      <xdr:row>60</xdr:row>
      <xdr:rowOff>69088</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161815</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10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93218</xdr:rowOff>
    </xdr:from>
    <xdr:to>
      <xdr:col>81</xdr:col>
      <xdr:colOff>101600</xdr:colOff>
      <xdr:row>60</xdr:row>
      <xdr:rowOff>23368</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144018</xdr:rowOff>
    </xdr:from>
    <xdr:to>
      <xdr:col>85</xdr:col>
      <xdr:colOff>127000</xdr:colOff>
      <xdr:row>60</xdr:row>
      <xdr:rowOff>18288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2595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49784</xdr:rowOff>
    </xdr:from>
    <xdr:to>
      <xdr:col>76</xdr:col>
      <xdr:colOff>165100</xdr:colOff>
      <xdr:row>59</xdr:row>
      <xdr:rowOff>151384</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100584</xdr:rowOff>
    </xdr:from>
    <xdr:to>
      <xdr:col>81</xdr:col>
      <xdr:colOff>50800</xdr:colOff>
      <xdr:row>59</xdr:row>
      <xdr:rowOff>144018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2161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100584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1727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134366</xdr:rowOff>
    </xdr:from>
    <xdr:to>
      <xdr:col>67</xdr:col>
      <xdr:colOff>101600</xdr:colOff>
      <xdr:row>59</xdr:row>
      <xdr:rowOff>64516</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xdr:rowOff>
    </xdr:from>
    <xdr:to>
      <xdr:col>71</xdr:col>
      <xdr:colOff>177800</xdr:colOff>
      <xdr:row>59</xdr:row>
      <xdr:rowOff>57150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1292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39895</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28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22352</xdr:rowOff>
    </xdr:from>
    <xdr:to>
      <xdr:col>112</xdr:col>
      <xdr:colOff>38100</xdr:colOff>
      <xdr:row>60</xdr:row>
      <xdr:rowOff>123952</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73152</xdr:rowOff>
    </xdr:from>
    <xdr:to>
      <xdr:col>116</xdr:col>
      <xdr:colOff>63500</xdr:colOff>
      <xdr:row>60</xdr:row>
      <xdr:rowOff>73152</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21323300" y="1036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24638</xdr:rowOff>
    </xdr:from>
    <xdr:to>
      <xdr:col>107</xdr:col>
      <xdr:colOff>101600</xdr:colOff>
      <xdr:row>60</xdr:row>
      <xdr:rowOff>126238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73152</xdr:rowOff>
    </xdr:from>
    <xdr:to>
      <xdr:col>111</xdr:col>
      <xdr:colOff>177800</xdr:colOff>
      <xdr:row>60</xdr:row>
      <xdr:rowOff>75438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3601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27686</xdr:rowOff>
    </xdr:from>
    <xdr:to>
      <xdr:col>102</xdr:col>
      <xdr:colOff>165100</xdr:colOff>
      <xdr:row>60</xdr:row>
      <xdr:rowOff>129286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75438</xdr:rowOff>
    </xdr:from>
    <xdr:to>
      <xdr:col>107</xdr:col>
      <xdr:colOff>50800</xdr:colOff>
      <xdr:row>60</xdr:row>
      <xdr:rowOff>78486</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36243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33782</xdr:rowOff>
    </xdr:from>
    <xdr:to>
      <xdr:col>98</xdr:col>
      <xdr:colOff>38100</xdr:colOff>
      <xdr:row>60</xdr:row>
      <xdr:rowOff>135382</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78486</xdr:rowOff>
    </xdr:from>
    <xdr:to>
      <xdr:col>102</xdr:col>
      <xdr:colOff>114300</xdr:colOff>
      <xdr:row>60</xdr:row>
      <xdr:rowOff>84582</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3654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140479</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142765</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120413</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126509</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41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162016</xdr:rowOff>
    </xdr:from>
    <xdr:to>
      <xdr:col>85</xdr:col>
      <xdr:colOff>177800</xdr:colOff>
      <xdr:row>79</xdr:row>
      <xdr:rowOff>92166</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13443</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86905</xdr:rowOff>
    </xdr:from>
    <xdr:to>
      <xdr:col>81</xdr:col>
      <xdr:colOff>101600</xdr:colOff>
      <xdr:row>79</xdr:row>
      <xdr:rowOff>17055</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137705</xdr:rowOff>
    </xdr:from>
    <xdr:to>
      <xdr:col>85</xdr:col>
      <xdr:colOff>127000</xdr:colOff>
      <xdr:row>79</xdr:row>
      <xdr:rowOff>41366</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351080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78</xdr:row>
      <xdr:rowOff>137705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3437326"/>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111398</xdr:rowOff>
    </xdr:from>
    <xdr:to>
      <xdr:col>72</xdr:col>
      <xdr:colOff>38100</xdr:colOff>
      <xdr:row>78</xdr:row>
      <xdr:rowOff>41548</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33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162198</xdr:rowOff>
    </xdr:from>
    <xdr:to>
      <xdr:col>76</xdr:col>
      <xdr:colOff>114300</xdr:colOff>
      <xdr:row>78</xdr:row>
      <xdr:rowOff>64226</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3363848"/>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85271</xdr:rowOff>
    </xdr:from>
    <xdr:to>
      <xdr:col>67</xdr:col>
      <xdr:colOff>101600</xdr:colOff>
      <xdr:row>78</xdr:row>
      <xdr:rowOff>15421</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136071</xdr:rowOff>
    </xdr:from>
    <xdr:to>
      <xdr:col>71</xdr:col>
      <xdr:colOff>177800</xdr:colOff>
      <xdr:row>77</xdr:row>
      <xdr:rowOff>162198</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33377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88191</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33582</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131553</xdr:rowOff>
    </xdr:from>
    <xdr:ext cx="340478"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422061" y="1316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58075</xdr:rowOff>
    </xdr:from>
    <xdr:ext cx="340478"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33061" y="1308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31948</xdr:rowOff>
    </xdr:from>
    <xdr:ext cx="340478"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44061" y="13062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125748</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5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76963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622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125985</xdr:rowOff>
    </xdr:from>
    <xdr:to>
      <xdr:col>85</xdr:col>
      <xdr:colOff>177800</xdr:colOff>
      <xdr:row>105</xdr:row>
      <xdr:rowOff>56135</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104412</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80263</xdr:rowOff>
    </xdr:from>
    <xdr:to>
      <xdr:col>81</xdr:col>
      <xdr:colOff>101600</xdr:colOff>
      <xdr:row>105</xdr:row>
      <xdr:rowOff>10413</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131063</xdr:rowOff>
    </xdr:from>
    <xdr:to>
      <xdr:col>85</xdr:col>
      <xdr:colOff>127000</xdr:colOff>
      <xdr:row>105</xdr:row>
      <xdr:rowOff>5335</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5481300" y="179618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29972</xdr:rowOff>
    </xdr:from>
    <xdr:to>
      <xdr:col>76</xdr:col>
      <xdr:colOff>165100</xdr:colOff>
      <xdr:row>104</xdr:row>
      <xdr:rowOff>131572</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80772</xdr:rowOff>
    </xdr:from>
    <xdr:to>
      <xdr:col>81</xdr:col>
      <xdr:colOff>50800</xdr:colOff>
      <xdr:row>104</xdr:row>
      <xdr:rowOff>131063</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4592300" y="179115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80772</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787271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119126</xdr:rowOff>
    </xdr:from>
    <xdr:to>
      <xdr:col>67</xdr:col>
      <xdr:colOff>101600</xdr:colOff>
      <xdr:row>104</xdr:row>
      <xdr:rowOff>49276</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169926</xdr:rowOff>
    </xdr:from>
    <xdr:to>
      <xdr:col>71</xdr:col>
      <xdr:colOff>177800</xdr:colOff>
      <xdr:row>104</xdr:row>
      <xdr:rowOff>41911</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814300" y="1782927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122699</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40403</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1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100-00002F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100-00003103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100-000033030000}"/>
            </a:ext>
          </a:extLst>
        </xdr:cNvPr>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63264</xdr:rowOff>
    </xdr:from>
    <xdr:ext cx="469744" cy="259045"/>
    <xdr:sp macro="" textlink="">
      <xdr:nvSpPr>
        <xdr:cNvPr id="831" name="【公民館】&#10;一人当たり面積該当値テキスト">
          <a:extLst>
            <a:ext uri="{FF2B5EF4-FFF2-40B4-BE49-F238E27FC236}">
              <a16:creationId xmlns:a16="http://schemas.microsoft.com/office/drawing/2014/main" id="{00000000-0008-0000-0100-00003F030000}"/>
            </a:ext>
          </a:extLst>
        </xdr:cNvPr>
        <xdr:cNvSpPr txBox="1"/>
      </xdr:nvSpPr>
      <xdr:spPr>
        <a:xfrm>
          <a:off x="22199600"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135637</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21323300" y="1830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87122</xdr:rowOff>
    </xdr:from>
    <xdr:to>
      <xdr:col>107</xdr:col>
      <xdr:colOff>101600</xdr:colOff>
      <xdr:row>107</xdr:row>
      <xdr:rowOff>17272</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0383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137922</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20434300" y="1830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87122</xdr:rowOff>
    </xdr:from>
    <xdr:to>
      <xdr:col>102</xdr:col>
      <xdr:colOff>165100</xdr:colOff>
      <xdr:row>107</xdr:row>
      <xdr:rowOff>17272</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9494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137922</xdr:rowOff>
    </xdr:from>
    <xdr:to>
      <xdr:col>107</xdr:col>
      <xdr:colOff>50800</xdr:colOff>
      <xdr:row>106</xdr:row>
      <xdr:rowOff>137922</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9545300" y="1831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50546</xdr:rowOff>
    </xdr:from>
    <xdr:to>
      <xdr:col>98</xdr:col>
      <xdr:colOff>38100</xdr:colOff>
      <xdr:row>106</xdr:row>
      <xdr:rowOff>152146</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8605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101346</xdr:rowOff>
    </xdr:from>
    <xdr:to>
      <xdr:col>102</xdr:col>
      <xdr:colOff>114300</xdr:colOff>
      <xdr:row>106</xdr:row>
      <xdr:rowOff>137922</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8656300" y="182750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0" name="n_1aveValue【公民館】&#10;一人当たり面積">
          <a:extLst>
            <a:ext uri="{FF2B5EF4-FFF2-40B4-BE49-F238E27FC236}">
              <a16:creationId xmlns:a16="http://schemas.microsoft.com/office/drawing/2014/main" id="{00000000-0008-0000-0100-000048030000}"/>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1" name="n_2aveValue【公民館】&#10;一人当たり面積">
          <a:extLst>
            <a:ext uri="{FF2B5EF4-FFF2-40B4-BE49-F238E27FC236}">
              <a16:creationId xmlns:a16="http://schemas.microsoft.com/office/drawing/2014/main" id="{00000000-0008-0000-0100-00004903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2" name="n_3aveValue【公民館】&#10;一人当たり面積">
          <a:extLst>
            <a:ext uri="{FF2B5EF4-FFF2-40B4-BE49-F238E27FC236}">
              <a16:creationId xmlns:a16="http://schemas.microsoft.com/office/drawing/2014/main" id="{00000000-0008-0000-0100-00004A030000}"/>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3" name="n_4aveValue【公民館】&#10;一人当たり面積">
          <a:extLst>
            <a:ext uri="{FF2B5EF4-FFF2-40B4-BE49-F238E27FC236}">
              <a16:creationId xmlns:a16="http://schemas.microsoft.com/office/drawing/2014/main" id="{00000000-0008-0000-0100-00004B03000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844" name="n_1mainValue【公民館】&#10;一人当たり面積">
          <a:extLst>
            <a:ext uri="{FF2B5EF4-FFF2-40B4-BE49-F238E27FC236}">
              <a16:creationId xmlns:a16="http://schemas.microsoft.com/office/drawing/2014/main" id="{00000000-0008-0000-0100-00004C030000}"/>
            </a:ext>
          </a:extLst>
        </xdr:cNvPr>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8399</xdr:rowOff>
    </xdr:from>
    <xdr:ext cx="469744" cy="259045"/>
    <xdr:sp macro="" textlink="">
      <xdr:nvSpPr>
        <xdr:cNvPr id="845" name="n_2mainValue【公民館】&#10;一人当たり面積">
          <a:extLst>
            <a:ext uri="{FF2B5EF4-FFF2-40B4-BE49-F238E27FC236}">
              <a16:creationId xmlns:a16="http://schemas.microsoft.com/office/drawing/2014/main" id="{00000000-0008-0000-0100-00004D030000}"/>
            </a:ext>
          </a:extLst>
        </xdr:cNvPr>
        <xdr:cNvSpPr txBox="1"/>
      </xdr:nvSpPr>
      <xdr:spPr>
        <a:xfrm>
          <a:off x="20199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8399</xdr:rowOff>
    </xdr:from>
    <xdr:ext cx="469744" cy="259045"/>
    <xdr:sp macro="" textlink="">
      <xdr:nvSpPr>
        <xdr:cNvPr id="846" name="n_3mainValue【公民館】&#10;一人当たり面積">
          <a:extLst>
            <a:ext uri="{FF2B5EF4-FFF2-40B4-BE49-F238E27FC236}">
              <a16:creationId xmlns:a16="http://schemas.microsoft.com/office/drawing/2014/main" id="{00000000-0008-0000-0100-00004E030000}"/>
            </a:ext>
          </a:extLst>
        </xdr:cNvPr>
        <xdr:cNvSpPr txBox="1"/>
      </xdr:nvSpPr>
      <xdr:spPr>
        <a:xfrm>
          <a:off x="19310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143273</xdr:rowOff>
    </xdr:from>
    <xdr:ext cx="469744" cy="259045"/>
    <xdr:sp macro="" textlink="">
      <xdr:nvSpPr>
        <xdr:cNvPr id="847" name="n_4mainValue【公民館】&#10;一人当たり面積">
          <a:extLst>
            <a:ext uri="{FF2B5EF4-FFF2-40B4-BE49-F238E27FC236}">
              <a16:creationId xmlns:a16="http://schemas.microsoft.com/office/drawing/2014/main" id="{00000000-0008-0000-0100-00004F030000}"/>
            </a:ext>
          </a:extLst>
        </xdr:cNvPr>
        <xdr:cNvSpPr txBox="1"/>
      </xdr:nvSpPr>
      <xdr:spPr>
        <a:xfrm>
          <a:off x="18421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道路については、高度経済成長期や区画整理事業などに伴い整備を行っており、減価償却率については、昨年度に比べ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％となっている。人口一人あたりの延長は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8,666m</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となっており、これは市域面積が比較的小さく、道路延長そのものが類似団体に比べ短いためである。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滑川市橋梁長寿命化修繕計画」に基づき修繕、補強などを行っており、人口一人あたり有形固定資産額は昨年度に比べ上昇している。引き続き、当計画に基づき、適切な維持管理を行う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公営住宅については、すべての住宅について耐震性を有しており、予防保全の考え方に従い適切な維持管理を行うことで施設の長寿命化を図ることとしている。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保育所については、私立保育所が６か所、市立保育所が２か所となっており、市有保育所が少ないことから人口一人あたりの面積は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0.043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㎡と少なくなっている。市立保育所のうち１か所が昭和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年度の建設となっていることから減価償却率が高くなっている。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小学校７校、中学校２校を有しているが、比較的建築年度が浅いものが多いことから、減価償却率は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％となっている。すべての小中学校において耐震化は完了しており、今後必要となる中学校の大規模改造などについては予防保全の考え方に基づき、適切な時期に計画的に行うこととしている。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年度に更新を行ったため、減価償却率は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％となっている。今後も適切な維持管理を行っていくこととしている。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各地区公民館については、減価償却率が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％となっているが、大規模修繕にあわせ耐震化も終了しており、今後とも予防保全の考え方に従い、適切な維持管理を行っていくこととしている。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33,284
32,831
54.62
13,754,125
12,806,109
781,910
7,744,379
9,853,416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737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361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31931</xdr:rowOff>
    </xdr:from>
    <xdr:to>
      <xdr:col>10</xdr:col>
      <xdr:colOff>165100</xdr:colOff>
      <xdr:row>37</xdr:row>
      <xdr:rowOff>133531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82731</xdr:rowOff>
    </xdr:from>
    <xdr:to>
      <xdr:col>15</xdr:col>
      <xdr:colOff>50800</xdr:colOff>
      <xdr:row>37</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263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40096</xdr:rowOff>
    </xdr:from>
    <xdr:to>
      <xdr:col>6</xdr:col>
      <xdr:colOff>38100</xdr:colOff>
      <xdr:row>37</xdr:row>
      <xdr:rowOff>141696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82731</xdr:rowOff>
    </xdr:from>
    <xdr:to>
      <xdr:col>10</xdr:col>
      <xdr:colOff>114300</xdr:colOff>
      <xdr:row>37</xdr:row>
      <xdr:rowOff>90896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4263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124658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132823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92075</xdr:rowOff>
    </xdr:from>
    <xdr:to>
      <xdr:col>55</xdr:col>
      <xdr:colOff>50800</xdr:colOff>
      <xdr:row>37</xdr:row>
      <xdr:rowOff>22225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114952</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92075</xdr:rowOff>
    </xdr:from>
    <xdr:to>
      <xdr:col>50</xdr:col>
      <xdr:colOff>165100</xdr:colOff>
      <xdr:row>37</xdr:row>
      <xdr:rowOff>22225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142875</xdr:rowOff>
    </xdr:from>
    <xdr:to>
      <xdr:col>55</xdr:col>
      <xdr:colOff>0</xdr:colOff>
      <xdr:row>36</xdr:row>
      <xdr:rowOff>142875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9639300" y="6315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92075</xdr:rowOff>
    </xdr:from>
    <xdr:to>
      <xdr:col>46</xdr:col>
      <xdr:colOff>38100</xdr:colOff>
      <xdr:row>37</xdr:row>
      <xdr:rowOff>22225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142875</xdr:rowOff>
    </xdr:from>
    <xdr:to>
      <xdr:col>50</xdr:col>
      <xdr:colOff>114300</xdr:colOff>
      <xdr:row>36</xdr:row>
      <xdr:rowOff>142875</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8750300" y="631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92075</xdr:rowOff>
    </xdr:from>
    <xdr:to>
      <xdr:col>41</xdr:col>
      <xdr:colOff>101600</xdr:colOff>
      <xdr:row>37</xdr:row>
      <xdr:rowOff>22225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142875</xdr:rowOff>
    </xdr:from>
    <xdr:to>
      <xdr:col>45</xdr:col>
      <xdr:colOff>177800</xdr:colOff>
      <xdr:row>36</xdr:row>
      <xdr:rowOff>142875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861300" y="631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92075</xdr:rowOff>
    </xdr:from>
    <xdr:to>
      <xdr:col>36</xdr:col>
      <xdr:colOff>165100</xdr:colOff>
      <xdr:row>37</xdr:row>
      <xdr:rowOff>22225</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142875</xdr:rowOff>
    </xdr:from>
    <xdr:to>
      <xdr:col>41</xdr:col>
      <xdr:colOff>50800</xdr:colOff>
      <xdr:row>36</xdr:row>
      <xdr:rowOff>142875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972300" y="631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38752</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38752</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38752</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38752</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68072</xdr:rowOff>
    </xdr:from>
    <xdr:to>
      <xdr:col>20</xdr:col>
      <xdr:colOff>38100</xdr:colOff>
      <xdr:row>58</xdr:row>
      <xdr:rowOff>169672</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118872</xdr:rowOff>
    </xdr:from>
    <xdr:to>
      <xdr:col>24</xdr:col>
      <xdr:colOff>63500</xdr:colOff>
      <xdr:row>59</xdr:row>
      <xdr:rowOff>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0629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22352</xdr:rowOff>
    </xdr:from>
    <xdr:to>
      <xdr:col>15</xdr:col>
      <xdr:colOff>101600</xdr:colOff>
      <xdr:row>58</xdr:row>
      <xdr:rowOff>123952</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73152</xdr:rowOff>
    </xdr:from>
    <xdr:to>
      <xdr:col>19</xdr:col>
      <xdr:colOff>177800</xdr:colOff>
      <xdr:row>58</xdr:row>
      <xdr:rowOff>118872</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017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58928</xdr:rowOff>
    </xdr:from>
    <xdr:to>
      <xdr:col>10</xdr:col>
      <xdr:colOff>165100</xdr:colOff>
      <xdr:row>58</xdr:row>
      <xdr:rowOff>160528</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73152</xdr:rowOff>
    </xdr:from>
    <xdr:to>
      <xdr:col>15</xdr:col>
      <xdr:colOff>50800</xdr:colOff>
      <xdr:row>58</xdr:row>
      <xdr:rowOff>109728</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019300" y="10017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22352</xdr:rowOff>
    </xdr:from>
    <xdr:to>
      <xdr:col>6</xdr:col>
      <xdr:colOff>38100</xdr:colOff>
      <xdr:row>58</xdr:row>
      <xdr:rowOff>123952</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73152</xdr:rowOff>
    </xdr:from>
    <xdr:to>
      <xdr:col>10</xdr:col>
      <xdr:colOff>114300</xdr:colOff>
      <xdr:row>58</xdr:row>
      <xdr:rowOff>109728</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017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14749</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140479</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151655</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140479</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160020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9639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160020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7983</xdr:rowOff>
    </xdr:from>
    <xdr:to>
      <xdr:col>41</xdr:col>
      <xdr:colOff>101600</xdr:colOff>
      <xdr:row>61</xdr:row>
      <xdr:rowOff>109583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61</xdr:row>
      <xdr:rowOff>58783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44702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9616</xdr:rowOff>
    </xdr:from>
    <xdr:to>
      <xdr:col>36</xdr:col>
      <xdr:colOff>165100</xdr:colOff>
      <xdr:row>61</xdr:row>
      <xdr:rowOff>111216</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58783</xdr:rowOff>
    </xdr:from>
    <xdr:to>
      <xdr:col>41</xdr:col>
      <xdr:colOff>50800</xdr:colOff>
      <xdr:row>61</xdr:row>
      <xdr:rowOff>60416</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5172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126110</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2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127743</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36213</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108586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42989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68580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4249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83</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41903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82</xdr:row>
      <xdr:rowOff>144780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130300" y="14190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1922</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16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2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200-000060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200-000062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200-00006401000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137523</xdr:rowOff>
    </xdr:from>
    <xdr:to>
      <xdr:col>55</xdr:col>
      <xdr:colOff>50800</xdr:colOff>
      <xdr:row>85</xdr:row>
      <xdr:rowOff>67673</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04267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115950</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200-000070010000}"/>
            </a:ext>
          </a:extLst>
        </xdr:cNvPr>
        <xdr:cNvSpPr txBox="1"/>
      </xdr:nvSpPr>
      <xdr:spPr>
        <a:xfrm>
          <a:off x="10515600"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64044</xdr:rowOff>
    </xdr:from>
    <xdr:to>
      <xdr:col>50</xdr:col>
      <xdr:colOff>165100</xdr:colOff>
      <xdr:row>85</xdr:row>
      <xdr:rowOff>165644</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958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16873</xdr:rowOff>
    </xdr:from>
    <xdr:to>
      <xdr:col>55</xdr:col>
      <xdr:colOff>0</xdr:colOff>
      <xdr:row>85</xdr:row>
      <xdr:rowOff>114844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9639300" y="1459012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64044</xdr:rowOff>
    </xdr:from>
    <xdr:to>
      <xdr:col>46</xdr:col>
      <xdr:colOff>38100</xdr:colOff>
      <xdr:row>85</xdr:row>
      <xdr:rowOff>165644</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869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114844</xdr:rowOff>
    </xdr:from>
    <xdr:to>
      <xdr:col>50</xdr:col>
      <xdr:colOff>114300</xdr:colOff>
      <xdr:row>85</xdr:row>
      <xdr:rowOff>114844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8750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64044</xdr:rowOff>
    </xdr:from>
    <xdr:to>
      <xdr:col>41</xdr:col>
      <xdr:colOff>101600</xdr:colOff>
      <xdr:row>85</xdr:row>
      <xdr:rowOff>165644</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781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114844</xdr:rowOff>
    </xdr:from>
    <xdr:to>
      <xdr:col>45</xdr:col>
      <xdr:colOff>177800</xdr:colOff>
      <xdr:row>85</xdr:row>
      <xdr:rowOff>114844</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861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64044</xdr:rowOff>
    </xdr:from>
    <xdr:to>
      <xdr:col>36</xdr:col>
      <xdr:colOff>165100</xdr:colOff>
      <xdr:row>85</xdr:row>
      <xdr:rowOff>165644</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692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114844</xdr:rowOff>
    </xdr:from>
    <xdr:to>
      <xdr:col>41</xdr:col>
      <xdr:colOff>50800</xdr:colOff>
      <xdr:row>85</xdr:row>
      <xdr:rowOff>114844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6972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a:extLst>
            <a:ext uri="{FF2B5EF4-FFF2-40B4-BE49-F238E27FC236}">
              <a16:creationId xmlns:a16="http://schemas.microsoft.com/office/drawing/2014/main" id="{00000000-0008-0000-0200-000079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a:extLst>
            <a:ext uri="{FF2B5EF4-FFF2-40B4-BE49-F238E27FC236}">
              <a16:creationId xmlns:a16="http://schemas.microsoft.com/office/drawing/2014/main" id="{00000000-0008-0000-0200-00007A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a:extLst>
            <a:ext uri="{FF2B5EF4-FFF2-40B4-BE49-F238E27FC236}">
              <a16:creationId xmlns:a16="http://schemas.microsoft.com/office/drawing/2014/main" id="{00000000-0008-0000-0200-00007B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a:extLst>
            <a:ext uri="{FF2B5EF4-FFF2-40B4-BE49-F238E27FC236}">
              <a16:creationId xmlns:a16="http://schemas.microsoft.com/office/drawing/2014/main" id="{00000000-0008-0000-0200-00007C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156771</xdr:rowOff>
    </xdr:from>
    <xdr:ext cx="469744" cy="259045"/>
    <xdr:sp macro="" textlink="">
      <xdr:nvSpPr>
        <xdr:cNvPr id="381" name="n_1mainValue【福祉施設】&#10;一人当たり面積">
          <a:extLst>
            <a:ext uri="{FF2B5EF4-FFF2-40B4-BE49-F238E27FC236}">
              <a16:creationId xmlns:a16="http://schemas.microsoft.com/office/drawing/2014/main" id="{00000000-0008-0000-0200-00007D010000}"/>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156771</xdr:rowOff>
    </xdr:from>
    <xdr:ext cx="469744" cy="259045"/>
    <xdr:sp macro="" textlink="">
      <xdr:nvSpPr>
        <xdr:cNvPr id="382" name="n_2mainValue【福祉施設】&#10;一人当たり面積">
          <a:extLst>
            <a:ext uri="{FF2B5EF4-FFF2-40B4-BE49-F238E27FC236}">
              <a16:creationId xmlns:a16="http://schemas.microsoft.com/office/drawing/2014/main" id="{00000000-0008-0000-0200-00007E010000}"/>
            </a:ext>
          </a:extLst>
        </xdr:cNvPr>
        <xdr:cNvSpPr txBox="1"/>
      </xdr:nvSpPr>
      <xdr:spPr>
        <a:xfrm>
          <a:off x="8515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156771</xdr:rowOff>
    </xdr:from>
    <xdr:ext cx="469744" cy="259045"/>
    <xdr:sp macro="" textlink="">
      <xdr:nvSpPr>
        <xdr:cNvPr id="383" name="n_3mainValue【福祉施設】&#10;一人当たり面積">
          <a:extLst>
            <a:ext uri="{FF2B5EF4-FFF2-40B4-BE49-F238E27FC236}">
              <a16:creationId xmlns:a16="http://schemas.microsoft.com/office/drawing/2014/main" id="{00000000-0008-0000-0200-00007F010000}"/>
            </a:ext>
          </a:extLst>
        </xdr:cNvPr>
        <xdr:cNvSpPr txBox="1"/>
      </xdr:nvSpPr>
      <xdr:spPr>
        <a:xfrm>
          <a:off x="7626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156771</xdr:rowOff>
    </xdr:from>
    <xdr:ext cx="469744" cy="259045"/>
    <xdr:sp macro="" textlink="">
      <xdr:nvSpPr>
        <xdr:cNvPr id="384" name="n_4mainValue【福祉施設】&#10;一人当たり面積">
          <a:extLst>
            <a:ext uri="{FF2B5EF4-FFF2-40B4-BE49-F238E27FC236}">
              <a16:creationId xmlns:a16="http://schemas.microsoft.com/office/drawing/2014/main" id="{00000000-0008-0000-0200-000080010000}"/>
            </a:ext>
          </a:extLst>
        </xdr:cNvPr>
        <xdr:cNvSpPr txBox="1"/>
      </xdr:nvSpPr>
      <xdr:spPr>
        <a:xfrm>
          <a:off x="6737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2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200-00009B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2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200-00009F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110308</xdr:rowOff>
    </xdr:from>
    <xdr:to>
      <xdr:col>24</xdr:col>
      <xdr:colOff>114300</xdr:colOff>
      <xdr:row>104</xdr:row>
      <xdr:rowOff>40458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4584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133185</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200-0000AB010000}"/>
            </a:ext>
          </a:extLst>
        </xdr:cNvPr>
        <xdr:cNvSpPr txBox="1"/>
      </xdr:nvSpPr>
      <xdr:spPr>
        <a:xfrm>
          <a:off x="4673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90714</xdr:rowOff>
    </xdr:from>
    <xdr:to>
      <xdr:col>20</xdr:col>
      <xdr:colOff>38100</xdr:colOff>
      <xdr:row>104</xdr:row>
      <xdr:rowOff>20864</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3746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141514</xdr:rowOff>
    </xdr:from>
    <xdr:to>
      <xdr:col>24</xdr:col>
      <xdr:colOff>63500</xdr:colOff>
      <xdr:row>103</xdr:row>
      <xdr:rowOff>161108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3797300" y="1780086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141514</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2908300" y="177763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40095</xdr:rowOff>
    </xdr:from>
    <xdr:to>
      <xdr:col>10</xdr:col>
      <xdr:colOff>165100</xdr:colOff>
      <xdr:row>103</xdr:row>
      <xdr:rowOff>141695</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968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103</xdr:row>
      <xdr:rowOff>117021</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019300" y="177502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18869</xdr:rowOff>
    </xdr:from>
    <xdr:to>
      <xdr:col>6</xdr:col>
      <xdr:colOff>38100</xdr:colOff>
      <xdr:row>103</xdr:row>
      <xdr:rowOff>120469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079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69669</xdr:rowOff>
    </xdr:from>
    <xdr:to>
      <xdr:col>10</xdr:col>
      <xdr:colOff>114300</xdr:colOff>
      <xdr:row>103</xdr:row>
      <xdr:rowOff>90895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130300" y="177290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37391</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200-0000B8010000}"/>
            </a:ext>
          </a:extLst>
        </xdr:cNvPr>
        <xdr:cNvSpPr txBox="1"/>
      </xdr:nvSpPr>
      <xdr:spPr>
        <a:xfrm>
          <a:off x="35820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200-0000B9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158222</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200-0000BA010000}"/>
            </a:ext>
          </a:extLst>
        </xdr:cNvPr>
        <xdr:cNvSpPr txBox="1"/>
      </xdr:nvSpPr>
      <xdr:spPr>
        <a:xfrm>
          <a:off x="1816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136996</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200-0000BB010000}"/>
            </a:ext>
          </a:extLst>
        </xdr:cNvPr>
        <xdr:cNvSpPr txBox="1"/>
      </xdr:nvSpPr>
      <xdr:spPr>
        <a:xfrm>
          <a:off x="927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a:extLst>
            <a:ext uri="{FF2B5EF4-FFF2-40B4-BE49-F238E27FC236}">
              <a16:creationId xmlns:a16="http://schemas.microsoft.com/office/drawing/2014/main" id="{00000000-0008-0000-0200-0000D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a:extLst>
            <a:ext uri="{FF2B5EF4-FFF2-40B4-BE49-F238E27FC236}">
              <a16:creationId xmlns:a16="http://schemas.microsoft.com/office/drawing/2014/main" id="{00000000-0008-0000-0200-0000D4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a:extLst>
            <a:ext uri="{FF2B5EF4-FFF2-40B4-BE49-F238E27FC236}">
              <a16:creationId xmlns:a16="http://schemas.microsoft.com/office/drawing/2014/main" id="{00000000-0008-0000-0200-0000D6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a:extLst>
            <a:ext uri="{FF2B5EF4-FFF2-40B4-BE49-F238E27FC236}">
              <a16:creationId xmlns:a16="http://schemas.microsoft.com/office/drawing/2014/main" id="{00000000-0008-0000-0200-0000D8010000}"/>
            </a:ext>
          </a:extLst>
        </xdr:cNvPr>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99077</xdr:rowOff>
    </xdr:from>
    <xdr:ext cx="469744" cy="259045"/>
    <xdr:sp macro="" textlink="">
      <xdr:nvSpPr>
        <xdr:cNvPr id="484" name="【市民会館】&#10;一人当たり面積該当値テキスト">
          <a:extLst>
            <a:ext uri="{FF2B5EF4-FFF2-40B4-BE49-F238E27FC236}">
              <a16:creationId xmlns:a16="http://schemas.microsoft.com/office/drawing/2014/main" id="{00000000-0008-0000-0200-0000E4010000}"/>
            </a:ext>
          </a:extLst>
        </xdr:cNvPr>
        <xdr:cNvSpPr txBox="1"/>
      </xdr:nvSpPr>
      <xdr:spPr>
        <a:xfrm>
          <a:off x="10515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124461</xdr:rowOff>
    </xdr:from>
    <xdr:to>
      <xdr:col>50</xdr:col>
      <xdr:colOff>165100</xdr:colOff>
      <xdr:row>106</xdr:row>
      <xdr:rowOff>54611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958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0</xdr:rowOff>
    </xdr:from>
    <xdr:to>
      <xdr:col>55</xdr:col>
      <xdr:colOff>0</xdr:colOff>
      <xdr:row>106</xdr:row>
      <xdr:rowOff>3811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9639300" y="18173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8699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3811</xdr:rowOff>
    </xdr:from>
    <xdr:to>
      <xdr:col>50</xdr:col>
      <xdr:colOff>114300</xdr:colOff>
      <xdr:row>106</xdr:row>
      <xdr:rowOff>3811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8750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124461</xdr:rowOff>
    </xdr:from>
    <xdr:to>
      <xdr:col>41</xdr:col>
      <xdr:colOff>101600</xdr:colOff>
      <xdr:row>106</xdr:row>
      <xdr:rowOff>54611</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781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3811</xdr:rowOff>
    </xdr:from>
    <xdr:to>
      <xdr:col>45</xdr:col>
      <xdr:colOff>177800</xdr:colOff>
      <xdr:row>106</xdr:row>
      <xdr:rowOff>3811</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7861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692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3811</xdr:rowOff>
    </xdr:from>
    <xdr:to>
      <xdr:col>41</xdr:col>
      <xdr:colOff>50800</xdr:colOff>
      <xdr:row>106</xdr:row>
      <xdr:rowOff>3811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6972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a:extLst>
            <a:ext uri="{FF2B5EF4-FFF2-40B4-BE49-F238E27FC236}">
              <a16:creationId xmlns:a16="http://schemas.microsoft.com/office/drawing/2014/main" id="{00000000-0008-0000-0200-0000ED010000}"/>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a:extLst>
            <a:ext uri="{FF2B5EF4-FFF2-40B4-BE49-F238E27FC236}">
              <a16:creationId xmlns:a16="http://schemas.microsoft.com/office/drawing/2014/main" id="{00000000-0008-0000-0200-0000EE010000}"/>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a:extLst>
            <a:ext uri="{FF2B5EF4-FFF2-40B4-BE49-F238E27FC236}">
              <a16:creationId xmlns:a16="http://schemas.microsoft.com/office/drawing/2014/main" id="{00000000-0008-0000-0200-0000EF010000}"/>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a:extLst>
            <a:ext uri="{FF2B5EF4-FFF2-40B4-BE49-F238E27FC236}">
              <a16:creationId xmlns:a16="http://schemas.microsoft.com/office/drawing/2014/main" id="{00000000-0008-0000-0200-0000F0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45738</xdr:rowOff>
    </xdr:from>
    <xdr:ext cx="469744" cy="259045"/>
    <xdr:sp macro="" textlink="">
      <xdr:nvSpPr>
        <xdr:cNvPr id="497" name="n_1mainValue【市民会館】&#10;一人当たり面積">
          <a:extLst>
            <a:ext uri="{FF2B5EF4-FFF2-40B4-BE49-F238E27FC236}">
              <a16:creationId xmlns:a16="http://schemas.microsoft.com/office/drawing/2014/main" id="{00000000-0008-0000-0200-0000F1010000}"/>
            </a:ext>
          </a:extLst>
        </xdr:cNvPr>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98" name="n_2mainValue【市民会館】&#10;一人当たり面積">
          <a:extLst>
            <a:ext uri="{FF2B5EF4-FFF2-40B4-BE49-F238E27FC236}">
              <a16:creationId xmlns:a16="http://schemas.microsoft.com/office/drawing/2014/main" id="{00000000-0008-0000-0200-0000F2010000}"/>
            </a:ext>
          </a:extLst>
        </xdr:cNvPr>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99" name="n_3mainValue【市民会館】&#10;一人当たり面積">
          <a:extLst>
            <a:ext uri="{FF2B5EF4-FFF2-40B4-BE49-F238E27FC236}">
              <a16:creationId xmlns:a16="http://schemas.microsoft.com/office/drawing/2014/main" id="{00000000-0008-0000-0200-0000F3010000}"/>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500" name="n_4mainValue【市民会館】&#10;一人当たり面積">
          <a:extLst>
            <a:ext uri="{FF2B5EF4-FFF2-40B4-BE49-F238E27FC236}">
              <a16:creationId xmlns:a16="http://schemas.microsoft.com/office/drawing/2014/main" id="{00000000-0008-0000-0200-0000F4010000}"/>
            </a:ext>
          </a:extLst>
        </xdr:cNvPr>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200-00000C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200-00000E02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a:extLst>
            <a:ext uri="{FF2B5EF4-FFF2-40B4-BE49-F238E27FC236}">
              <a16:creationId xmlns:a16="http://schemas.microsoft.com/office/drawing/2014/main" id="{00000000-0008-0000-0200-00001002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200-00001202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6268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200-00001E020000}"/>
            </a:ext>
          </a:extLst>
        </xdr:cNvPr>
        <xdr:cNvSpPr txBox="1"/>
      </xdr:nvSpPr>
      <xdr:spPr>
        <a:xfrm>
          <a:off x="16357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64770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5481300" y="60026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35</xdr:row>
      <xdr:rowOff>1905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4592300" y="59397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168275</xdr:rowOff>
    </xdr:from>
    <xdr:to>
      <xdr:col>72</xdr:col>
      <xdr:colOff>38100</xdr:colOff>
      <xdr:row>34</xdr:row>
      <xdr:rowOff>98425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3652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47625</xdr:rowOff>
    </xdr:from>
    <xdr:to>
      <xdr:col>76</xdr:col>
      <xdr:colOff>114300</xdr:colOff>
      <xdr:row>34</xdr:row>
      <xdr:rowOff>110490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3703300" y="5876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158750</xdr:rowOff>
    </xdr:from>
    <xdr:to>
      <xdr:col>67</xdr:col>
      <xdr:colOff>101600</xdr:colOff>
      <xdr:row>35</xdr:row>
      <xdr:rowOff>88900</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276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47625</xdr:rowOff>
    </xdr:from>
    <xdr:to>
      <xdr:col>71</xdr:col>
      <xdr:colOff>177800</xdr:colOff>
      <xdr:row>35</xdr:row>
      <xdr:rowOff>38100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2814300" y="58769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69232</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114952</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00000000-0008-0000-0200-00002D020000}"/>
            </a:ext>
          </a:extLst>
        </xdr:cNvPr>
        <xdr:cNvSpPr txBox="1"/>
      </xdr:nvSpPr>
      <xdr:spPr>
        <a:xfrm>
          <a:off x="13500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105427</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00000000-0008-0000-0200-00002E020000}"/>
            </a:ext>
          </a:extLst>
        </xdr:cNvPr>
        <xdr:cNvSpPr txBox="1"/>
      </xdr:nvSpPr>
      <xdr:spPr>
        <a:xfrm>
          <a:off x="12611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a:extLst>
            <a:ext uri="{FF2B5EF4-FFF2-40B4-BE49-F238E27FC236}">
              <a16:creationId xmlns:a16="http://schemas.microsoft.com/office/drawing/2014/main" id="{00000000-0008-0000-0200-00004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a:extLst>
            <a:ext uri="{FF2B5EF4-FFF2-40B4-BE49-F238E27FC236}">
              <a16:creationId xmlns:a16="http://schemas.microsoft.com/office/drawing/2014/main" id="{00000000-0008-0000-0200-00004902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a:extLst>
            <a:ext uri="{FF2B5EF4-FFF2-40B4-BE49-F238E27FC236}">
              <a16:creationId xmlns:a16="http://schemas.microsoft.com/office/drawing/2014/main" id="{00000000-0008-0000-0200-00004B02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a:extLst>
            <a:ext uri="{FF2B5EF4-FFF2-40B4-BE49-F238E27FC236}">
              <a16:creationId xmlns:a16="http://schemas.microsoft.com/office/drawing/2014/main" id="{00000000-0008-0000-0200-00004D020000}"/>
            </a:ext>
          </a:extLst>
        </xdr:cNvPr>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35544</xdr:rowOff>
    </xdr:from>
    <xdr:to>
      <xdr:col>116</xdr:col>
      <xdr:colOff>114300</xdr:colOff>
      <xdr:row>42</xdr:row>
      <xdr:rowOff>137144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7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121921</xdr:rowOff>
    </xdr:from>
    <xdr:ext cx="469744" cy="259045"/>
    <xdr:sp macro="" textlink="">
      <xdr:nvSpPr>
        <xdr:cNvPr id="601" name="【一般廃棄物処理施設】&#10;一人当たり有形固定資産（償却資産）額該当値テキスト">
          <a:extLst>
            <a:ext uri="{FF2B5EF4-FFF2-40B4-BE49-F238E27FC236}">
              <a16:creationId xmlns:a16="http://schemas.microsoft.com/office/drawing/2014/main" id="{00000000-0008-0000-0200-000059020000}"/>
            </a:ext>
          </a:extLst>
        </xdr:cNvPr>
        <xdr:cNvSpPr txBox="1"/>
      </xdr:nvSpPr>
      <xdr:spPr>
        <a:xfrm>
          <a:off x="22199600" y="715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35544</xdr:rowOff>
    </xdr:from>
    <xdr:to>
      <xdr:col>112</xdr:col>
      <xdr:colOff>38100</xdr:colOff>
      <xdr:row>42</xdr:row>
      <xdr:rowOff>137144</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7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86344</xdr:rowOff>
    </xdr:from>
    <xdr:to>
      <xdr:col>116</xdr:col>
      <xdr:colOff>63500</xdr:colOff>
      <xdr:row>42</xdr:row>
      <xdr:rowOff>86344</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1323300" y="72872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35553</xdr:rowOff>
    </xdr:from>
    <xdr:to>
      <xdr:col>107</xdr:col>
      <xdr:colOff>101600</xdr:colOff>
      <xdr:row>42</xdr:row>
      <xdr:rowOff>137153</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72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86344</xdr:rowOff>
    </xdr:from>
    <xdr:to>
      <xdr:col>111</xdr:col>
      <xdr:colOff>177800</xdr:colOff>
      <xdr:row>42</xdr:row>
      <xdr:rowOff>86353</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0434300" y="728724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35566</xdr:rowOff>
    </xdr:from>
    <xdr:to>
      <xdr:col>102</xdr:col>
      <xdr:colOff>165100</xdr:colOff>
      <xdr:row>42</xdr:row>
      <xdr:rowOff>137166</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86353</xdr:rowOff>
    </xdr:from>
    <xdr:to>
      <xdr:col>107</xdr:col>
      <xdr:colOff>50800</xdr:colOff>
      <xdr:row>42</xdr:row>
      <xdr:rowOff>86366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9545300" y="728725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34427</xdr:rowOff>
    </xdr:from>
    <xdr:to>
      <xdr:col>98</xdr:col>
      <xdr:colOff>38100</xdr:colOff>
      <xdr:row>42</xdr:row>
      <xdr:rowOff>136027</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8605500" y="72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85227</xdr:rowOff>
    </xdr:from>
    <xdr:to>
      <xdr:col>102</xdr:col>
      <xdr:colOff>114300</xdr:colOff>
      <xdr:row>42</xdr:row>
      <xdr:rowOff>86366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656300" y="7286127"/>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10" name="n_1ave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11" name="n_2ave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13" name="n_4aveValue【一般廃棄物処理施設】&#10;一人当たり有形固定資産（償却資産）額">
          <a:extLst>
            <a:ext uri="{FF2B5EF4-FFF2-40B4-BE49-F238E27FC236}">
              <a16:creationId xmlns:a16="http://schemas.microsoft.com/office/drawing/2014/main" id="{00000000-0008-0000-0200-00006502000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128271</xdr:rowOff>
    </xdr:from>
    <xdr:ext cx="469744" cy="259045"/>
    <xdr:sp macro="" textlink="">
      <xdr:nvSpPr>
        <xdr:cNvPr id="614" name="n_1mainValue【一般廃棄物処理施設】&#10;一人当たり有形固定資産（償却資産）額">
          <a:extLst>
            <a:ext uri="{FF2B5EF4-FFF2-40B4-BE49-F238E27FC236}">
              <a16:creationId xmlns:a16="http://schemas.microsoft.com/office/drawing/2014/main" id="{00000000-0008-0000-0200-000066020000}"/>
            </a:ext>
          </a:extLst>
        </xdr:cNvPr>
        <xdr:cNvSpPr txBox="1"/>
      </xdr:nvSpPr>
      <xdr:spPr>
        <a:xfrm>
          <a:off x="21075728" y="732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128280</xdr:rowOff>
    </xdr:from>
    <xdr:ext cx="469744" cy="259045"/>
    <xdr:sp macro="" textlink="">
      <xdr:nvSpPr>
        <xdr:cNvPr id="615" name="n_2mainValue【一般廃棄物処理施設】&#10;一人当たり有形固定資産（償却資産）額">
          <a:extLst>
            <a:ext uri="{FF2B5EF4-FFF2-40B4-BE49-F238E27FC236}">
              <a16:creationId xmlns:a16="http://schemas.microsoft.com/office/drawing/2014/main" id="{00000000-0008-0000-0200-000067020000}"/>
            </a:ext>
          </a:extLst>
        </xdr:cNvPr>
        <xdr:cNvSpPr txBox="1"/>
      </xdr:nvSpPr>
      <xdr:spPr>
        <a:xfrm>
          <a:off x="20199428" y="73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128293</xdr:rowOff>
    </xdr:from>
    <xdr:ext cx="469744" cy="259045"/>
    <xdr:sp macro="" textlink="">
      <xdr:nvSpPr>
        <xdr:cNvPr id="616" name="n_3mainValue【一般廃棄物処理施設】&#10;一人当たり有形固定資産（償却資産）額">
          <a:extLst>
            <a:ext uri="{FF2B5EF4-FFF2-40B4-BE49-F238E27FC236}">
              <a16:creationId xmlns:a16="http://schemas.microsoft.com/office/drawing/2014/main" id="{00000000-0008-0000-0200-000068020000}"/>
            </a:ext>
          </a:extLst>
        </xdr:cNvPr>
        <xdr:cNvSpPr txBox="1"/>
      </xdr:nvSpPr>
      <xdr:spPr>
        <a:xfrm>
          <a:off x="19310428" y="73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127154</xdr:rowOff>
    </xdr:from>
    <xdr:ext cx="469744" cy="259045"/>
    <xdr:sp macro="" textlink="">
      <xdr:nvSpPr>
        <xdr:cNvPr id="617" name="n_4mainValue【一般廃棄物処理施設】&#10;一人当たり有形固定資産（償却資産）額">
          <a:extLst>
            <a:ext uri="{FF2B5EF4-FFF2-40B4-BE49-F238E27FC236}">
              <a16:creationId xmlns:a16="http://schemas.microsoft.com/office/drawing/2014/main" id="{00000000-0008-0000-0200-000069020000}"/>
            </a:ext>
          </a:extLst>
        </xdr:cNvPr>
        <xdr:cNvSpPr txBox="1"/>
      </xdr:nvSpPr>
      <xdr:spPr>
        <a:xfrm>
          <a:off x="18421428" y="732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a:extLst>
            <a:ext uri="{FF2B5EF4-FFF2-40B4-BE49-F238E27FC236}">
              <a16:creationId xmlns:a16="http://schemas.microsoft.com/office/drawing/2014/main" id="{00000000-0008-0000-0200-00008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a:extLst>
            <a:ext uri="{FF2B5EF4-FFF2-40B4-BE49-F238E27FC236}">
              <a16:creationId xmlns:a16="http://schemas.microsoft.com/office/drawing/2014/main" id="{00000000-0008-0000-0200-000084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a:extLst>
            <a:ext uri="{FF2B5EF4-FFF2-40B4-BE49-F238E27FC236}">
              <a16:creationId xmlns:a16="http://schemas.microsoft.com/office/drawing/2014/main" id="{00000000-0008-0000-0200-000086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48" name="【保健センター・保健所】&#10;有形固定資産減価償却率平均値テキスト">
          <a:extLst>
            <a:ext uri="{FF2B5EF4-FFF2-40B4-BE49-F238E27FC236}">
              <a16:creationId xmlns:a16="http://schemas.microsoft.com/office/drawing/2014/main" id="{00000000-0008-0000-0200-000088020000}"/>
            </a:ext>
          </a:extLst>
        </xdr:cNvPr>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660" name="【保健センター・保健所】&#10;有形固定資産減価償却率該当値テキスト">
          <a:extLst>
            <a:ext uri="{FF2B5EF4-FFF2-40B4-BE49-F238E27FC236}">
              <a16:creationId xmlns:a16="http://schemas.microsoft.com/office/drawing/2014/main" id="{00000000-0008-0000-0200-000094020000}"/>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5430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44087</xdr:rowOff>
    </xdr:from>
    <xdr:to>
      <xdr:col>85</xdr:col>
      <xdr:colOff>127000</xdr:colOff>
      <xdr:row>62</xdr:row>
      <xdr:rowOff>81643</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5481300" y="106739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44087</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4592300" y="1064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48985</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3703300" y="106413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48985</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814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69" name="n_1ave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70" name="n_2ave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71" name="n_3aveValue【保健センター・保健所】&#10;有形固定資産減価償却率">
          <a:extLst>
            <a:ext uri="{FF2B5EF4-FFF2-40B4-BE49-F238E27FC236}">
              <a16:creationId xmlns:a16="http://schemas.microsoft.com/office/drawing/2014/main" id="{00000000-0008-0000-0200-00009F02000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72" name="n_4aveValue【保健センター・保健所】&#10;有形固定資産減価償却率">
          <a:extLst>
            <a:ext uri="{FF2B5EF4-FFF2-40B4-BE49-F238E27FC236}">
              <a16:creationId xmlns:a16="http://schemas.microsoft.com/office/drawing/2014/main" id="{00000000-0008-0000-0200-0000A0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673" name="n_1mainValue【保健センター・保健所】&#10;有形固定資産減価償却率">
          <a:extLst>
            <a:ext uri="{FF2B5EF4-FFF2-40B4-BE49-F238E27FC236}">
              <a16:creationId xmlns:a16="http://schemas.microsoft.com/office/drawing/2014/main" id="{00000000-0008-0000-0200-0000A1020000}"/>
            </a:ext>
          </a:extLst>
        </xdr:cNvPr>
        <xdr:cNvSpPr txBox="1"/>
      </xdr:nvSpPr>
      <xdr:spPr>
        <a:xfrm>
          <a:off x="15266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74" name="n_2mainValue【保健センター・保健所】&#10;有形固定資産減価償却率">
          <a:extLst>
            <a:ext uri="{FF2B5EF4-FFF2-40B4-BE49-F238E27FC236}">
              <a16:creationId xmlns:a16="http://schemas.microsoft.com/office/drawing/2014/main" id="{00000000-0008-0000-0200-0000A2020000}"/>
            </a:ext>
          </a:extLst>
        </xdr:cNvPr>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75" name="n_3mainValue【保健センター・保健所】&#10;有形固定資産減価償却率">
          <a:extLst>
            <a:ext uri="{FF2B5EF4-FFF2-40B4-BE49-F238E27FC236}">
              <a16:creationId xmlns:a16="http://schemas.microsoft.com/office/drawing/2014/main" id="{00000000-0008-0000-0200-0000A3020000}"/>
            </a:ext>
          </a:extLst>
        </xdr:cNvPr>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676" name="n_4mainValue【保健センター・保健所】&#10;有形固定資産減価償却率">
          <a:extLst>
            <a:ext uri="{FF2B5EF4-FFF2-40B4-BE49-F238E27FC236}">
              <a16:creationId xmlns:a16="http://schemas.microsoft.com/office/drawing/2014/main" id="{00000000-0008-0000-0200-0000A4020000}"/>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a:extLst>
            <a:ext uri="{FF2B5EF4-FFF2-40B4-BE49-F238E27FC236}">
              <a16:creationId xmlns:a16="http://schemas.microsoft.com/office/drawing/2014/main" id="{00000000-0008-0000-0200-0000B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a:extLst>
            <a:ext uri="{FF2B5EF4-FFF2-40B4-BE49-F238E27FC236}">
              <a16:creationId xmlns:a16="http://schemas.microsoft.com/office/drawing/2014/main" id="{00000000-0008-0000-0200-0000BD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a:extLst>
            <a:ext uri="{FF2B5EF4-FFF2-40B4-BE49-F238E27FC236}">
              <a16:creationId xmlns:a16="http://schemas.microsoft.com/office/drawing/2014/main" id="{00000000-0008-0000-0200-0000BF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705" name="【保健センター・保健所】&#10;一人当たり面積平均値テキスト">
          <a:extLst>
            <a:ext uri="{FF2B5EF4-FFF2-40B4-BE49-F238E27FC236}">
              <a16:creationId xmlns:a16="http://schemas.microsoft.com/office/drawing/2014/main" id="{00000000-0008-0000-0200-0000C1020000}"/>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17" name="【保健センター・保健所】&#10;一人当たり面積該当値テキスト">
          <a:extLst>
            <a:ext uri="{FF2B5EF4-FFF2-40B4-BE49-F238E27FC236}">
              <a16:creationId xmlns:a16="http://schemas.microsoft.com/office/drawing/2014/main" id="{00000000-0008-0000-0200-0000CD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6" name="n_1aveValue【保健センター・保健所】&#10;一人当たり面積">
          <a:extLst>
            <a:ext uri="{FF2B5EF4-FFF2-40B4-BE49-F238E27FC236}">
              <a16:creationId xmlns:a16="http://schemas.microsoft.com/office/drawing/2014/main" id="{00000000-0008-0000-0200-0000D602000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7" name="n_2aveValue【保健センター・保健所】&#10;一人当たり面積">
          <a:extLst>
            <a:ext uri="{FF2B5EF4-FFF2-40B4-BE49-F238E27FC236}">
              <a16:creationId xmlns:a16="http://schemas.microsoft.com/office/drawing/2014/main" id="{00000000-0008-0000-0200-0000D7020000}"/>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8" name="n_3aveValue【保健センター・保健所】&#10;一人当たり面積">
          <a:extLst>
            <a:ext uri="{FF2B5EF4-FFF2-40B4-BE49-F238E27FC236}">
              <a16:creationId xmlns:a16="http://schemas.microsoft.com/office/drawing/2014/main" id="{00000000-0008-0000-0200-0000D8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9" name="n_4aveValue【保健センター・保健所】&#10;一人当たり面積">
          <a:extLst>
            <a:ext uri="{FF2B5EF4-FFF2-40B4-BE49-F238E27FC236}">
              <a16:creationId xmlns:a16="http://schemas.microsoft.com/office/drawing/2014/main" id="{00000000-0008-0000-0200-0000D9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30" name="n_1mainValue【保健センター・保健所】&#10;一人当たり面積">
          <a:extLst>
            <a:ext uri="{FF2B5EF4-FFF2-40B4-BE49-F238E27FC236}">
              <a16:creationId xmlns:a16="http://schemas.microsoft.com/office/drawing/2014/main" id="{00000000-0008-0000-0200-0000DA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31" name="n_2mainValue【保健センター・保健所】&#10;一人当たり面積">
          <a:extLst>
            <a:ext uri="{FF2B5EF4-FFF2-40B4-BE49-F238E27FC236}">
              <a16:creationId xmlns:a16="http://schemas.microsoft.com/office/drawing/2014/main" id="{00000000-0008-0000-0200-0000DB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32" name="n_3mainValue【保健センター・保健所】&#10;一人当たり面積">
          <a:extLst>
            <a:ext uri="{FF2B5EF4-FFF2-40B4-BE49-F238E27FC236}">
              <a16:creationId xmlns:a16="http://schemas.microsoft.com/office/drawing/2014/main" id="{00000000-0008-0000-0200-0000DC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33" name="n_4mainValue【保健センター・保健所】&#10;一人当たり面積">
          <a:extLst>
            <a:ext uri="{FF2B5EF4-FFF2-40B4-BE49-F238E27FC236}">
              <a16:creationId xmlns:a16="http://schemas.microsoft.com/office/drawing/2014/main" id="{00000000-0008-0000-0200-0000DD020000}"/>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a:extLst>
            <a:ext uri="{FF2B5EF4-FFF2-40B4-BE49-F238E27FC236}">
              <a16:creationId xmlns:a16="http://schemas.microsoft.com/office/drawing/2014/main" id="{00000000-0008-0000-0200-0000F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a:extLst>
            <a:ext uri="{FF2B5EF4-FFF2-40B4-BE49-F238E27FC236}">
              <a16:creationId xmlns:a16="http://schemas.microsoft.com/office/drawing/2014/main" id="{00000000-0008-0000-0200-0000F7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a:extLst>
            <a:ext uri="{FF2B5EF4-FFF2-40B4-BE49-F238E27FC236}">
              <a16:creationId xmlns:a16="http://schemas.microsoft.com/office/drawing/2014/main" id="{00000000-0008-0000-0200-0000F9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63" name="【消防施設】&#10;有形固定資産減価償却率平均値テキスト">
          <a:extLst>
            <a:ext uri="{FF2B5EF4-FFF2-40B4-BE49-F238E27FC236}">
              <a16:creationId xmlns:a16="http://schemas.microsoft.com/office/drawing/2014/main" id="{00000000-0008-0000-0200-0000FB020000}"/>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775" name="【消防施設】&#10;有形固定資産減価償却率該当値テキスト">
          <a:extLst>
            <a:ext uri="{FF2B5EF4-FFF2-40B4-BE49-F238E27FC236}">
              <a16:creationId xmlns:a16="http://schemas.microsoft.com/office/drawing/2014/main" id="{00000000-0008-0000-0200-000007030000}"/>
            </a:ext>
          </a:extLst>
        </xdr:cNvPr>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133350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5481300" y="1432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4541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95250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4592300" y="14289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59055</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3703300" y="14268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118745</xdr:rowOff>
    </xdr:from>
    <xdr:to>
      <xdr:col>67</xdr:col>
      <xdr:colOff>101600</xdr:colOff>
      <xdr:row>83</xdr:row>
      <xdr:rowOff>48895</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2763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169545</xdr:rowOff>
    </xdr:from>
    <xdr:to>
      <xdr:col>71</xdr:col>
      <xdr:colOff>177800</xdr:colOff>
      <xdr:row>83</xdr:row>
      <xdr:rowOff>38100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2814300" y="1422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84" name="n_1aveValue【消防施設】&#10;有形固定資産減価償却率">
          <a:extLst>
            <a:ext uri="{FF2B5EF4-FFF2-40B4-BE49-F238E27FC236}">
              <a16:creationId xmlns:a16="http://schemas.microsoft.com/office/drawing/2014/main" id="{00000000-0008-0000-0200-000010030000}"/>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85" name="n_2aveValue【消防施設】&#10;有形固定資産減価償却率">
          <a:extLst>
            <a:ext uri="{FF2B5EF4-FFF2-40B4-BE49-F238E27FC236}">
              <a16:creationId xmlns:a16="http://schemas.microsoft.com/office/drawing/2014/main" id="{00000000-0008-0000-0200-00001103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86" name="n_3aveValue【消防施設】&#10;有形固定資産減価償却率">
          <a:extLst>
            <a:ext uri="{FF2B5EF4-FFF2-40B4-BE49-F238E27FC236}">
              <a16:creationId xmlns:a16="http://schemas.microsoft.com/office/drawing/2014/main" id="{00000000-0008-0000-0200-000012030000}"/>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87" name="n_4aveValue【消防施設】&#10;有形固定資産減価償却率">
          <a:extLst>
            <a:ext uri="{FF2B5EF4-FFF2-40B4-BE49-F238E27FC236}">
              <a16:creationId xmlns:a16="http://schemas.microsoft.com/office/drawing/2014/main" id="{00000000-0008-0000-0200-00001303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788" name="n_1mainValue【消防施設】&#10;有形固定資産減価償却率">
          <a:extLst>
            <a:ext uri="{FF2B5EF4-FFF2-40B4-BE49-F238E27FC236}">
              <a16:creationId xmlns:a16="http://schemas.microsoft.com/office/drawing/2014/main" id="{00000000-0008-0000-0200-000014030000}"/>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789" name="n_2mainValue【消防施設】&#10;有形固定資産減価償却率">
          <a:extLst>
            <a:ext uri="{FF2B5EF4-FFF2-40B4-BE49-F238E27FC236}">
              <a16:creationId xmlns:a16="http://schemas.microsoft.com/office/drawing/2014/main" id="{00000000-0008-0000-0200-000015030000}"/>
            </a:ext>
          </a:extLst>
        </xdr:cNvPr>
        <xdr:cNvSpPr txBox="1"/>
      </xdr:nvSpPr>
      <xdr:spPr>
        <a:xfrm>
          <a:off x="14389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790" name="n_3mainValue【消防施設】&#10;有形固定資産減価償却率">
          <a:extLst>
            <a:ext uri="{FF2B5EF4-FFF2-40B4-BE49-F238E27FC236}">
              <a16:creationId xmlns:a16="http://schemas.microsoft.com/office/drawing/2014/main" id="{00000000-0008-0000-0200-000016030000}"/>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40022</xdr:rowOff>
    </xdr:from>
    <xdr:ext cx="405111" cy="259045"/>
    <xdr:sp macro="" textlink="">
      <xdr:nvSpPr>
        <xdr:cNvPr id="791" name="n_4mainValue【消防施設】&#10;有形固定資産減価償却率">
          <a:extLst>
            <a:ext uri="{FF2B5EF4-FFF2-40B4-BE49-F238E27FC236}">
              <a16:creationId xmlns:a16="http://schemas.microsoft.com/office/drawing/2014/main" id="{00000000-0008-0000-0200-000017030000}"/>
            </a:ext>
          </a:extLst>
        </xdr:cNvPr>
        <xdr:cNvSpPr txBox="1"/>
      </xdr:nvSpPr>
      <xdr:spPr>
        <a:xfrm>
          <a:off x="12611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a:extLst>
            <a:ext uri="{FF2B5EF4-FFF2-40B4-BE49-F238E27FC236}">
              <a16:creationId xmlns:a16="http://schemas.microsoft.com/office/drawing/2014/main" id="{00000000-0008-0000-0200-00002E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6" name="【消防施設】&#10;一人当たり面積最小値テキスト">
          <a:extLst>
            <a:ext uri="{FF2B5EF4-FFF2-40B4-BE49-F238E27FC236}">
              <a16:creationId xmlns:a16="http://schemas.microsoft.com/office/drawing/2014/main" id="{00000000-0008-0000-0200-00003003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8" name="【消防施設】&#10;一人当たり面積最大値テキスト">
          <a:extLst>
            <a:ext uri="{FF2B5EF4-FFF2-40B4-BE49-F238E27FC236}">
              <a16:creationId xmlns:a16="http://schemas.microsoft.com/office/drawing/2014/main" id="{00000000-0008-0000-0200-00003203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20" name="【消防施設】&#10;一人当たり面積平均値テキスト">
          <a:extLst>
            <a:ext uri="{FF2B5EF4-FFF2-40B4-BE49-F238E27FC236}">
              <a16:creationId xmlns:a16="http://schemas.microsoft.com/office/drawing/2014/main" id="{00000000-0008-0000-0200-00003403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32" name="【消防施設】&#10;一人当たり面積該当値テキスト">
          <a:extLst>
            <a:ext uri="{FF2B5EF4-FFF2-40B4-BE49-F238E27FC236}">
              <a16:creationId xmlns:a16="http://schemas.microsoft.com/office/drawing/2014/main" id="{00000000-0008-0000-0200-000040030000}"/>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140970</xdr:rowOff>
    </xdr:from>
    <xdr:to>
      <xdr:col>102</xdr:col>
      <xdr:colOff>165100</xdr:colOff>
      <xdr:row>86</xdr:row>
      <xdr:rowOff>71120</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9494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20320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flipV="1">
          <a:off x="19545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20320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8656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41" name="n_1aveValue【消防施設】&#10;一人当たり面積">
          <a:extLst>
            <a:ext uri="{FF2B5EF4-FFF2-40B4-BE49-F238E27FC236}">
              <a16:creationId xmlns:a16="http://schemas.microsoft.com/office/drawing/2014/main" id="{00000000-0008-0000-0200-00004903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42" name="n_2aveValue【消防施設】&#10;一人当たり面積">
          <a:extLst>
            <a:ext uri="{FF2B5EF4-FFF2-40B4-BE49-F238E27FC236}">
              <a16:creationId xmlns:a16="http://schemas.microsoft.com/office/drawing/2014/main" id="{00000000-0008-0000-0200-00004A03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43" name="n_3aveValue【消防施設】&#10;一人当たり面積">
          <a:extLst>
            <a:ext uri="{FF2B5EF4-FFF2-40B4-BE49-F238E27FC236}">
              <a16:creationId xmlns:a16="http://schemas.microsoft.com/office/drawing/2014/main" id="{00000000-0008-0000-0200-00004B03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44" name="n_4aveValue【消防施設】&#10;一人当たり面積">
          <a:extLst>
            <a:ext uri="{FF2B5EF4-FFF2-40B4-BE49-F238E27FC236}">
              <a16:creationId xmlns:a16="http://schemas.microsoft.com/office/drawing/2014/main" id="{00000000-0008-0000-0200-00004C03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45" name="n_1mainValue【消防施設】&#10;一人当たり面積">
          <a:extLst>
            <a:ext uri="{FF2B5EF4-FFF2-40B4-BE49-F238E27FC236}">
              <a16:creationId xmlns:a16="http://schemas.microsoft.com/office/drawing/2014/main" id="{00000000-0008-0000-0200-00004D03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846" name="n_2mainValue【消防施設】&#10;一人当たり面積">
          <a:extLst>
            <a:ext uri="{FF2B5EF4-FFF2-40B4-BE49-F238E27FC236}">
              <a16:creationId xmlns:a16="http://schemas.microsoft.com/office/drawing/2014/main" id="{00000000-0008-0000-0200-00004E030000}"/>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62247</xdr:rowOff>
    </xdr:from>
    <xdr:ext cx="469744" cy="259045"/>
    <xdr:sp macro="" textlink="">
      <xdr:nvSpPr>
        <xdr:cNvPr id="847" name="n_3mainValue【消防施設】&#10;一人当たり面積">
          <a:extLst>
            <a:ext uri="{FF2B5EF4-FFF2-40B4-BE49-F238E27FC236}">
              <a16:creationId xmlns:a16="http://schemas.microsoft.com/office/drawing/2014/main" id="{00000000-0008-0000-0200-00004F030000}"/>
            </a:ext>
          </a:extLst>
        </xdr:cNvPr>
        <xdr:cNvSpPr txBox="1"/>
      </xdr:nvSpPr>
      <xdr:spPr>
        <a:xfrm>
          <a:off x="19310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48" name="n_4mainValue【消防施設】&#10;一人当たり面積">
          <a:extLst>
            <a:ext uri="{FF2B5EF4-FFF2-40B4-BE49-F238E27FC236}">
              <a16:creationId xmlns:a16="http://schemas.microsoft.com/office/drawing/2014/main" id="{00000000-0008-0000-0200-000050030000}"/>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a:extLst>
            <a:ext uri="{FF2B5EF4-FFF2-40B4-BE49-F238E27FC236}">
              <a16:creationId xmlns:a16="http://schemas.microsoft.com/office/drawing/2014/main" id="{00000000-0008-0000-0200-00006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75" name="【庁舎】&#10;有形固定資産減価償却率最小値テキスト">
          <a:extLst>
            <a:ext uri="{FF2B5EF4-FFF2-40B4-BE49-F238E27FC236}">
              <a16:creationId xmlns:a16="http://schemas.microsoft.com/office/drawing/2014/main" id="{00000000-0008-0000-0200-00006B03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7" name="【庁舎】&#10;有形固定資産減価償却率最大値テキスト">
          <a:extLst>
            <a:ext uri="{FF2B5EF4-FFF2-40B4-BE49-F238E27FC236}">
              <a16:creationId xmlns:a16="http://schemas.microsoft.com/office/drawing/2014/main" id="{00000000-0008-0000-0200-00006D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9" name="【庁舎】&#10;有形固定資産減価償却率平均値テキスト">
          <a:extLst>
            <a:ext uri="{FF2B5EF4-FFF2-40B4-BE49-F238E27FC236}">
              <a16:creationId xmlns:a16="http://schemas.microsoft.com/office/drawing/2014/main" id="{00000000-0008-0000-0200-00006F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81" name="フローチャート: 判断 880">
          <a:extLst>
            <a:ext uri="{FF2B5EF4-FFF2-40B4-BE49-F238E27FC236}">
              <a16:creationId xmlns:a16="http://schemas.microsoft.com/office/drawing/2014/main" id="{00000000-0008-0000-0200-00007103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2" name="フローチャート: 判断 881">
          <a:extLst>
            <a:ext uri="{FF2B5EF4-FFF2-40B4-BE49-F238E27FC236}">
              <a16:creationId xmlns:a16="http://schemas.microsoft.com/office/drawing/2014/main" id="{00000000-0008-0000-0200-00007203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83" name="フローチャート: 判断 882">
          <a:extLst>
            <a:ext uri="{FF2B5EF4-FFF2-40B4-BE49-F238E27FC236}">
              <a16:creationId xmlns:a16="http://schemas.microsoft.com/office/drawing/2014/main" id="{00000000-0008-0000-0200-00007303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84" name="フローチャート: 判断 883">
          <a:extLst>
            <a:ext uri="{FF2B5EF4-FFF2-40B4-BE49-F238E27FC236}">
              <a16:creationId xmlns:a16="http://schemas.microsoft.com/office/drawing/2014/main" id="{00000000-0008-0000-0200-00007403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891" name="【庁舎】&#10;有形固定資産減価償却率該当値テキスト">
          <a:extLst>
            <a:ext uri="{FF2B5EF4-FFF2-40B4-BE49-F238E27FC236}">
              <a16:creationId xmlns:a16="http://schemas.microsoft.com/office/drawing/2014/main" id="{00000000-0008-0000-0200-00007B030000}"/>
            </a:ext>
          </a:extLst>
        </xdr:cNvPr>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115207</xdr:rowOff>
    </xdr:from>
    <xdr:to>
      <xdr:col>81</xdr:col>
      <xdr:colOff>101600</xdr:colOff>
      <xdr:row>107</xdr:row>
      <xdr:rowOff>45357</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5430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5987</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5481300" y="183397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106</xdr:row>
      <xdr:rowOff>166007</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4592300" y="183299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896" name="楕円 895">
          <a:extLst>
            <a:ext uri="{FF2B5EF4-FFF2-40B4-BE49-F238E27FC236}">
              <a16:creationId xmlns:a16="http://schemas.microsoft.com/office/drawing/2014/main" id="{00000000-0008-0000-0200-000080030000}"/>
            </a:ext>
          </a:extLst>
        </xdr:cNvPr>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106</xdr:row>
      <xdr:rowOff>156211</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3703300" y="183250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89081</xdr:rowOff>
    </xdr:from>
    <xdr:to>
      <xdr:col>67</xdr:col>
      <xdr:colOff>101600</xdr:colOff>
      <xdr:row>107</xdr:row>
      <xdr:rowOff>19231</xdr:rowOff>
    </xdr:to>
    <xdr:sp macro="" textlink="">
      <xdr:nvSpPr>
        <xdr:cNvPr id="898" name="楕円 897">
          <a:extLst>
            <a:ext uri="{FF2B5EF4-FFF2-40B4-BE49-F238E27FC236}">
              <a16:creationId xmlns:a16="http://schemas.microsoft.com/office/drawing/2014/main" id="{00000000-0008-0000-0200-000082030000}"/>
            </a:ext>
          </a:extLst>
        </xdr:cNvPr>
        <xdr:cNvSpPr/>
      </xdr:nvSpPr>
      <xdr:spPr>
        <a:xfrm>
          <a:off x="1276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139881</xdr:rowOff>
    </xdr:from>
    <xdr:to>
      <xdr:col>71</xdr:col>
      <xdr:colOff>177800</xdr:colOff>
      <xdr:row>106</xdr:row>
      <xdr:rowOff>151312</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2814300" y="183135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900" name="n_1aveValue【庁舎】&#10;有形固定資産減価償却率">
          <a:extLst>
            <a:ext uri="{FF2B5EF4-FFF2-40B4-BE49-F238E27FC236}">
              <a16:creationId xmlns:a16="http://schemas.microsoft.com/office/drawing/2014/main" id="{00000000-0008-0000-0200-00008403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901" name="n_2aveValue【庁舎】&#10;有形固定資産減価償却率">
          <a:extLst>
            <a:ext uri="{FF2B5EF4-FFF2-40B4-BE49-F238E27FC236}">
              <a16:creationId xmlns:a16="http://schemas.microsoft.com/office/drawing/2014/main" id="{00000000-0008-0000-0200-00008503000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902" name="n_3aveValue【庁舎】&#10;有形固定資産減価償却率">
          <a:extLst>
            <a:ext uri="{FF2B5EF4-FFF2-40B4-BE49-F238E27FC236}">
              <a16:creationId xmlns:a16="http://schemas.microsoft.com/office/drawing/2014/main" id="{00000000-0008-0000-0200-000086030000}"/>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903" name="n_4aveValue【庁舎】&#10;有形固定資産減価償却率">
          <a:extLst>
            <a:ext uri="{FF2B5EF4-FFF2-40B4-BE49-F238E27FC236}">
              <a16:creationId xmlns:a16="http://schemas.microsoft.com/office/drawing/2014/main" id="{00000000-0008-0000-0200-00008703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36484</xdr:rowOff>
    </xdr:from>
    <xdr:ext cx="405111" cy="259045"/>
    <xdr:sp macro="" textlink="">
      <xdr:nvSpPr>
        <xdr:cNvPr id="904" name="n_1mainValue【庁舎】&#10;有形固定資産減価償却率">
          <a:extLst>
            <a:ext uri="{FF2B5EF4-FFF2-40B4-BE49-F238E27FC236}">
              <a16:creationId xmlns:a16="http://schemas.microsoft.com/office/drawing/2014/main" id="{00000000-0008-0000-0200-000088030000}"/>
            </a:ext>
          </a:extLst>
        </xdr:cNvPr>
        <xdr:cNvSpPr txBox="1"/>
      </xdr:nvSpPr>
      <xdr:spPr>
        <a:xfrm>
          <a:off x="15266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905" name="n_2mainValue【庁舎】&#10;有形固定資産減価償却率">
          <a:extLst>
            <a:ext uri="{FF2B5EF4-FFF2-40B4-BE49-F238E27FC236}">
              <a16:creationId xmlns:a16="http://schemas.microsoft.com/office/drawing/2014/main" id="{00000000-0008-0000-0200-000089030000}"/>
            </a:ext>
          </a:extLst>
        </xdr:cNvPr>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906" name="n_3mainValue【庁舎】&#10;有形固定資産減価償却率">
          <a:extLst>
            <a:ext uri="{FF2B5EF4-FFF2-40B4-BE49-F238E27FC236}">
              <a16:creationId xmlns:a16="http://schemas.microsoft.com/office/drawing/2014/main" id="{00000000-0008-0000-0200-00008A030000}"/>
            </a:ext>
          </a:extLst>
        </xdr:cNvPr>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10358</xdr:rowOff>
    </xdr:from>
    <xdr:ext cx="405111" cy="259045"/>
    <xdr:sp macro="" textlink="">
      <xdr:nvSpPr>
        <xdr:cNvPr id="907" name="n_4mainValue【庁舎】&#10;有形固定資産減価償却率">
          <a:extLst>
            <a:ext uri="{FF2B5EF4-FFF2-40B4-BE49-F238E27FC236}">
              <a16:creationId xmlns:a16="http://schemas.microsoft.com/office/drawing/2014/main" id="{00000000-0008-0000-0200-00008B030000}"/>
            </a:ext>
          </a:extLst>
        </xdr:cNvPr>
        <xdr:cNvSpPr txBox="1"/>
      </xdr:nvSpPr>
      <xdr:spPr>
        <a:xfrm>
          <a:off x="12611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a:extLst>
            <a:ext uri="{FF2B5EF4-FFF2-40B4-BE49-F238E27FC236}">
              <a16:creationId xmlns:a16="http://schemas.microsoft.com/office/drawing/2014/main" id="{00000000-0008-0000-0200-00009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a:extLst>
            <a:ext uri="{FF2B5EF4-FFF2-40B4-BE49-F238E27FC236}">
              <a16:creationId xmlns:a16="http://schemas.microsoft.com/office/drawing/2014/main" id="{00000000-0008-0000-0200-00009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a:extLst>
            <a:ext uri="{FF2B5EF4-FFF2-40B4-BE49-F238E27FC236}">
              <a16:creationId xmlns:a16="http://schemas.microsoft.com/office/drawing/2014/main" id="{00000000-0008-0000-0200-00009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a:extLst>
            <a:ext uri="{FF2B5EF4-FFF2-40B4-BE49-F238E27FC236}">
              <a16:creationId xmlns:a16="http://schemas.microsoft.com/office/drawing/2014/main" id="{00000000-0008-0000-0200-0000A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30" name="【庁舎】&#10;一人当たり面積最小値テキスト">
          <a:extLst>
            <a:ext uri="{FF2B5EF4-FFF2-40B4-BE49-F238E27FC236}">
              <a16:creationId xmlns:a16="http://schemas.microsoft.com/office/drawing/2014/main" id="{00000000-0008-0000-0200-0000A2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32" name="【庁舎】&#10;一人当たり面積最大値テキスト">
          <a:extLst>
            <a:ext uri="{FF2B5EF4-FFF2-40B4-BE49-F238E27FC236}">
              <a16:creationId xmlns:a16="http://schemas.microsoft.com/office/drawing/2014/main" id="{00000000-0008-0000-0200-0000A4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34" name="【庁舎】&#10;一人当たり面積平均値テキスト">
          <a:extLst>
            <a:ext uri="{FF2B5EF4-FFF2-40B4-BE49-F238E27FC236}">
              <a16:creationId xmlns:a16="http://schemas.microsoft.com/office/drawing/2014/main" id="{00000000-0008-0000-0200-0000A603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8" name="フローチャート: 判断 937">
          <a:extLst>
            <a:ext uri="{FF2B5EF4-FFF2-40B4-BE49-F238E27FC236}">
              <a16:creationId xmlns:a16="http://schemas.microsoft.com/office/drawing/2014/main" id="{00000000-0008-0000-0200-0000AA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39" name="フローチャート: 判断 938">
          <a:extLst>
            <a:ext uri="{FF2B5EF4-FFF2-40B4-BE49-F238E27FC236}">
              <a16:creationId xmlns:a16="http://schemas.microsoft.com/office/drawing/2014/main" id="{00000000-0008-0000-0200-0000AB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103124</xdr:rowOff>
    </xdr:from>
    <xdr:to>
      <xdr:col>116</xdr:col>
      <xdr:colOff>114300</xdr:colOff>
      <xdr:row>106</xdr:row>
      <xdr:rowOff>33274</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21107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81551</xdr:rowOff>
    </xdr:from>
    <xdr:ext cx="469744" cy="259045"/>
    <xdr:sp macro="" textlink="">
      <xdr:nvSpPr>
        <xdr:cNvPr id="946" name="【庁舎】&#10;一人当たり面積該当値テキスト">
          <a:extLst>
            <a:ext uri="{FF2B5EF4-FFF2-40B4-BE49-F238E27FC236}">
              <a16:creationId xmlns:a16="http://schemas.microsoft.com/office/drawing/2014/main" id="{00000000-0008-0000-0200-0000B2030000}"/>
            </a:ext>
          </a:extLst>
        </xdr:cNvPr>
        <xdr:cNvSpPr txBox="1"/>
      </xdr:nvSpPr>
      <xdr:spPr>
        <a:xfrm>
          <a:off x="22199600"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153924</xdr:rowOff>
    </xdr:from>
    <xdr:to>
      <xdr:col>116</xdr:col>
      <xdr:colOff>63500</xdr:colOff>
      <xdr:row>105</xdr:row>
      <xdr:rowOff>153924</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a:off x="21323300" y="18156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20383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105</xdr:row>
      <xdr:rowOff>153924</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a:off x="20434300" y="18156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51" name="楕円 950">
          <a:extLst>
            <a:ext uri="{FF2B5EF4-FFF2-40B4-BE49-F238E27FC236}">
              <a16:creationId xmlns:a16="http://schemas.microsoft.com/office/drawing/2014/main" id="{00000000-0008-0000-0200-0000B7030000}"/>
            </a:ext>
          </a:extLst>
        </xdr:cNvPr>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153924</xdr:rowOff>
    </xdr:from>
    <xdr:to>
      <xdr:col>107</xdr:col>
      <xdr:colOff>50800</xdr:colOff>
      <xdr:row>105</xdr:row>
      <xdr:rowOff>156211</xdr:rowOff>
    </xdr:to>
    <xdr:cxnSp macro="">
      <xdr:nvCxnSpPr>
        <xdr:cNvPr id="952" name="直線コネクタ 951">
          <a:extLst>
            <a:ext uri="{FF2B5EF4-FFF2-40B4-BE49-F238E27FC236}">
              <a16:creationId xmlns:a16="http://schemas.microsoft.com/office/drawing/2014/main" id="{00000000-0008-0000-0200-0000B8030000}"/>
            </a:ext>
          </a:extLst>
        </xdr:cNvPr>
        <xdr:cNvCxnSpPr/>
      </xdr:nvCxnSpPr>
      <xdr:spPr>
        <a:xfrm flipV="1">
          <a:off x="19545300" y="181561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53" name="楕円 952">
          <a:extLst>
            <a:ext uri="{FF2B5EF4-FFF2-40B4-BE49-F238E27FC236}">
              <a16:creationId xmlns:a16="http://schemas.microsoft.com/office/drawing/2014/main" id="{00000000-0008-0000-0200-0000B9030000}"/>
            </a:ext>
          </a:extLst>
        </xdr:cNvPr>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156211</xdr:rowOff>
    </xdr:to>
    <xdr:cxnSp macro="">
      <xdr:nvCxnSpPr>
        <xdr:cNvPr id="954" name="直線コネクタ 953">
          <a:extLst>
            <a:ext uri="{FF2B5EF4-FFF2-40B4-BE49-F238E27FC236}">
              <a16:creationId xmlns:a16="http://schemas.microsoft.com/office/drawing/2014/main" id="{00000000-0008-0000-0200-0000BA030000}"/>
            </a:ext>
          </a:extLst>
        </xdr:cNvPr>
        <xdr:cNvCxnSpPr/>
      </xdr:nvCxnSpPr>
      <xdr:spPr>
        <a:xfrm>
          <a:off x="18656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55" name="n_1aveValue【庁舎】&#10;一人当たり面積">
          <a:extLst>
            <a:ext uri="{FF2B5EF4-FFF2-40B4-BE49-F238E27FC236}">
              <a16:creationId xmlns:a16="http://schemas.microsoft.com/office/drawing/2014/main" id="{00000000-0008-0000-0200-0000BB030000}"/>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56" name="n_2aveValue【庁舎】&#10;一人当たり面積">
          <a:extLst>
            <a:ext uri="{FF2B5EF4-FFF2-40B4-BE49-F238E27FC236}">
              <a16:creationId xmlns:a16="http://schemas.microsoft.com/office/drawing/2014/main" id="{00000000-0008-0000-0200-0000BC030000}"/>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57" name="n_3aveValue【庁舎】&#10;一人当たり面積">
          <a:extLst>
            <a:ext uri="{FF2B5EF4-FFF2-40B4-BE49-F238E27FC236}">
              <a16:creationId xmlns:a16="http://schemas.microsoft.com/office/drawing/2014/main" id="{00000000-0008-0000-0200-0000BD030000}"/>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58" name="n_4aveValue【庁舎】&#10;一人当たり面積">
          <a:extLst>
            <a:ext uri="{FF2B5EF4-FFF2-40B4-BE49-F238E27FC236}">
              <a16:creationId xmlns:a16="http://schemas.microsoft.com/office/drawing/2014/main" id="{00000000-0008-0000-0200-0000BE03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24401</xdr:rowOff>
    </xdr:from>
    <xdr:ext cx="469744" cy="259045"/>
    <xdr:sp macro="" textlink="">
      <xdr:nvSpPr>
        <xdr:cNvPr id="959" name="n_1mainValue【庁舎】&#10;一人当たり面積">
          <a:extLst>
            <a:ext uri="{FF2B5EF4-FFF2-40B4-BE49-F238E27FC236}">
              <a16:creationId xmlns:a16="http://schemas.microsoft.com/office/drawing/2014/main" id="{00000000-0008-0000-0200-0000BF03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60" name="n_2mainValue【庁舎】&#10;一人当たり面積">
          <a:extLst>
            <a:ext uri="{FF2B5EF4-FFF2-40B4-BE49-F238E27FC236}">
              <a16:creationId xmlns:a16="http://schemas.microsoft.com/office/drawing/2014/main" id="{00000000-0008-0000-0200-0000C0030000}"/>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61" name="n_3mainValue【庁舎】&#10;一人当たり面積">
          <a:extLst>
            <a:ext uri="{FF2B5EF4-FFF2-40B4-BE49-F238E27FC236}">
              <a16:creationId xmlns:a16="http://schemas.microsoft.com/office/drawing/2014/main" id="{00000000-0008-0000-0200-0000C1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962" name="n_4mainValue【庁舎】&#10;一人当たり面積">
          <a:extLst>
            <a:ext uri="{FF2B5EF4-FFF2-40B4-BE49-F238E27FC236}">
              <a16:creationId xmlns:a16="http://schemas.microsoft.com/office/drawing/2014/main" id="{00000000-0008-0000-0200-0000C2030000}"/>
            </a:ext>
          </a:extLst>
        </xdr:cNvPr>
        <xdr:cNvSpPr txBox="1"/>
      </xdr:nvSpPr>
      <xdr:spPr>
        <a:xfrm>
          <a:off x="18421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a:extLst>
            <a:ext uri="{FF2B5EF4-FFF2-40B4-BE49-F238E27FC236}">
              <a16:creationId xmlns:a16="http://schemas.microsoft.com/office/drawing/2014/main" id="{00000000-0008-0000-0200-0000C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a:extLst>
            <a:ext uri="{FF2B5EF4-FFF2-40B4-BE49-F238E27FC236}">
              <a16:creationId xmlns:a16="http://schemas.microsoft.com/office/drawing/2014/main" id="{00000000-0008-0000-0200-0000C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a:extLst>
            <a:ext uri="{FF2B5EF4-FFF2-40B4-BE49-F238E27FC236}">
              <a16:creationId xmlns:a16="http://schemas.microsoft.com/office/drawing/2014/main" id="{00000000-0008-0000-0200-0000C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年度に建設した本館部分と子ども図書に特化した子ども図書館を有しているため、人口一人あたりの面積が広くなっている。</a:t>
          </a:r>
          <a:endParaRPr lang="ja-JP" altLang="ja-JP" sz="1100">
            <a:effectLst/>
            <a:latin typeface="ＭＳ Ｐゴシック" panose="020B0600070205080204" pitchFamily="50" charset="-128"/>
            <a:ea typeface="ＭＳ Ｐゴシック" panose="020B0600070205080204" pitchFamily="50" charset="-128"/>
          </a:endParaRPr>
        </a:p>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大きなアリーナを備える総合体育センターには、弓道場を含めた武道館や相撲場なども備えており、また、平成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年度には屋内運動場が完成したことから、人口一人あたりの面積は広くなっている。</a:t>
          </a:r>
          <a:endParaRPr lang="ja-JP" altLang="ja-JP" sz="1100">
            <a:effectLst/>
            <a:latin typeface="ＭＳ Ｐゴシック" panose="020B0600070205080204" pitchFamily="50" charset="-128"/>
            <a:ea typeface="ＭＳ Ｐゴシック" panose="020B0600070205080204" pitchFamily="50" charset="-128"/>
          </a:endParaRPr>
        </a:p>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主に平成７年に取得した室内ゲートボール場の維持管理を行っており、屋根や外壁などは経年劣化による損傷も見受けられることから、今後適切な修繕を行い施設の延命に努めていく必要がある。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主に昭和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年度に建設した大ホールと、平成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年度に建設した市民交流プラザを有している。いずれの施設も適時適切な時期に改修や設備の更新を行っており、引き続き予防保全の考え方に従い、施設の維持管理を行っていきたい。</a:t>
          </a:r>
          <a:endParaRPr lang="ja-JP" altLang="ja-JP" sz="1100">
            <a:effectLst/>
            <a:latin typeface="ＭＳ Ｐゴシック" panose="020B0600070205080204" pitchFamily="50" charset="-128"/>
            <a:ea typeface="ＭＳ Ｐゴシック" panose="020B0600070205080204" pitchFamily="50" charset="-128"/>
          </a:endParaRPr>
        </a:p>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ごみ処理・し尿処理については、富山地区広域圏で実施していることから、大規模な施設は有していないところである。</a:t>
          </a:r>
          <a:endParaRPr lang="ja-JP" altLang="ja-JP" sz="1100">
            <a:effectLst/>
            <a:latin typeface="ＭＳ Ｐゴシック" panose="020B0600070205080204" pitchFamily="50" charset="-128"/>
            <a:ea typeface="ＭＳ Ｐゴシック" panose="020B0600070205080204" pitchFamily="50" charset="-128"/>
          </a:endParaRPr>
        </a:p>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年に取得した健康センターのみであり、予防保全の考え方に従い適切な維持管理を行うことで施設の長寿命化を図ることとしている。</a:t>
          </a:r>
          <a:endParaRPr lang="ja-JP" altLang="ja-JP" sz="1100">
            <a:effectLst/>
            <a:latin typeface="ＭＳ Ｐゴシック" panose="020B0600070205080204" pitchFamily="50" charset="-128"/>
            <a:ea typeface="ＭＳ Ｐゴシック" panose="020B0600070205080204" pitchFamily="50" charset="-128"/>
          </a:endParaRPr>
        </a:p>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消防署庁舎、各分団施設の維持管理を行っているが、いずれの施設も建設から年月が経過しており、減価償却率は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％となっている。各施設については、予防保全の考え方に従い適切な維持管理を行うことで施設の長寿命化を図ることとしている。</a:t>
          </a:r>
          <a:endParaRPr lang="ja-JP" altLang="ja-JP" sz="1100">
            <a:effectLst/>
            <a:latin typeface="ＭＳ Ｐゴシック" panose="020B0600070205080204" pitchFamily="50" charset="-128"/>
            <a:ea typeface="ＭＳ Ｐゴシック" panose="020B0600070205080204" pitchFamily="50" charset="-128"/>
          </a:endParaRPr>
        </a:p>
        <a:p>
          <a:pPr>
            <a:lnSpc>
              <a:spcPts val="1320"/>
            </a:lnSpc>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年に建設した本庁舎をはじめ、西館、東別館で構成されている。平成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年度に耐震改修とあわせ大規模改修を行ったことから長寿命化が図られており、しばらくは適切な維持管理を継続していくこととしている。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33,284
32,831
54.62
13,754,125
12,806,109
781,910
7,744,379
9,853,416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地方消費税交付金の減少や低工法等による控除額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の増加があった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法人市民税や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家屋及び償却資産の固定資産税が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、基準財政収入額は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基準財政需要額は、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包括算定経費（人口）や各地方債償還の終了による減少があ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った一方</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臨時財政対策債などの償還額や社会福祉費の増加などがあったため、財政力指数は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社会保障経費の増加など厳しい状況が続くと予想されるため、引き続き市税等の徴収強化に努め、堅固な財政基盤を構築していく。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上昇したものの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、経常収支比率は類似団体内平均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全国平均よりも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低く、財政構造には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弾力性がみられる。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しかしながら、社会保障に係る経費が年々増加傾向にあることなどから、事務事業評価に基づき計画的に事業の廃止・縮減を図ることで経常経費の削減に努めていく。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30226</xdr:rowOff>
    </xdr:from>
    <xdr:to>
      <xdr:col>23</xdr:col>
      <xdr:colOff>133350</xdr:colOff>
      <xdr:row>60</xdr:row>
      <xdr:rowOff>59182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172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30226</xdr:rowOff>
    </xdr:from>
    <xdr:to>
      <xdr:col>19</xdr:col>
      <xdr:colOff>133350</xdr:colOff>
      <xdr:row>61</xdr:row>
      <xdr:rowOff>37338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1722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37338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150876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7861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150876</xdr:rowOff>
    </xdr:from>
    <xdr:to>
      <xdr:col>19</xdr:col>
      <xdr:colOff>184150</xdr:colOff>
      <xdr:row>60</xdr:row>
      <xdr:rowOff>81026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91203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定員適正化計画に基づき職員数の抑制に努めたことで人件費が抑えられており、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富山県平均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全国平均よりも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低く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、類似団体内では最も低い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98,730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140680</xdr:rowOff>
    </xdr:from>
    <xdr:to>
      <xdr:col>23</xdr:col>
      <xdr:colOff>133350</xdr:colOff>
      <xdr:row>80</xdr:row>
      <xdr:rowOff>152842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56680"/>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140680</xdr:rowOff>
    </xdr:from>
    <xdr:to>
      <xdr:col>19</xdr:col>
      <xdr:colOff>133350</xdr:colOff>
      <xdr:row>81</xdr:row>
      <xdr:rowOff>25685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856680"/>
          <a:ext cx="889000" cy="5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25685</xdr:rowOff>
    </xdr:from>
    <xdr:to>
      <xdr:col>15</xdr:col>
      <xdr:colOff>82550</xdr:colOff>
      <xdr:row>81</xdr:row>
      <xdr:rowOff>49989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13135"/>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166007</xdr:rowOff>
    </xdr:from>
    <xdr:to>
      <xdr:col>11</xdr:col>
      <xdr:colOff>31750</xdr:colOff>
      <xdr:row>81</xdr:row>
      <xdr:rowOff>49989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82007"/>
          <a:ext cx="889000" cy="5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102042</xdr:rowOff>
    </xdr:from>
    <xdr:to>
      <xdr:col>23</xdr:col>
      <xdr:colOff>184150</xdr:colOff>
      <xdr:row>81</xdr:row>
      <xdr:rowOff>32192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23319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89880</xdr:rowOff>
    </xdr:from>
    <xdr:to>
      <xdr:col>19</xdr:col>
      <xdr:colOff>184150</xdr:colOff>
      <xdr:row>81</xdr:row>
      <xdr:rowOff>20030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30207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146335</xdr:rowOff>
    </xdr:from>
    <xdr:to>
      <xdr:col>15</xdr:col>
      <xdr:colOff>133350</xdr:colOff>
      <xdr:row>81</xdr:row>
      <xdr:rowOff>76485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86662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3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170639</xdr:rowOff>
    </xdr:from>
    <xdr:to>
      <xdr:col>11</xdr:col>
      <xdr:colOff>82550</xdr:colOff>
      <xdr:row>81</xdr:row>
      <xdr:rowOff>100789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110966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115207</xdr:rowOff>
    </xdr:from>
    <xdr:to>
      <xdr:col>7</xdr:col>
      <xdr:colOff>31750</xdr:colOff>
      <xdr:row>81</xdr:row>
      <xdr:rowOff>45357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55534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0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ラスパイレス指数は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と昨年度より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、当市は特殊な手当がなく、各種手当も必要最低限のものとなっている。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引き続き、事務の簡素合理化、ノー残業デーや振替休日の徹底などにより、時間外勤務手当の削減を図り、給与の適正化に努めていく。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33564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35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定員適正化計画に基づいて職員数の抑制に努めており、人口千人当たり職員数は類似団体内で２番目に少ない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人と全国平均を大きく下回っている。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引き続き職員研修制度の充実などにより、職員の資質向上を図り、少数精鋭を維持していく。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40005</xdr:rowOff>
    </xdr:from>
    <xdr:to>
      <xdr:col>81</xdr:col>
      <xdr:colOff>44450</xdr:colOff>
      <xdr:row>59</xdr:row>
      <xdr:rowOff>55517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15555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168366</xdr:rowOff>
    </xdr:from>
    <xdr:to>
      <xdr:col>77</xdr:col>
      <xdr:colOff>44450</xdr:colOff>
      <xdr:row>59</xdr:row>
      <xdr:rowOff>55517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1246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26216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1246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26216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2453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160655</xdr:rowOff>
    </xdr:from>
    <xdr:to>
      <xdr:col>81</xdr:col>
      <xdr:colOff>95250</xdr:colOff>
      <xdr:row>59</xdr:row>
      <xdr:rowOff>90805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81932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117566</xdr:rowOff>
    </xdr:from>
    <xdr:to>
      <xdr:col>73</xdr:col>
      <xdr:colOff>44450</xdr:colOff>
      <xdr:row>59</xdr:row>
      <xdr:rowOff>47716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57893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146866</xdr:rowOff>
    </xdr:from>
    <xdr:to>
      <xdr:col>68</xdr:col>
      <xdr:colOff>203200</xdr:colOff>
      <xdr:row>59</xdr:row>
      <xdr:rowOff>77016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87193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％と昨年度に比べ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ポイント改善し、類似団体内平均を下回っている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新規地方債の発行の抑制や繰上償還の実施により、実質公債費比率を改善している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、公共施設の耐震化のためにやむを得ず発行した地方債の元金償還が平成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年度から始まっていることや、今後、公共施設の整備などの新たな事業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されて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いることから、新規地方債の発行についてはこれまで以上に慎重な見極めが必要である。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14394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9196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70696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118956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167217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必要最低限の地方債の発行に努め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ていることから、将来負担比率は昨年度と同水準の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今後は、社会保障に係る経費が年々増加傾向にあることや、公共施設の整備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が予定されていることから、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将来に向け過度の負担とならないように、地方債の発行については、引き続き慎重に検討する必要がある。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33909</xdr:rowOff>
    </xdr:from>
    <xdr:to>
      <xdr:col>81</xdr:col>
      <xdr:colOff>44450</xdr:colOff>
      <xdr:row>14</xdr:row>
      <xdr:rowOff>33909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434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33909</xdr:rowOff>
    </xdr:from>
    <xdr:to>
      <xdr:col>77</xdr:col>
      <xdr:colOff>44450</xdr:colOff>
      <xdr:row>15</xdr:row>
      <xdr:rowOff>14478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34209"/>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14478</xdr:rowOff>
    </xdr:from>
    <xdr:to>
      <xdr:col>72</xdr:col>
      <xdr:colOff>203200</xdr:colOff>
      <xdr:row>15</xdr:row>
      <xdr:rowOff>73194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86228"/>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73194</xdr:rowOff>
    </xdr:from>
    <xdr:to>
      <xdr:col>68</xdr:col>
      <xdr:colOff>152400</xdr:colOff>
      <xdr:row>15</xdr:row>
      <xdr:rowOff>137541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4494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154559</xdr:rowOff>
    </xdr:from>
    <xdr:to>
      <xdr:col>81</xdr:col>
      <xdr:colOff>95250</xdr:colOff>
      <xdr:row>14</xdr:row>
      <xdr:rowOff>84709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75836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154559</xdr:rowOff>
    </xdr:from>
    <xdr:to>
      <xdr:col>77</xdr:col>
      <xdr:colOff>95250</xdr:colOff>
      <xdr:row>14</xdr:row>
      <xdr:rowOff>84709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94886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15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22394</xdr:rowOff>
    </xdr:from>
    <xdr:to>
      <xdr:col>68</xdr:col>
      <xdr:colOff>203200</xdr:colOff>
      <xdr:row>15</xdr:row>
      <xdr:rowOff>123994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134171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86741</xdr:rowOff>
    </xdr:from>
    <xdr:to>
      <xdr:col>64</xdr:col>
      <xdr:colOff>152400</xdr:colOff>
      <xdr:row>16</xdr:row>
      <xdr:rowOff>16891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27068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33,284
32,831
54.62
13,754,125
12,806,109
781,910
7,744,379
9,853,416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人件費に係る経常収支比率は全国平均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、富山県平均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では最も低い値となっている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。これは、人口千人当たり職員数が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と類似団体内で２番目に少なく、また手当等についても必要最小限のものしか設けていないためである。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39370</xdr:rowOff>
    </xdr:from>
    <xdr:to>
      <xdr:col>24</xdr:col>
      <xdr:colOff>25400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9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39370</xdr:rowOff>
    </xdr:from>
    <xdr:to>
      <xdr:col>19</xdr:col>
      <xdr:colOff>187325</xdr:colOff>
      <xdr:row>33</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697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4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4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160020</xdr:rowOff>
    </xdr:from>
    <xdr:to>
      <xdr:col>20</xdr:col>
      <xdr:colOff>38100</xdr:colOff>
      <xdr:row>33</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34290</xdr:rowOff>
    </xdr:from>
    <xdr:to>
      <xdr:col>11</xdr:col>
      <xdr:colOff>60325</xdr:colOff>
      <xdr:row>33</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49530</xdr:rowOff>
    </xdr:from>
    <xdr:to>
      <xdr:col>6</xdr:col>
      <xdr:colOff>171450</xdr:colOff>
      <xdr:row>33</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％と前年度と比べ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ポイント上昇しており、類似団体内平均、全国平均を上回っている状況である。これは、各公共施設の管理やごみ収集などの業務を外部委託していることによるものである。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17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62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扶助費に係る経常収支比率は昨年と比べ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っているものの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、類似団体内平均を上回っている。これは、中学校修了までの子どもに対する医療費自己負担分の助成、平成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年度から実施している第２子以降の保育料等の完全無料化、保育所における特別保育事業などの子育て支援施策を実施、障がい者自立支援給付費などの社会福祉費が増加傾向にあるためである。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139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維持補修費と繰出金がこの項目に該当し、前年に比べて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下水道事業が法適用の公営企業会計に移行したことによるものである。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国民健康保険事業や介護保険事業などの特別会計への繰出金が増加傾向にあり、引き続き健康寿命延伸を図るための諸施策を積極的に実施し、医療や介護に係る特別会計への繰出金の抑制に努めていく。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55</xdr:row>
      <xdr:rowOff>164556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812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58</xdr:row>
      <xdr:rowOff>153126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81243"/>
          <a:ext cx="8890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107406</xdr:rowOff>
    </xdr:from>
    <xdr:to>
      <xdr:col>73</xdr:col>
      <xdr:colOff>180975</xdr:colOff>
      <xdr:row>58</xdr:row>
      <xdr:rowOff>153126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515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2903</xdr:rowOff>
    </xdr:from>
    <xdr:to>
      <xdr:col>69</xdr:col>
      <xdr:colOff>92075</xdr:colOff>
      <xdr:row>58</xdr:row>
      <xdr:rowOff>107406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4700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102326</xdr:rowOff>
    </xdr:from>
    <xdr:to>
      <xdr:col>74</xdr:col>
      <xdr:colOff>31750</xdr:colOff>
      <xdr:row>59</xdr:row>
      <xdr:rowOff>32476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17253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56606</xdr:rowOff>
    </xdr:from>
    <xdr:to>
      <xdr:col>69</xdr:col>
      <xdr:colOff>142875</xdr:colOff>
      <xdr:row>58</xdr:row>
      <xdr:rowOff>158206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142983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補助事業等に係る経常収支比率は、前年度と比べ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、類似団体内平均及び全国平均を上回る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下水道事業が法適用の公営企業会計に移行したことにより、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繰</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出金から補助費等に性質が変わったことによるものである。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37</xdr:row>
      <xdr:rowOff>106426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757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49276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76708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公債費に係る経常収支比率は昨年に比べ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臨時地方道整備事業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年度までに償還を終了した地方債があることや、新たな地方債を必要最低限とするよう運用してきたためである。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今後、公共施設の整備など新たな事業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されて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いることから、新規地方債の発行については、これまで以上に慎重に行うよう努めていく。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66584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29057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66584</xdr:rowOff>
    </xdr:from>
    <xdr:to>
      <xdr:col>19</xdr:col>
      <xdr:colOff>187325</xdr:colOff>
      <xdr:row>75</xdr:row>
      <xdr:rowOff>112304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2925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112304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29449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86178</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2879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15784</xdr:rowOff>
    </xdr:from>
    <xdr:to>
      <xdr:col>20</xdr:col>
      <xdr:colOff>38100</xdr:colOff>
      <xdr:row>75</xdr:row>
      <xdr:rowOff>117384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127561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64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61504</xdr:rowOff>
    </xdr:from>
    <xdr:to>
      <xdr:col>15</xdr:col>
      <xdr:colOff>149225</xdr:colOff>
      <xdr:row>75</xdr:row>
      <xdr:rowOff>163103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1831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141515</xdr:rowOff>
    </xdr:from>
    <xdr:to>
      <xdr:col>6</xdr:col>
      <xdr:colOff>171450</xdr:colOff>
      <xdr:row>75</xdr:row>
      <xdr:rowOff>71665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81842</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公債費を除く経常収支比率は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しており、類似団体内平均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下回るものの、県平均を上回っている。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扶助費については年々増加傾向にあることから、引き続き事務事業の効率化を図り、歳出全体の抑制に努める。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1754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110998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1754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110998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76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74422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709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31929</xdr:rowOff>
    </xdr:from>
    <xdr:to>
      <xdr:col>29</xdr:col>
      <xdr:colOff>127000</xdr:colOff>
      <xdr:row>19</xdr:row>
      <xdr:rowOff>42854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7104"/>
          <a:ext cx="647700" cy="1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3191</xdr:rowOff>
    </xdr:from>
    <xdr:to>
      <xdr:col>26</xdr:col>
      <xdr:colOff>50800</xdr:colOff>
      <xdr:row>19</xdr:row>
      <xdr:rowOff>42854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08366"/>
          <a:ext cx="698500" cy="3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3191</xdr:rowOff>
    </xdr:from>
    <xdr:to>
      <xdr:col>22</xdr:col>
      <xdr:colOff>114300</xdr:colOff>
      <xdr:row>19</xdr:row>
      <xdr:rowOff>7388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8366"/>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165122</xdr:rowOff>
    </xdr:from>
    <xdr:to>
      <xdr:col>18</xdr:col>
      <xdr:colOff>177800</xdr:colOff>
      <xdr:row>19</xdr:row>
      <xdr:rowOff>7388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8847"/>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152579</xdr:rowOff>
    </xdr:from>
    <xdr:to>
      <xdr:col>29</xdr:col>
      <xdr:colOff>177800</xdr:colOff>
      <xdr:row>19</xdr:row>
      <xdr:rowOff>82729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61156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163504</xdr:rowOff>
    </xdr:from>
    <xdr:to>
      <xdr:col>26</xdr:col>
      <xdr:colOff>101600</xdr:colOff>
      <xdr:row>19</xdr:row>
      <xdr:rowOff>93654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78431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123841</xdr:rowOff>
    </xdr:from>
    <xdr:to>
      <xdr:col>22</xdr:col>
      <xdr:colOff>165100</xdr:colOff>
      <xdr:row>19</xdr:row>
      <xdr:rowOff>53991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38768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128038</xdr:rowOff>
    </xdr:from>
    <xdr:to>
      <xdr:col>19</xdr:col>
      <xdr:colOff>38100</xdr:colOff>
      <xdr:row>19</xdr:row>
      <xdr:rowOff>58188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42965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114322</xdr:rowOff>
    </xdr:from>
    <xdr:to>
      <xdr:col>15</xdr:col>
      <xdr:colOff>101600</xdr:colOff>
      <xdr:row>19</xdr:row>
      <xdr:rowOff>44472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29249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158024</xdr:rowOff>
    </xdr:from>
    <xdr:to>
      <xdr:col>29</xdr:col>
      <xdr:colOff>127000</xdr:colOff>
      <xdr:row>37</xdr:row>
      <xdr:rowOff>76316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7111274"/>
          <a:ext cx="6477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118673</xdr:rowOff>
    </xdr:from>
    <xdr:to>
      <xdr:col>26</xdr:col>
      <xdr:colOff>50800</xdr:colOff>
      <xdr:row>36</xdr:row>
      <xdr:rowOff>158024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071923"/>
          <a:ext cx="698500" cy="3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49145</xdr:rowOff>
    </xdr:from>
    <xdr:to>
      <xdr:col>22</xdr:col>
      <xdr:colOff>114300</xdr:colOff>
      <xdr:row>36</xdr:row>
      <xdr:rowOff>118673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7002395"/>
          <a:ext cx="698500" cy="6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28571</xdr:rowOff>
    </xdr:from>
    <xdr:to>
      <xdr:col>18</xdr:col>
      <xdr:colOff>177800</xdr:colOff>
      <xdr:row>36</xdr:row>
      <xdr:rowOff>49145</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981821"/>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25516</xdr:rowOff>
    </xdr:from>
    <xdr:to>
      <xdr:col>29</xdr:col>
      <xdr:colOff>177800</xdr:colOff>
      <xdr:row>37</xdr:row>
      <xdr:rowOff>127116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15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169043</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1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107224</xdr:rowOff>
    </xdr:from>
    <xdr:to>
      <xdr:col>26</xdr:col>
      <xdr:colOff>101600</xdr:colOff>
      <xdr:row>37</xdr:row>
      <xdr:rowOff>37374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6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22151</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14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67873</xdr:rowOff>
    </xdr:from>
    <xdr:to>
      <xdr:col>22</xdr:col>
      <xdr:colOff>165100</xdr:colOff>
      <xdr:row>36</xdr:row>
      <xdr:rowOff>169473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02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154250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10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341245</xdr:rowOff>
    </xdr:from>
    <xdr:to>
      <xdr:col>19</xdr:col>
      <xdr:colOff>38100</xdr:colOff>
      <xdr:row>36</xdr:row>
      <xdr:rowOff>99945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5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84722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3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320671</xdr:rowOff>
    </xdr:from>
    <xdr:to>
      <xdr:col>15</xdr:col>
      <xdr:colOff>101600</xdr:colOff>
      <xdr:row>36</xdr:row>
      <xdr:rowOff>79371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3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64148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1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33,284
32,831
54.62
13,754,125
12,806,109
781,910
7,744,379
9,853,416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166580</xdr:rowOff>
    </xdr:from>
    <xdr:to>
      <xdr:col>24</xdr:col>
      <xdr:colOff>63500</xdr:colOff>
      <xdr:row>39</xdr:row>
      <xdr:rowOff>4826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81680"/>
          <a:ext cx="8382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139357</xdr:rowOff>
    </xdr:from>
    <xdr:to>
      <xdr:col>19</xdr:col>
      <xdr:colOff>177800</xdr:colOff>
      <xdr:row>39</xdr:row>
      <xdr:rowOff>4826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5445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139357</xdr:rowOff>
    </xdr:from>
    <xdr:to>
      <xdr:col>15</xdr:col>
      <xdr:colOff>50800</xdr:colOff>
      <xdr:row>38</xdr:row>
      <xdr:rowOff>147854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54457"/>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125546</xdr:rowOff>
    </xdr:from>
    <xdr:to>
      <xdr:col>10</xdr:col>
      <xdr:colOff>114300</xdr:colOff>
      <xdr:row>38</xdr:row>
      <xdr:rowOff>147854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40646"/>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115780</xdr:rowOff>
    </xdr:from>
    <xdr:to>
      <xdr:col>24</xdr:col>
      <xdr:colOff>114300</xdr:colOff>
      <xdr:row>39</xdr:row>
      <xdr:rowOff>45930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30707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125476</xdr:rowOff>
    </xdr:from>
    <xdr:to>
      <xdr:col>20</xdr:col>
      <xdr:colOff>38100</xdr:colOff>
      <xdr:row>39</xdr:row>
      <xdr:rowOff>55626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46753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88557</xdr:rowOff>
    </xdr:from>
    <xdr:to>
      <xdr:col>15</xdr:col>
      <xdr:colOff>101600</xdr:colOff>
      <xdr:row>39</xdr:row>
      <xdr:rowOff>18707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9834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97054</xdr:rowOff>
    </xdr:from>
    <xdr:to>
      <xdr:col>10</xdr:col>
      <xdr:colOff>165100</xdr:colOff>
      <xdr:row>39</xdr:row>
      <xdr:rowOff>27204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18331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74746</xdr:rowOff>
    </xdr:from>
    <xdr:to>
      <xdr:col>6</xdr:col>
      <xdr:colOff>38100</xdr:colOff>
      <xdr:row>39</xdr:row>
      <xdr:rowOff>4896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167473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570</xdr:rowOff>
    </xdr:from>
    <xdr:to>
      <xdr:col>24</xdr:col>
      <xdr:colOff>63500</xdr:colOff>
      <xdr:row>58</xdr:row>
      <xdr:rowOff>9986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4670"/>
          <a:ext cx="8382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1582</xdr:rowOff>
    </xdr:from>
    <xdr:to>
      <xdr:col>19</xdr:col>
      <xdr:colOff>177800</xdr:colOff>
      <xdr:row>58</xdr:row>
      <xdr:rowOff>9986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45682"/>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108502</xdr:rowOff>
    </xdr:from>
    <xdr:to>
      <xdr:col>15</xdr:col>
      <xdr:colOff>50800</xdr:colOff>
      <xdr:row>58</xdr:row>
      <xdr:rowOff>1582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81152"/>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108502</xdr:rowOff>
    </xdr:from>
    <xdr:to>
      <xdr:col>10</xdr:col>
      <xdr:colOff>114300</xdr:colOff>
      <xdr:row>58</xdr:row>
      <xdr:rowOff>4369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1152"/>
          <a:ext cx="889000" cy="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121220</xdr:rowOff>
    </xdr:from>
    <xdr:to>
      <xdr:col>24</xdr:col>
      <xdr:colOff>114300</xdr:colOff>
      <xdr:row>58</xdr:row>
      <xdr:rowOff>51370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130636</xdr:rowOff>
    </xdr:from>
    <xdr:to>
      <xdr:col>20</xdr:col>
      <xdr:colOff>38100</xdr:colOff>
      <xdr:row>58</xdr:row>
      <xdr:rowOff>60786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51913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122232</xdr:rowOff>
    </xdr:from>
    <xdr:to>
      <xdr:col>15</xdr:col>
      <xdr:colOff>101600</xdr:colOff>
      <xdr:row>58</xdr:row>
      <xdr:rowOff>52382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43509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57702</xdr:rowOff>
    </xdr:from>
    <xdr:to>
      <xdr:col>10</xdr:col>
      <xdr:colOff>165100</xdr:colOff>
      <xdr:row>57</xdr:row>
      <xdr:rowOff>159302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150429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125019</xdr:rowOff>
    </xdr:from>
    <xdr:to>
      <xdr:col>6</xdr:col>
      <xdr:colOff>38100</xdr:colOff>
      <xdr:row>58</xdr:row>
      <xdr:rowOff>55169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46296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148920</xdr:rowOff>
    </xdr:from>
    <xdr:to>
      <xdr:col>24</xdr:col>
      <xdr:colOff>63500</xdr:colOff>
      <xdr:row>77</xdr:row>
      <xdr:rowOff>164351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0570"/>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28639</xdr:rowOff>
    </xdr:from>
    <xdr:to>
      <xdr:col>19</xdr:col>
      <xdr:colOff>177800</xdr:colOff>
      <xdr:row>77</xdr:row>
      <xdr:rowOff>148920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30289"/>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28639</xdr:rowOff>
    </xdr:from>
    <xdr:to>
      <xdr:col>15</xdr:col>
      <xdr:colOff>50800</xdr:colOff>
      <xdr:row>77</xdr:row>
      <xdr:rowOff>123279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30289"/>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123279</xdr:rowOff>
    </xdr:from>
    <xdr:to>
      <xdr:col>10</xdr:col>
      <xdr:colOff>114300</xdr:colOff>
      <xdr:row>77</xdr:row>
      <xdr:rowOff>159169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2492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113551</xdr:rowOff>
    </xdr:from>
    <xdr:to>
      <xdr:col>24</xdr:col>
      <xdr:colOff>114300</xdr:colOff>
      <xdr:row>78</xdr:row>
      <xdr:rowOff>43701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136428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98120</xdr:rowOff>
    </xdr:from>
    <xdr:to>
      <xdr:col>20</xdr:col>
      <xdr:colOff>38100</xdr:colOff>
      <xdr:row>78</xdr:row>
      <xdr:rowOff>28270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44797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149289</xdr:rowOff>
    </xdr:from>
    <xdr:to>
      <xdr:col>15</xdr:col>
      <xdr:colOff>101600</xdr:colOff>
      <xdr:row>77</xdr:row>
      <xdr:rowOff>79439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95966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72479</xdr:rowOff>
    </xdr:from>
    <xdr:to>
      <xdr:col>10</xdr:col>
      <xdr:colOff>165100</xdr:colOff>
      <xdr:row>78</xdr:row>
      <xdr:rowOff>2629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19156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108369</xdr:rowOff>
    </xdr:from>
    <xdr:to>
      <xdr:col>6</xdr:col>
      <xdr:colOff>38100</xdr:colOff>
      <xdr:row>78</xdr:row>
      <xdr:rowOff>38519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55046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8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12325</xdr:rowOff>
    </xdr:from>
    <xdr:to>
      <xdr:col>24</xdr:col>
      <xdr:colOff>63500</xdr:colOff>
      <xdr:row>95</xdr:row>
      <xdr:rowOff>76836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00075"/>
          <a:ext cx="8382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76836</xdr:rowOff>
    </xdr:from>
    <xdr:to>
      <xdr:col>19</xdr:col>
      <xdr:colOff>177800</xdr:colOff>
      <xdr:row>95</xdr:row>
      <xdr:rowOff>96061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4586"/>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96061</xdr:rowOff>
    </xdr:from>
    <xdr:to>
      <xdr:col>15</xdr:col>
      <xdr:colOff>50800</xdr:colOff>
      <xdr:row>95</xdr:row>
      <xdr:rowOff>131973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3811"/>
          <a:ext cx="889000" cy="3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131973</xdr:rowOff>
    </xdr:from>
    <xdr:to>
      <xdr:col>10</xdr:col>
      <xdr:colOff>114300</xdr:colOff>
      <xdr:row>96</xdr:row>
      <xdr:rowOff>76355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19723"/>
          <a:ext cx="889000" cy="1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132975</xdr:rowOff>
    </xdr:from>
    <xdr:to>
      <xdr:col>24</xdr:col>
      <xdr:colOff>114300</xdr:colOff>
      <xdr:row>95</xdr:row>
      <xdr:rowOff>63125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155852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0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26036</xdr:rowOff>
    </xdr:from>
    <xdr:to>
      <xdr:col>20</xdr:col>
      <xdr:colOff>38100</xdr:colOff>
      <xdr:row>95</xdr:row>
      <xdr:rowOff>127636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144163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45261</xdr:rowOff>
    </xdr:from>
    <xdr:to>
      <xdr:col>15</xdr:col>
      <xdr:colOff>101600</xdr:colOff>
      <xdr:row>95</xdr:row>
      <xdr:rowOff>146861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163388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81173</xdr:rowOff>
    </xdr:from>
    <xdr:to>
      <xdr:col>10</xdr:col>
      <xdr:colOff>165100</xdr:colOff>
      <xdr:row>96</xdr:row>
      <xdr:rowOff>11323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27850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25555</xdr:rowOff>
    </xdr:from>
    <xdr:to>
      <xdr:col>6</xdr:col>
      <xdr:colOff>38100</xdr:colOff>
      <xdr:row>96</xdr:row>
      <xdr:rowOff>127155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143682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129055</xdr:rowOff>
    </xdr:from>
    <xdr:to>
      <xdr:col>55</xdr:col>
      <xdr:colOff>0</xdr:colOff>
      <xdr:row>36</xdr:row>
      <xdr:rowOff>135151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01255"/>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135151</xdr:rowOff>
    </xdr:from>
    <xdr:to>
      <xdr:col>50</xdr:col>
      <xdr:colOff>114300</xdr:colOff>
      <xdr:row>37</xdr:row>
      <xdr:rowOff>104343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07351"/>
          <a:ext cx="889000" cy="1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75608</xdr:rowOff>
    </xdr:from>
    <xdr:to>
      <xdr:col>45</xdr:col>
      <xdr:colOff>177800</xdr:colOff>
      <xdr:row>37</xdr:row>
      <xdr:rowOff>104343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19258"/>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61183</xdr:rowOff>
    </xdr:from>
    <xdr:to>
      <xdr:col>41</xdr:col>
      <xdr:colOff>50800</xdr:colOff>
      <xdr:row>37</xdr:row>
      <xdr:rowOff>75608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04833"/>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78255</xdr:rowOff>
    </xdr:from>
    <xdr:to>
      <xdr:col>55</xdr:col>
      <xdr:colOff>50800</xdr:colOff>
      <xdr:row>37</xdr:row>
      <xdr:rowOff>8405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56682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84351</xdr:rowOff>
    </xdr:from>
    <xdr:to>
      <xdr:col>50</xdr:col>
      <xdr:colOff>165100</xdr:colOff>
      <xdr:row>37</xdr:row>
      <xdr:rowOff>14501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53543</xdr:rowOff>
    </xdr:from>
    <xdr:to>
      <xdr:col>46</xdr:col>
      <xdr:colOff>38100</xdr:colOff>
      <xdr:row>37</xdr:row>
      <xdr:rowOff>155143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146270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24808</xdr:rowOff>
    </xdr:from>
    <xdr:to>
      <xdr:col>41</xdr:col>
      <xdr:colOff>101600</xdr:colOff>
      <xdr:row>37</xdr:row>
      <xdr:rowOff>126408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117535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10383</xdr:rowOff>
    </xdr:from>
    <xdr:to>
      <xdr:col>36</xdr:col>
      <xdr:colOff>165100</xdr:colOff>
      <xdr:row>37</xdr:row>
      <xdr:rowOff>111983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103110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42673</xdr:rowOff>
    </xdr:from>
    <xdr:to>
      <xdr:col>55</xdr:col>
      <xdr:colOff>0</xdr:colOff>
      <xdr:row>58</xdr:row>
      <xdr:rowOff>81478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86773"/>
          <a:ext cx="8382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59647</xdr:rowOff>
    </xdr:from>
    <xdr:to>
      <xdr:col>50</xdr:col>
      <xdr:colOff>114300</xdr:colOff>
      <xdr:row>58</xdr:row>
      <xdr:rowOff>81478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03747"/>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55136</xdr:rowOff>
    </xdr:from>
    <xdr:to>
      <xdr:col>45</xdr:col>
      <xdr:colOff>177800</xdr:colOff>
      <xdr:row>58</xdr:row>
      <xdr:rowOff>59647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99236"/>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15949</xdr:rowOff>
    </xdr:from>
    <xdr:to>
      <xdr:col>41</xdr:col>
      <xdr:colOff>50800</xdr:colOff>
      <xdr:row>58</xdr:row>
      <xdr:rowOff>55136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60049"/>
          <a:ext cx="889000" cy="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163323</xdr:rowOff>
    </xdr:from>
    <xdr:to>
      <xdr:col>55</xdr:col>
      <xdr:colOff>50800</xdr:colOff>
      <xdr:row>58</xdr:row>
      <xdr:rowOff>93473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78250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30678</xdr:rowOff>
    </xdr:from>
    <xdr:to>
      <xdr:col>50</xdr:col>
      <xdr:colOff>165100</xdr:colOff>
      <xdr:row>58</xdr:row>
      <xdr:rowOff>132278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123405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8847</xdr:rowOff>
    </xdr:from>
    <xdr:to>
      <xdr:col>46</xdr:col>
      <xdr:colOff>38100</xdr:colOff>
      <xdr:row>58</xdr:row>
      <xdr:rowOff>110447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101574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4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4336</xdr:rowOff>
    </xdr:from>
    <xdr:to>
      <xdr:col>41</xdr:col>
      <xdr:colOff>101600</xdr:colOff>
      <xdr:row>58</xdr:row>
      <xdr:rowOff>105936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136599</xdr:rowOff>
    </xdr:from>
    <xdr:to>
      <xdr:col>36</xdr:col>
      <xdr:colOff>165100</xdr:colOff>
      <xdr:row>58</xdr:row>
      <xdr:rowOff>66749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57876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4057</xdr:rowOff>
    </xdr:from>
    <xdr:to>
      <xdr:col>55</xdr:col>
      <xdr:colOff>0</xdr:colOff>
      <xdr:row>79</xdr:row>
      <xdr:rowOff>16850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48607"/>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9463</xdr:rowOff>
    </xdr:from>
    <xdr:to>
      <xdr:col>50</xdr:col>
      <xdr:colOff>114300</xdr:colOff>
      <xdr:row>79</xdr:row>
      <xdr:rowOff>16850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54013"/>
          <a:ext cx="889000" cy="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9463</xdr:rowOff>
    </xdr:from>
    <xdr:to>
      <xdr:col>45</xdr:col>
      <xdr:colOff>177800</xdr:colOff>
      <xdr:row>79</xdr:row>
      <xdr:rowOff>12454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54013"/>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123008</xdr:rowOff>
    </xdr:from>
    <xdr:to>
      <xdr:col>41</xdr:col>
      <xdr:colOff>50800</xdr:colOff>
      <xdr:row>79</xdr:row>
      <xdr:rowOff>12454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6108"/>
          <a:ext cx="889000" cy="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124707</xdr:rowOff>
    </xdr:from>
    <xdr:to>
      <xdr:col>55</xdr:col>
      <xdr:colOff>50800</xdr:colOff>
      <xdr:row>79</xdr:row>
      <xdr:rowOff>54857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137500</xdr:rowOff>
    </xdr:from>
    <xdr:to>
      <xdr:col>50</xdr:col>
      <xdr:colOff>165100</xdr:colOff>
      <xdr:row>79</xdr:row>
      <xdr:rowOff>67650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58777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0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130113</xdr:rowOff>
    </xdr:from>
    <xdr:to>
      <xdr:col>46</xdr:col>
      <xdr:colOff>38100</xdr:colOff>
      <xdr:row>79</xdr:row>
      <xdr:rowOff>60263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51390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133104</xdr:rowOff>
    </xdr:from>
    <xdr:to>
      <xdr:col>41</xdr:col>
      <xdr:colOff>101600</xdr:colOff>
      <xdr:row>79</xdr:row>
      <xdr:rowOff>63254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54381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72208</xdr:rowOff>
    </xdr:from>
    <xdr:to>
      <xdr:col>36</xdr:col>
      <xdr:colOff>165100</xdr:colOff>
      <xdr:row>79</xdr:row>
      <xdr:rowOff>2358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164935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18955</xdr:rowOff>
    </xdr:from>
    <xdr:to>
      <xdr:col>55</xdr:col>
      <xdr:colOff>0</xdr:colOff>
      <xdr:row>98</xdr:row>
      <xdr:rowOff>137012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1055"/>
          <a:ext cx="838200" cy="11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97551</xdr:rowOff>
    </xdr:from>
    <xdr:to>
      <xdr:col>50</xdr:col>
      <xdr:colOff>114300</xdr:colOff>
      <xdr:row>98</xdr:row>
      <xdr:rowOff>137012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99651"/>
          <a:ext cx="889000" cy="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95634</xdr:rowOff>
    </xdr:from>
    <xdr:to>
      <xdr:col>45</xdr:col>
      <xdr:colOff>177800</xdr:colOff>
      <xdr:row>98</xdr:row>
      <xdr:rowOff>97551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97734"/>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78468</xdr:rowOff>
    </xdr:from>
    <xdr:to>
      <xdr:col>41</xdr:col>
      <xdr:colOff>50800</xdr:colOff>
      <xdr:row>98</xdr:row>
      <xdr:rowOff>95634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80568"/>
          <a:ext cx="8890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139605</xdr:rowOff>
    </xdr:from>
    <xdr:to>
      <xdr:col>55</xdr:col>
      <xdr:colOff>50800</xdr:colOff>
      <xdr:row>98</xdr:row>
      <xdr:rowOff>69755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118032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86212</xdr:rowOff>
    </xdr:from>
    <xdr:to>
      <xdr:col>50</xdr:col>
      <xdr:colOff>165100</xdr:colOff>
      <xdr:row>99</xdr:row>
      <xdr:rowOff>16362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7489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8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46751</xdr:rowOff>
    </xdr:from>
    <xdr:to>
      <xdr:col>46</xdr:col>
      <xdr:colOff>38100</xdr:colOff>
      <xdr:row>98</xdr:row>
      <xdr:rowOff>148351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4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44834</xdr:rowOff>
    </xdr:from>
    <xdr:to>
      <xdr:col>41</xdr:col>
      <xdr:colOff>101600</xdr:colOff>
      <xdr:row>98</xdr:row>
      <xdr:rowOff>146434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137561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27668</xdr:rowOff>
    </xdr:from>
    <xdr:to>
      <xdr:col>36</xdr:col>
      <xdr:colOff>165100</xdr:colOff>
      <xdr:row>98</xdr:row>
      <xdr:rowOff>129268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120395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42811</xdr:rowOff>
    </xdr:from>
    <xdr:to>
      <xdr:col>85</xdr:col>
      <xdr:colOff>127000</xdr:colOff>
      <xdr:row>39</xdr:row>
      <xdr:rowOff>43561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9361"/>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40501</xdr:rowOff>
    </xdr:from>
    <xdr:to>
      <xdr:col>81</xdr:col>
      <xdr:colOff>50800</xdr:colOff>
      <xdr:row>39</xdr:row>
      <xdr:rowOff>42811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7051"/>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40386</xdr:rowOff>
    </xdr:from>
    <xdr:to>
      <xdr:col>76</xdr:col>
      <xdr:colOff>114300</xdr:colOff>
      <xdr:row>39</xdr:row>
      <xdr:rowOff>40501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693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40386</xdr:rowOff>
    </xdr:from>
    <xdr:to>
      <xdr:col>71</xdr:col>
      <xdr:colOff>177800</xdr:colOff>
      <xdr:row>39</xdr:row>
      <xdr:rowOff>44196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69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164211</xdr:rowOff>
    </xdr:from>
    <xdr:to>
      <xdr:col>85</xdr:col>
      <xdr:colOff>177800</xdr:colOff>
      <xdr:row>39</xdr:row>
      <xdr:rowOff>94361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79138</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84738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161151</xdr:rowOff>
    </xdr:from>
    <xdr:to>
      <xdr:col>76</xdr:col>
      <xdr:colOff>165100</xdr:colOff>
      <xdr:row>39</xdr:row>
      <xdr:rowOff>91301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82428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161036</xdr:rowOff>
    </xdr:from>
    <xdr:to>
      <xdr:col>72</xdr:col>
      <xdr:colOff>38100</xdr:colOff>
      <xdr:row>39</xdr:row>
      <xdr:rowOff>91186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82313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164846</xdr:rowOff>
    </xdr:from>
    <xdr:to>
      <xdr:col>67</xdr:col>
      <xdr:colOff>101600</xdr:colOff>
      <xdr:row>39</xdr:row>
      <xdr:rowOff>94996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86123</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2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106781</xdr:rowOff>
    </xdr:from>
    <xdr:to>
      <xdr:col>85</xdr:col>
      <xdr:colOff>127000</xdr:colOff>
      <xdr:row>76</xdr:row>
      <xdr:rowOff>170307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36981"/>
          <a:ext cx="838200" cy="6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106781</xdr:rowOff>
    </xdr:from>
    <xdr:to>
      <xdr:col>81</xdr:col>
      <xdr:colOff>50800</xdr:colOff>
      <xdr:row>76</xdr:row>
      <xdr:rowOff>157848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36981"/>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157848</xdr:rowOff>
    </xdr:from>
    <xdr:to>
      <xdr:col>76</xdr:col>
      <xdr:colOff>114300</xdr:colOff>
      <xdr:row>76</xdr:row>
      <xdr:rowOff>168490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88048"/>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168490</xdr:rowOff>
    </xdr:from>
    <xdr:to>
      <xdr:col>71</xdr:col>
      <xdr:colOff>177800</xdr:colOff>
      <xdr:row>77</xdr:row>
      <xdr:rowOff>18390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98690"/>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119507</xdr:rowOff>
    </xdr:from>
    <xdr:to>
      <xdr:col>85</xdr:col>
      <xdr:colOff>177800</xdr:colOff>
      <xdr:row>77</xdr:row>
      <xdr:rowOff>49657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97934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55981</xdr:rowOff>
    </xdr:from>
    <xdr:to>
      <xdr:col>81</xdr:col>
      <xdr:colOff>101600</xdr:colOff>
      <xdr:row>76</xdr:row>
      <xdr:rowOff>157581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148708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107048</xdr:rowOff>
    </xdr:from>
    <xdr:to>
      <xdr:col>76</xdr:col>
      <xdr:colOff>165100</xdr:colOff>
      <xdr:row>77</xdr:row>
      <xdr:rowOff>37198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28325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117690</xdr:rowOff>
    </xdr:from>
    <xdr:to>
      <xdr:col>72</xdr:col>
      <xdr:colOff>38100</xdr:colOff>
      <xdr:row>77</xdr:row>
      <xdr:rowOff>47840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38967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139040</xdr:rowOff>
    </xdr:from>
    <xdr:to>
      <xdr:col>67</xdr:col>
      <xdr:colOff>101600</xdr:colOff>
      <xdr:row>77</xdr:row>
      <xdr:rowOff>69190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60317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36967</xdr:rowOff>
    </xdr:from>
    <xdr:to>
      <xdr:col>85</xdr:col>
      <xdr:colOff>127000</xdr:colOff>
      <xdr:row>98</xdr:row>
      <xdr:rowOff>51918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39067"/>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36967</xdr:rowOff>
    </xdr:from>
    <xdr:to>
      <xdr:col>81</xdr:col>
      <xdr:colOff>50800</xdr:colOff>
      <xdr:row>98</xdr:row>
      <xdr:rowOff>63846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39067"/>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49321</xdr:rowOff>
    </xdr:from>
    <xdr:to>
      <xdr:col>76</xdr:col>
      <xdr:colOff>114300</xdr:colOff>
      <xdr:row>98</xdr:row>
      <xdr:rowOff>63846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51421"/>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34173</xdr:rowOff>
    </xdr:from>
    <xdr:to>
      <xdr:col>71</xdr:col>
      <xdr:colOff>177800</xdr:colOff>
      <xdr:row>98</xdr:row>
      <xdr:rowOff>49321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36273"/>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1118</xdr:rowOff>
    </xdr:from>
    <xdr:to>
      <xdr:col>85</xdr:col>
      <xdr:colOff>177800</xdr:colOff>
      <xdr:row>98</xdr:row>
      <xdr:rowOff>102718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131945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157617</xdr:rowOff>
    </xdr:from>
    <xdr:to>
      <xdr:col>81</xdr:col>
      <xdr:colOff>101600</xdr:colOff>
      <xdr:row>98</xdr:row>
      <xdr:rowOff>87767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104294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13046</xdr:rowOff>
    </xdr:from>
    <xdr:to>
      <xdr:col>76</xdr:col>
      <xdr:colOff>165100</xdr:colOff>
      <xdr:row>98</xdr:row>
      <xdr:rowOff>114646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131173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9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169971</xdr:rowOff>
    </xdr:from>
    <xdr:to>
      <xdr:col>72</xdr:col>
      <xdr:colOff>38100</xdr:colOff>
      <xdr:row>98</xdr:row>
      <xdr:rowOff>100121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116648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154823</xdr:rowOff>
    </xdr:from>
    <xdr:to>
      <xdr:col>67</xdr:col>
      <xdr:colOff>101600</xdr:colOff>
      <xdr:row>98</xdr:row>
      <xdr:rowOff>84973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101500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60376</xdr:rowOff>
    </xdr:from>
    <xdr:to>
      <xdr:col>116</xdr:col>
      <xdr:colOff>63500</xdr:colOff>
      <xdr:row>39</xdr:row>
      <xdr:rowOff>63413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46926"/>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63413</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49963"/>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9576</xdr:rowOff>
    </xdr:from>
    <xdr:to>
      <xdr:col>116</xdr:col>
      <xdr:colOff>114300</xdr:colOff>
      <xdr:row>39</xdr:row>
      <xdr:rowOff>111176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95953</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12613</xdr:rowOff>
    </xdr:from>
    <xdr:to>
      <xdr:col>112</xdr:col>
      <xdr:colOff>38100</xdr:colOff>
      <xdr:row>39</xdr:row>
      <xdr:rowOff>114213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105340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9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109799</xdr:rowOff>
    </xdr:from>
    <xdr:to>
      <xdr:col>116</xdr:col>
      <xdr:colOff>63500</xdr:colOff>
      <xdr:row>56</xdr:row>
      <xdr:rowOff>111125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710999"/>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109799</xdr:rowOff>
    </xdr:from>
    <xdr:to>
      <xdr:col>111</xdr:col>
      <xdr:colOff>177800</xdr:colOff>
      <xdr:row>56</xdr:row>
      <xdr:rowOff>110713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7109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110713</xdr:rowOff>
    </xdr:from>
    <xdr:to>
      <xdr:col>107</xdr:col>
      <xdr:colOff>50800</xdr:colOff>
      <xdr:row>56</xdr:row>
      <xdr:rowOff>110896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71191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110896</xdr:rowOff>
    </xdr:from>
    <xdr:to>
      <xdr:col>102</xdr:col>
      <xdr:colOff>114300</xdr:colOff>
      <xdr:row>56</xdr:row>
      <xdr:rowOff>111765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71209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60325</xdr:rowOff>
    </xdr:from>
    <xdr:to>
      <xdr:col>116</xdr:col>
      <xdr:colOff>114300</xdr:colOff>
      <xdr:row>56</xdr:row>
      <xdr:rowOff>161925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83202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58999</xdr:rowOff>
    </xdr:from>
    <xdr:to>
      <xdr:col>112</xdr:col>
      <xdr:colOff>38100</xdr:colOff>
      <xdr:row>56</xdr:row>
      <xdr:rowOff>160599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5676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43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59913</xdr:rowOff>
    </xdr:from>
    <xdr:to>
      <xdr:col>107</xdr:col>
      <xdr:colOff>101600</xdr:colOff>
      <xdr:row>56</xdr:row>
      <xdr:rowOff>161513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6590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60096</xdr:rowOff>
    </xdr:from>
    <xdr:to>
      <xdr:col>102</xdr:col>
      <xdr:colOff>165100</xdr:colOff>
      <xdr:row>56</xdr:row>
      <xdr:rowOff>161696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6773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60965</xdr:rowOff>
    </xdr:from>
    <xdr:to>
      <xdr:col>98</xdr:col>
      <xdr:colOff>38100</xdr:colOff>
      <xdr:row>56</xdr:row>
      <xdr:rowOff>162565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7642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88760</xdr:rowOff>
    </xdr:from>
    <xdr:to>
      <xdr:col>116</xdr:col>
      <xdr:colOff>63500</xdr:colOff>
      <xdr:row>77</xdr:row>
      <xdr:rowOff>92990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90410"/>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142881</xdr:rowOff>
    </xdr:from>
    <xdr:to>
      <xdr:col>111</xdr:col>
      <xdr:colOff>177800</xdr:colOff>
      <xdr:row>77</xdr:row>
      <xdr:rowOff>88760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1631"/>
          <a:ext cx="889000" cy="2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133261</xdr:rowOff>
    </xdr:from>
    <xdr:to>
      <xdr:col>107</xdr:col>
      <xdr:colOff>50800</xdr:colOff>
      <xdr:row>75</xdr:row>
      <xdr:rowOff>142881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92011"/>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133261</xdr:rowOff>
    </xdr:from>
    <xdr:to>
      <xdr:col>102</xdr:col>
      <xdr:colOff>114300</xdr:colOff>
      <xdr:row>75</xdr:row>
      <xdr:rowOff>145244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9201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42190</xdr:rowOff>
    </xdr:from>
    <xdr:to>
      <xdr:col>116</xdr:col>
      <xdr:colOff>114300</xdr:colOff>
      <xdr:row>77</xdr:row>
      <xdr:rowOff>143790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20617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37960</xdr:rowOff>
    </xdr:from>
    <xdr:to>
      <xdr:col>112</xdr:col>
      <xdr:colOff>38100</xdr:colOff>
      <xdr:row>77</xdr:row>
      <xdr:rowOff>139560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130687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92081</xdr:rowOff>
    </xdr:from>
    <xdr:to>
      <xdr:col>107</xdr:col>
      <xdr:colOff>101600</xdr:colOff>
      <xdr:row>76</xdr:row>
      <xdr:rowOff>22231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82461</xdr:rowOff>
    </xdr:from>
    <xdr:to>
      <xdr:col>102</xdr:col>
      <xdr:colOff>165100</xdr:colOff>
      <xdr:row>76</xdr:row>
      <xdr:rowOff>12610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1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94444</xdr:rowOff>
    </xdr:from>
    <xdr:to>
      <xdr:col>98</xdr:col>
      <xdr:colOff>38100</xdr:colOff>
      <xdr:row>76</xdr:row>
      <xdr:rowOff>24594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との乖離が一貫して大きいのは人件費である。これは、定員適正化計画に基づいて職員数の抑制に努めた結果、人口千人当たり職員数が類似団体内でも低く、手当等については必要最小限のものしか設けていないことなどで人件費を抑え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公債費については、東日本大震災を受け平成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年度にかけて市庁舎や教育施設などの公共施設の耐震化を進め、その際に発行した地方債の元金償還が平成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年度から始まっていることから増加傾向にあったが、平成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年度に多額の繰上償還を実施したことや臨時地方道整備事業等の償還終了により減少に転じている。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扶助費の増加については、第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子以降の保育料等の完全無料化をはじめとする子育て支援施策を積極的に実施していることや、障がい者自立支援給付費などの社会福祉費が増加傾向にあるためである。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33,284
32,831
54.62
13,754,125
12,806,109
781,910
7,744,379
9,853,416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117166</xdr:rowOff>
    </xdr:from>
    <xdr:to>
      <xdr:col>24</xdr:col>
      <xdr:colOff>63500</xdr:colOff>
      <xdr:row>37</xdr:row>
      <xdr:rowOff>19522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89366"/>
          <a:ext cx="8382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35524</xdr:rowOff>
    </xdr:from>
    <xdr:to>
      <xdr:col>19</xdr:col>
      <xdr:colOff>177800</xdr:colOff>
      <xdr:row>36</xdr:row>
      <xdr:rowOff>117166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07724"/>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27360</xdr:rowOff>
    </xdr:from>
    <xdr:to>
      <xdr:col>15</xdr:col>
      <xdr:colOff>50800</xdr:colOff>
      <xdr:row>36</xdr:row>
      <xdr:rowOff>35524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956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60016</xdr:rowOff>
    </xdr:from>
    <xdr:to>
      <xdr:col>10</xdr:col>
      <xdr:colOff>114300</xdr:colOff>
      <xdr:row>36</xdr:row>
      <xdr:rowOff>27360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60766"/>
          <a:ext cx="8890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140172</xdr:rowOff>
    </xdr:from>
    <xdr:to>
      <xdr:col>24</xdr:col>
      <xdr:colOff>114300</xdr:colOff>
      <xdr:row>37</xdr:row>
      <xdr:rowOff>70322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118599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66366</xdr:rowOff>
    </xdr:from>
    <xdr:to>
      <xdr:col>20</xdr:col>
      <xdr:colOff>38100</xdr:colOff>
      <xdr:row>36</xdr:row>
      <xdr:rowOff>167966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159093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156174</xdr:rowOff>
    </xdr:from>
    <xdr:to>
      <xdr:col>15</xdr:col>
      <xdr:colOff>101600</xdr:colOff>
      <xdr:row>36</xdr:row>
      <xdr:rowOff>86324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102851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3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148010</xdr:rowOff>
    </xdr:from>
    <xdr:to>
      <xdr:col>10</xdr:col>
      <xdr:colOff>165100</xdr:colOff>
      <xdr:row>36</xdr:row>
      <xdr:rowOff>78160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94687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9216</xdr:rowOff>
    </xdr:from>
    <xdr:to>
      <xdr:col>6</xdr:col>
      <xdr:colOff>38100</xdr:colOff>
      <xdr:row>35</xdr:row>
      <xdr:rowOff>110816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127343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8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96792</xdr:rowOff>
    </xdr:from>
    <xdr:to>
      <xdr:col>24</xdr:col>
      <xdr:colOff>63500</xdr:colOff>
      <xdr:row>58</xdr:row>
      <xdr:rowOff>99845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40892"/>
          <a:ext cx="8382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99845</xdr:rowOff>
    </xdr:from>
    <xdr:to>
      <xdr:col>19</xdr:col>
      <xdr:colOff>177800</xdr:colOff>
      <xdr:row>58</xdr:row>
      <xdr:rowOff>109310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3945"/>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93967</xdr:rowOff>
    </xdr:from>
    <xdr:to>
      <xdr:col>15</xdr:col>
      <xdr:colOff>50800</xdr:colOff>
      <xdr:row>58</xdr:row>
      <xdr:rowOff>109310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38067"/>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80983</xdr:rowOff>
    </xdr:from>
    <xdr:to>
      <xdr:col>10</xdr:col>
      <xdr:colOff>114300</xdr:colOff>
      <xdr:row>58</xdr:row>
      <xdr:rowOff>93967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25083"/>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45992</xdr:rowOff>
    </xdr:from>
    <xdr:to>
      <xdr:col>24</xdr:col>
      <xdr:colOff>114300</xdr:colOff>
      <xdr:row>58</xdr:row>
      <xdr:rowOff>147592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132369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49045</xdr:rowOff>
    </xdr:from>
    <xdr:to>
      <xdr:col>20</xdr:col>
      <xdr:colOff>38100</xdr:colOff>
      <xdr:row>58</xdr:row>
      <xdr:rowOff>150645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141772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58510</xdr:rowOff>
    </xdr:from>
    <xdr:to>
      <xdr:col>15</xdr:col>
      <xdr:colOff>101600</xdr:colOff>
      <xdr:row>58</xdr:row>
      <xdr:rowOff>160110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151237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43167</xdr:rowOff>
    </xdr:from>
    <xdr:to>
      <xdr:col>10</xdr:col>
      <xdr:colOff>165100</xdr:colOff>
      <xdr:row>58</xdr:row>
      <xdr:rowOff>144767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135894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30183</xdr:rowOff>
    </xdr:from>
    <xdr:to>
      <xdr:col>6</xdr:col>
      <xdr:colOff>38100</xdr:colOff>
      <xdr:row>58</xdr:row>
      <xdr:rowOff>131783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122910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39932</xdr:rowOff>
    </xdr:from>
    <xdr:to>
      <xdr:col>24</xdr:col>
      <xdr:colOff>63500</xdr:colOff>
      <xdr:row>78</xdr:row>
      <xdr:rowOff>112692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13032"/>
          <a:ext cx="838200" cy="7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31931</xdr:rowOff>
    </xdr:from>
    <xdr:to>
      <xdr:col>19</xdr:col>
      <xdr:colOff>177800</xdr:colOff>
      <xdr:row>78</xdr:row>
      <xdr:rowOff>112692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405031"/>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17399</xdr:rowOff>
    </xdr:from>
    <xdr:to>
      <xdr:col>15</xdr:col>
      <xdr:colOff>50800</xdr:colOff>
      <xdr:row>78</xdr:row>
      <xdr:rowOff>31931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390499"/>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6001</xdr:rowOff>
    </xdr:from>
    <xdr:to>
      <xdr:col>10</xdr:col>
      <xdr:colOff>114300</xdr:colOff>
      <xdr:row>78</xdr:row>
      <xdr:rowOff>17399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79101"/>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160582</xdr:rowOff>
    </xdr:from>
    <xdr:to>
      <xdr:col>24</xdr:col>
      <xdr:colOff>114300</xdr:colOff>
      <xdr:row>78</xdr:row>
      <xdr:rowOff>90732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139009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61892</xdr:rowOff>
    </xdr:from>
    <xdr:to>
      <xdr:col>20</xdr:col>
      <xdr:colOff>38100</xdr:colOff>
      <xdr:row>78</xdr:row>
      <xdr:rowOff>163492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154619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2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152581</xdr:rowOff>
    </xdr:from>
    <xdr:to>
      <xdr:col>15</xdr:col>
      <xdr:colOff>101600</xdr:colOff>
      <xdr:row>78</xdr:row>
      <xdr:rowOff>82731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73858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4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138049</xdr:rowOff>
    </xdr:from>
    <xdr:to>
      <xdr:col>10</xdr:col>
      <xdr:colOff>165100</xdr:colOff>
      <xdr:row>78</xdr:row>
      <xdr:rowOff>68199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59326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3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126651</xdr:rowOff>
    </xdr:from>
    <xdr:to>
      <xdr:col>6</xdr:col>
      <xdr:colOff>38100</xdr:colOff>
      <xdr:row>78</xdr:row>
      <xdr:rowOff>56801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47928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2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12819</xdr:rowOff>
    </xdr:from>
    <xdr:to>
      <xdr:col>24</xdr:col>
      <xdr:colOff>63500</xdr:colOff>
      <xdr:row>98</xdr:row>
      <xdr:rowOff>25560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14919"/>
          <a:ext cx="8382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14404</xdr:rowOff>
    </xdr:from>
    <xdr:to>
      <xdr:col>19</xdr:col>
      <xdr:colOff>177800</xdr:colOff>
      <xdr:row>98</xdr:row>
      <xdr:rowOff>25560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1650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3614</xdr:rowOff>
    </xdr:from>
    <xdr:to>
      <xdr:col>15</xdr:col>
      <xdr:colOff>50800</xdr:colOff>
      <xdr:row>98</xdr:row>
      <xdr:rowOff>14404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05714"/>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157012</xdr:rowOff>
    </xdr:from>
    <xdr:to>
      <xdr:col>10</xdr:col>
      <xdr:colOff>114300</xdr:colOff>
      <xdr:row>98</xdr:row>
      <xdr:rowOff>3614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87662"/>
          <a:ext cx="8890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133469</xdr:rowOff>
    </xdr:from>
    <xdr:to>
      <xdr:col>24</xdr:col>
      <xdr:colOff>114300</xdr:colOff>
      <xdr:row>98</xdr:row>
      <xdr:rowOff>63619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48396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146210</xdr:rowOff>
    </xdr:from>
    <xdr:to>
      <xdr:col>20</xdr:col>
      <xdr:colOff>38100</xdr:colOff>
      <xdr:row>98</xdr:row>
      <xdr:rowOff>76360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67487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135054</xdr:rowOff>
    </xdr:from>
    <xdr:to>
      <xdr:col>15</xdr:col>
      <xdr:colOff>101600</xdr:colOff>
      <xdr:row>98</xdr:row>
      <xdr:rowOff>65204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56331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124264</xdr:rowOff>
    </xdr:from>
    <xdr:to>
      <xdr:col>10</xdr:col>
      <xdr:colOff>165100</xdr:colOff>
      <xdr:row>98</xdr:row>
      <xdr:rowOff>54414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45541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106212</xdr:rowOff>
    </xdr:from>
    <xdr:to>
      <xdr:col>6</xdr:col>
      <xdr:colOff>38100</xdr:colOff>
      <xdr:row>98</xdr:row>
      <xdr:rowOff>36362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27489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10378</xdr:rowOff>
    </xdr:from>
    <xdr:to>
      <xdr:col>55</xdr:col>
      <xdr:colOff>0</xdr:colOff>
      <xdr:row>37</xdr:row>
      <xdr:rowOff>38463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354028"/>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38463</xdr:rowOff>
    </xdr:from>
    <xdr:to>
      <xdr:col>50</xdr:col>
      <xdr:colOff>114300</xdr:colOff>
      <xdr:row>37</xdr:row>
      <xdr:rowOff>49240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38211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49240</xdr:rowOff>
    </xdr:from>
    <xdr:to>
      <xdr:col>45</xdr:col>
      <xdr:colOff>177800</xdr:colOff>
      <xdr:row>37</xdr:row>
      <xdr:rowOff>51526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3928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47607</xdr:rowOff>
    </xdr:from>
    <xdr:to>
      <xdr:col>41</xdr:col>
      <xdr:colOff>50800</xdr:colOff>
      <xdr:row>37</xdr:row>
      <xdr:rowOff>51526</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39125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131028</xdr:rowOff>
    </xdr:from>
    <xdr:to>
      <xdr:col>55</xdr:col>
      <xdr:colOff>50800</xdr:colOff>
      <xdr:row>37</xdr:row>
      <xdr:rowOff>61178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153905</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1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159113</xdr:rowOff>
    </xdr:from>
    <xdr:to>
      <xdr:col>50</xdr:col>
      <xdr:colOff>165100</xdr:colOff>
      <xdr:row>37</xdr:row>
      <xdr:rowOff>89263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105790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10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169890</xdr:rowOff>
    </xdr:from>
    <xdr:to>
      <xdr:col>46</xdr:col>
      <xdr:colOff>38100</xdr:colOff>
      <xdr:row>37</xdr:row>
      <xdr:rowOff>100040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116567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11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726</xdr:rowOff>
    </xdr:from>
    <xdr:to>
      <xdr:col>41</xdr:col>
      <xdr:colOff>101600</xdr:colOff>
      <xdr:row>37</xdr:row>
      <xdr:rowOff>102326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3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93453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643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168257</xdr:rowOff>
    </xdr:from>
    <xdr:to>
      <xdr:col>36</xdr:col>
      <xdr:colOff>165100</xdr:colOff>
      <xdr:row>37</xdr:row>
      <xdr:rowOff>98407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89534</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43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15849</xdr:rowOff>
    </xdr:from>
    <xdr:to>
      <xdr:col>55</xdr:col>
      <xdr:colOff>0</xdr:colOff>
      <xdr:row>58</xdr:row>
      <xdr:rowOff>42507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959949"/>
          <a:ext cx="8382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42507</xdr:rowOff>
    </xdr:from>
    <xdr:to>
      <xdr:col>50</xdr:col>
      <xdr:colOff>114300</xdr:colOff>
      <xdr:row>58</xdr:row>
      <xdr:rowOff>47625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86607"/>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47625</xdr:rowOff>
    </xdr:from>
    <xdr:to>
      <xdr:col>45</xdr:col>
      <xdr:colOff>177800</xdr:colOff>
      <xdr:row>58</xdr:row>
      <xdr:rowOff>48501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99172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17335</xdr:rowOff>
    </xdr:from>
    <xdr:to>
      <xdr:col>41</xdr:col>
      <xdr:colOff>50800</xdr:colOff>
      <xdr:row>58</xdr:row>
      <xdr:rowOff>48501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96143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136499</xdr:rowOff>
    </xdr:from>
    <xdr:to>
      <xdr:col>55</xdr:col>
      <xdr:colOff>50800</xdr:colOff>
      <xdr:row>58</xdr:row>
      <xdr:rowOff>66649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114926</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163157</xdr:rowOff>
    </xdr:from>
    <xdr:to>
      <xdr:col>50</xdr:col>
      <xdr:colOff>165100</xdr:colOff>
      <xdr:row>58</xdr:row>
      <xdr:rowOff>93307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84434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168275</xdr:rowOff>
    </xdr:from>
    <xdr:to>
      <xdr:col>46</xdr:col>
      <xdr:colOff>38100</xdr:colOff>
      <xdr:row>58</xdr:row>
      <xdr:rowOff>98425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89552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169151</xdr:rowOff>
    </xdr:from>
    <xdr:to>
      <xdr:col>41</xdr:col>
      <xdr:colOff>101600</xdr:colOff>
      <xdr:row>58</xdr:row>
      <xdr:rowOff>99301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90428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137985</xdr:rowOff>
    </xdr:from>
    <xdr:to>
      <xdr:col>36</xdr:col>
      <xdr:colOff>165100</xdr:colOff>
      <xdr:row>58</xdr:row>
      <xdr:rowOff>68135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59262</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52734</xdr:rowOff>
    </xdr:from>
    <xdr:to>
      <xdr:col>55</xdr:col>
      <xdr:colOff>0</xdr:colOff>
      <xdr:row>75</xdr:row>
      <xdr:rowOff>55216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911484"/>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55216</xdr:rowOff>
    </xdr:from>
    <xdr:to>
      <xdr:col>50</xdr:col>
      <xdr:colOff>114300</xdr:colOff>
      <xdr:row>76</xdr:row>
      <xdr:rowOff>70532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2913966"/>
          <a:ext cx="889000" cy="1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134834</xdr:rowOff>
    </xdr:from>
    <xdr:to>
      <xdr:col>45</xdr:col>
      <xdr:colOff>177800</xdr:colOff>
      <xdr:row>76</xdr:row>
      <xdr:rowOff>70532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2993584"/>
          <a:ext cx="889000" cy="10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134834</xdr:rowOff>
    </xdr:from>
    <xdr:to>
      <xdr:col>41</xdr:col>
      <xdr:colOff>50800</xdr:colOff>
      <xdr:row>75</xdr:row>
      <xdr:rowOff>155865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299358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1934</xdr:rowOff>
    </xdr:from>
    <xdr:to>
      <xdr:col>55</xdr:col>
      <xdr:colOff>50800</xdr:colOff>
      <xdr:row>75</xdr:row>
      <xdr:rowOff>103534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8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24811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7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4416</xdr:rowOff>
    </xdr:from>
    <xdr:to>
      <xdr:col>50</xdr:col>
      <xdr:colOff>165100</xdr:colOff>
      <xdr:row>75</xdr:row>
      <xdr:rowOff>106016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86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122543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6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19732</xdr:rowOff>
    </xdr:from>
    <xdr:to>
      <xdr:col>46</xdr:col>
      <xdr:colOff>38100</xdr:colOff>
      <xdr:row>76</xdr:row>
      <xdr:rowOff>121332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0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137859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82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84034</xdr:rowOff>
    </xdr:from>
    <xdr:to>
      <xdr:col>41</xdr:col>
      <xdr:colOff>101600</xdr:colOff>
      <xdr:row>76</xdr:row>
      <xdr:rowOff>14185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942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30711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7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105065</xdr:rowOff>
    </xdr:from>
    <xdr:to>
      <xdr:col>36</xdr:col>
      <xdr:colOff>165100</xdr:colOff>
      <xdr:row>76</xdr:row>
      <xdr:rowOff>35215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296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51742</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7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105603</xdr:rowOff>
    </xdr:from>
    <xdr:to>
      <xdr:col>55</xdr:col>
      <xdr:colOff>0</xdr:colOff>
      <xdr:row>98</xdr:row>
      <xdr:rowOff>133641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07703"/>
          <a:ext cx="838200" cy="2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130840</xdr:rowOff>
    </xdr:from>
    <xdr:to>
      <xdr:col>50</xdr:col>
      <xdr:colOff>114300</xdr:colOff>
      <xdr:row>98</xdr:row>
      <xdr:rowOff>133641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932940"/>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130840</xdr:rowOff>
    </xdr:from>
    <xdr:to>
      <xdr:col>45</xdr:col>
      <xdr:colOff>177800</xdr:colOff>
      <xdr:row>98</xdr:row>
      <xdr:rowOff>138339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932940"/>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125707</xdr:rowOff>
    </xdr:from>
    <xdr:to>
      <xdr:col>41</xdr:col>
      <xdr:colOff>50800</xdr:colOff>
      <xdr:row>98</xdr:row>
      <xdr:rowOff>138339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927807"/>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54803</xdr:rowOff>
    </xdr:from>
    <xdr:to>
      <xdr:col>55</xdr:col>
      <xdr:colOff>50800</xdr:colOff>
      <xdr:row>98</xdr:row>
      <xdr:rowOff>156403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82841</xdr:rowOff>
    </xdr:from>
    <xdr:to>
      <xdr:col>50</xdr:col>
      <xdr:colOff>165100</xdr:colOff>
      <xdr:row>99</xdr:row>
      <xdr:rowOff>12991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4118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80040</xdr:rowOff>
    </xdr:from>
    <xdr:to>
      <xdr:col>46</xdr:col>
      <xdr:colOff>38100</xdr:colOff>
      <xdr:row>99</xdr:row>
      <xdr:rowOff>10190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1317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87539</xdr:rowOff>
    </xdr:from>
    <xdr:to>
      <xdr:col>41</xdr:col>
      <xdr:colOff>101600</xdr:colOff>
      <xdr:row>99</xdr:row>
      <xdr:rowOff>17689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8816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74907</xdr:rowOff>
    </xdr:from>
    <xdr:to>
      <xdr:col>36</xdr:col>
      <xdr:colOff>165100</xdr:colOff>
      <xdr:row>99</xdr:row>
      <xdr:rowOff>5057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167634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147440</xdr:rowOff>
    </xdr:from>
    <xdr:to>
      <xdr:col>85</xdr:col>
      <xdr:colOff>127000</xdr:colOff>
      <xdr:row>38</xdr:row>
      <xdr:rowOff>164585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6625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164585</xdr:rowOff>
    </xdr:from>
    <xdr:to>
      <xdr:col>81</xdr:col>
      <xdr:colOff>50800</xdr:colOff>
      <xdr:row>39</xdr:row>
      <xdr:rowOff>22722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679685"/>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113247</xdr:rowOff>
    </xdr:from>
    <xdr:to>
      <xdr:col>76</xdr:col>
      <xdr:colOff>114300</xdr:colOff>
      <xdr:row>39</xdr:row>
      <xdr:rowOff>22722</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628347"/>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113247</xdr:rowOff>
    </xdr:from>
    <xdr:to>
      <xdr:col>71</xdr:col>
      <xdr:colOff>177800</xdr:colOff>
      <xdr:row>39</xdr:row>
      <xdr:rowOff>1201</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628347"/>
          <a:ext cx="889000" cy="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96640</xdr:rowOff>
    </xdr:from>
    <xdr:to>
      <xdr:col>85</xdr:col>
      <xdr:colOff>177800</xdr:colOff>
      <xdr:row>39</xdr:row>
      <xdr:rowOff>26790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6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11567</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5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113785</xdr:rowOff>
    </xdr:from>
    <xdr:to>
      <xdr:col>81</xdr:col>
      <xdr:colOff>101600</xdr:colOff>
      <xdr:row>39</xdr:row>
      <xdr:rowOff>43935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6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35062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7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143372</xdr:rowOff>
    </xdr:from>
    <xdr:to>
      <xdr:col>76</xdr:col>
      <xdr:colOff>165100</xdr:colOff>
      <xdr:row>39</xdr:row>
      <xdr:rowOff>73522</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6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64649</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7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62447</xdr:rowOff>
    </xdr:from>
    <xdr:to>
      <xdr:col>72</xdr:col>
      <xdr:colOff>38100</xdr:colOff>
      <xdr:row>38</xdr:row>
      <xdr:rowOff>164047</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5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155174</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6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121851</xdr:rowOff>
    </xdr:from>
    <xdr:to>
      <xdr:col>67</xdr:col>
      <xdr:colOff>101600</xdr:colOff>
      <xdr:row>39</xdr:row>
      <xdr:rowOff>52001</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6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43128</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7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15494</xdr:rowOff>
    </xdr:from>
    <xdr:to>
      <xdr:col>85</xdr:col>
      <xdr:colOff>127000</xdr:colOff>
      <xdr:row>59</xdr:row>
      <xdr:rowOff>16408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1013104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101447</xdr:rowOff>
    </xdr:from>
    <xdr:to>
      <xdr:col>81</xdr:col>
      <xdr:colOff>50800</xdr:colOff>
      <xdr:row>59</xdr:row>
      <xdr:rowOff>15494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045547"/>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95948</xdr:rowOff>
    </xdr:from>
    <xdr:to>
      <xdr:col>76</xdr:col>
      <xdr:colOff>114300</xdr:colOff>
      <xdr:row>58</xdr:row>
      <xdr:rowOff>101447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040048"/>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95948</xdr:rowOff>
    </xdr:from>
    <xdr:to>
      <xdr:col>71</xdr:col>
      <xdr:colOff>177800</xdr:colOff>
      <xdr:row>58</xdr:row>
      <xdr:rowOff>104331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040048"/>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137058</xdr:rowOff>
    </xdr:from>
    <xdr:to>
      <xdr:col>85</xdr:col>
      <xdr:colOff>177800</xdr:colOff>
      <xdr:row>59</xdr:row>
      <xdr:rowOff>67208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51985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9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136144</xdr:rowOff>
    </xdr:from>
    <xdr:to>
      <xdr:col>81</xdr:col>
      <xdr:colOff>101600</xdr:colOff>
      <xdr:row>59</xdr:row>
      <xdr:rowOff>66294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57421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50647</xdr:rowOff>
    </xdr:from>
    <xdr:to>
      <xdr:col>76</xdr:col>
      <xdr:colOff>165100</xdr:colOff>
      <xdr:row>58</xdr:row>
      <xdr:rowOff>152247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143374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45148</xdr:rowOff>
    </xdr:from>
    <xdr:to>
      <xdr:col>72</xdr:col>
      <xdr:colOff>38100</xdr:colOff>
      <xdr:row>58</xdr:row>
      <xdr:rowOff>146748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137875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0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53531</xdr:rowOff>
    </xdr:from>
    <xdr:to>
      <xdr:col>67</xdr:col>
      <xdr:colOff>101600</xdr:colOff>
      <xdr:row>58</xdr:row>
      <xdr:rowOff>155131</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146258</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42811</xdr:rowOff>
    </xdr:from>
    <xdr:to>
      <xdr:col>85</xdr:col>
      <xdr:colOff>127000</xdr:colOff>
      <xdr:row>79</xdr:row>
      <xdr:rowOff>43562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7361"/>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40500</xdr:rowOff>
    </xdr:from>
    <xdr:to>
      <xdr:col>81</xdr:col>
      <xdr:colOff>50800</xdr:colOff>
      <xdr:row>79</xdr:row>
      <xdr:rowOff>42811</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5050"/>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40387</xdr:rowOff>
    </xdr:from>
    <xdr:to>
      <xdr:col>76</xdr:col>
      <xdr:colOff>114300</xdr:colOff>
      <xdr:row>79</xdr:row>
      <xdr:rowOff>40500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4937"/>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40387</xdr:rowOff>
    </xdr:from>
    <xdr:to>
      <xdr:col>71</xdr:col>
      <xdr:colOff>177800</xdr:colOff>
      <xdr:row>79</xdr:row>
      <xdr:rowOff>44196</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493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164212</xdr:rowOff>
    </xdr:from>
    <xdr:to>
      <xdr:col>85</xdr:col>
      <xdr:colOff>177800</xdr:colOff>
      <xdr:row>79</xdr:row>
      <xdr:rowOff>94362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79139</xdr:rowOff>
    </xdr:from>
    <xdr:ext cx="313932"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5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84738</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2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161150</xdr:rowOff>
    </xdr:from>
    <xdr:to>
      <xdr:col>76</xdr:col>
      <xdr:colOff>165100</xdr:colOff>
      <xdr:row>79</xdr:row>
      <xdr:rowOff>91300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82427</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161037</xdr:rowOff>
    </xdr:from>
    <xdr:to>
      <xdr:col>72</xdr:col>
      <xdr:colOff>38100</xdr:colOff>
      <xdr:row>79</xdr:row>
      <xdr:rowOff>91187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82314</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164846</xdr:rowOff>
    </xdr:from>
    <xdr:to>
      <xdr:col>67</xdr:col>
      <xdr:colOff>101600</xdr:colOff>
      <xdr:row>79</xdr:row>
      <xdr:rowOff>94996</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86123</xdr:rowOff>
    </xdr:from>
    <xdr:ext cx="31393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57333" y="13630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106769</xdr:rowOff>
    </xdr:from>
    <xdr:to>
      <xdr:col>85</xdr:col>
      <xdr:colOff>127000</xdr:colOff>
      <xdr:row>96</xdr:row>
      <xdr:rowOff>170281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565969"/>
          <a:ext cx="8382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106769</xdr:rowOff>
    </xdr:from>
    <xdr:to>
      <xdr:col>81</xdr:col>
      <xdr:colOff>50800</xdr:colOff>
      <xdr:row>96</xdr:row>
      <xdr:rowOff>157823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56596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157823</xdr:rowOff>
    </xdr:from>
    <xdr:to>
      <xdr:col>76</xdr:col>
      <xdr:colOff>114300</xdr:colOff>
      <xdr:row>96</xdr:row>
      <xdr:rowOff>168478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17023"/>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168478</xdr:rowOff>
    </xdr:from>
    <xdr:to>
      <xdr:col>71</xdr:col>
      <xdr:colOff>177800</xdr:colOff>
      <xdr:row>97</xdr:row>
      <xdr:rowOff>18377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27678"/>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119481</xdr:rowOff>
    </xdr:from>
    <xdr:to>
      <xdr:col>85</xdr:col>
      <xdr:colOff>177800</xdr:colOff>
      <xdr:row>97</xdr:row>
      <xdr:rowOff>49631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97908</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55969</xdr:rowOff>
    </xdr:from>
    <xdr:to>
      <xdr:col>81</xdr:col>
      <xdr:colOff>101600</xdr:colOff>
      <xdr:row>96</xdr:row>
      <xdr:rowOff>157569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148696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107023</xdr:rowOff>
    </xdr:from>
    <xdr:to>
      <xdr:col>76</xdr:col>
      <xdr:colOff>165100</xdr:colOff>
      <xdr:row>97</xdr:row>
      <xdr:rowOff>37173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28300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6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117678</xdr:rowOff>
    </xdr:from>
    <xdr:to>
      <xdr:col>72</xdr:col>
      <xdr:colOff>38100</xdr:colOff>
      <xdr:row>97</xdr:row>
      <xdr:rowOff>47828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38955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139027</xdr:rowOff>
    </xdr:from>
    <xdr:to>
      <xdr:col>67</xdr:col>
      <xdr:colOff>101600</xdr:colOff>
      <xdr:row>97</xdr:row>
      <xdr:rowOff>69177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60304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6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について、類似団体内平均を一貫して下回っているのは、総務費、民生費、衛生費、農林水産業費、土木費、消防費、教育費、公債費である。そのうち民生費は、障害者の自立支援給付や保育所委託運営費、認定こども園施設型給付費などの扶助費が増加傾向にある中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内保育園・幼稚園の認定こども園への移行に伴う建設補助が終了したことから減少したが、令和元年度は認知症高齢者グループホーム開設準備経費に対する補助の実施等から増加に転じた。衛生費については、ごみ処理やし尿処理を一部事務組合で実施することにより経費を抑えていることが理由として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商工費は類似団体内平均を常に上回っている。これは工業振興を目的とした企業への助成や、中小企業への運転・設備投資に係る資金を融資する金融機関への預託、ほたるいか海上観光をはじめとする各種観光事業など、市独自の商工業や観光振興事業を多く実施しているため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年度以降は、工業振興において、新成長産業研究施設立地奨励金による助成の増加や、観光面において、クルージング事業などによる観光遊覧船運航事業の増加により一人当たりのコストが上昇している。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教育費は、順次行ってきたグラウンドやプールなどの改修工事が平成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年度に大きく減少し、今年度は同水準で推移している。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ポイント減少している。これは総合計画に定める各種事業を推進していくため、昨年度よりも取崩額を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一方、歳出の抑制に努めたことなどにより、実質収支比率は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今後も行政サービスの質の維持向上に努め、事務事業の効率化を図りながら健全な財政運営に努めていきたい。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各会計に赤字は生じていないものの、高齢社会の進行に伴う医療費や介護給付費の増加などにより、後期高齢者医療保険事業や介護保険事業などの医療介護系特別会計への繰出金は年々増加していくことが見込まれ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健康寿命延伸のために予防事業について積極的に施策を推進しているところであるが、今後も引き続き、医療費の抑制を通じ、市財政に及ぼす影響の軽減に努めていく。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060_&#28369;&#2402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42.1</v>
          </cell>
          <cell r="BX51">
            <v>34.1</v>
          </cell>
          <cell r="CF51">
            <v>26.8</v>
          </cell>
          <cell r="CN51">
            <v>7.9</v>
          </cell>
          <cell r="CV51">
            <v>7.9</v>
          </cell>
        </row>
        <row r="53">
          <cell r="BP53">
            <v>50.1</v>
          </cell>
          <cell r="BX53">
            <v>51.5</v>
          </cell>
          <cell r="CF53">
            <v>52.7</v>
          </cell>
          <cell r="CN53">
            <v>54.3</v>
          </cell>
          <cell r="CV53">
            <v>55.7</v>
          </cell>
        </row>
        <row r="55">
          <cell r="AN55" t="str">
            <v>類似団体内平均値</v>
          </cell>
          <cell r="BP55">
            <v>56.8</v>
          </cell>
          <cell r="BX55">
            <v>52.3</v>
          </cell>
          <cell r="CF55">
            <v>55.4</v>
          </cell>
          <cell r="CN55">
            <v>52.7</v>
          </cell>
          <cell r="CV55">
            <v>49.7</v>
          </cell>
        </row>
        <row r="57">
          <cell r="BP57">
            <v>54</v>
          </cell>
          <cell r="BX57">
            <v>57.1</v>
          </cell>
          <cell r="CF57">
            <v>58.7</v>
          </cell>
          <cell r="CN57">
            <v>59.9</v>
          </cell>
          <cell r="CV57">
            <v>60.6</v>
          </cell>
        </row>
        <row r="72">
          <cell r="BP72" t="str">
            <v>H27</v>
          </cell>
          <cell r="BX72" t="str">
            <v>H28</v>
          </cell>
          <cell r="CF72" t="str">
            <v>H29</v>
          </cell>
          <cell r="CN72" t="str">
            <v>H30</v>
          </cell>
          <cell r="CV72" t="str">
            <v>R01</v>
          </cell>
        </row>
        <row r="73">
          <cell r="AN73" t="str">
            <v>当該団体値</v>
          </cell>
          <cell r="BP73">
            <v>42.1</v>
          </cell>
          <cell r="BX73">
            <v>34.1</v>
          </cell>
          <cell r="CF73">
            <v>26.8</v>
          </cell>
          <cell r="CN73">
            <v>7.9</v>
          </cell>
          <cell r="CV73">
            <v>7.9</v>
          </cell>
        </row>
        <row r="75">
          <cell r="BP75">
            <v>10.5</v>
          </cell>
          <cell r="BX75">
            <v>9.9</v>
          </cell>
          <cell r="CF75">
            <v>9.3000000000000007</v>
          </cell>
          <cell r="CN75">
            <v>8.6</v>
          </cell>
          <cell r="CV75">
            <v>7.6</v>
          </cell>
        </row>
        <row r="77">
          <cell r="AN77" t="str">
            <v>類似団体内平均値</v>
          </cell>
          <cell r="BP77">
            <v>56.8</v>
          </cell>
          <cell r="BX77">
            <v>52.3</v>
          </cell>
          <cell r="CF77">
            <v>55.4</v>
          </cell>
          <cell r="CN77">
            <v>52.7</v>
          </cell>
          <cell r="CV77">
            <v>49.7</v>
          </cell>
        </row>
        <row r="79">
          <cell r="BP79">
            <v>10.199999999999999</v>
          </cell>
          <cell r="BX79">
            <v>10</v>
          </cell>
          <cell r="CF79">
            <v>9.6999999999999993</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13754125</v>
      </c>
      <c r="BO4" s="424"/>
      <c r="BP4" s="424"/>
      <c r="BQ4" s="424"/>
      <c r="BR4" s="424"/>
      <c r="BS4" s="424"/>
      <c r="BT4" s="424"/>
      <c r="BU4" s="425"/>
      <c r="BV4" s="423">
        <v>13158720</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10.1</v>
      </c>
      <c r="CU4" s="608"/>
      <c r="CV4" s="608"/>
      <c r="CW4" s="608"/>
      <c r="CX4" s="608"/>
      <c r="CY4" s="608"/>
      <c r="CZ4" s="608"/>
      <c r="DA4" s="609"/>
      <c r="DB4" s="607">
        <v>9.9</v>
      </c>
      <c r="DC4" s="608"/>
      <c r="DD4" s="608"/>
      <c r="DE4" s="608"/>
      <c r="DF4" s="608"/>
      <c r="DG4" s="608"/>
      <c r="DH4" s="608"/>
      <c r="DI4" s="609"/>
      <c r="DJ4" s="184"/>
      <c r="DK4" s="184"/>
      <c r="DL4" s="184"/>
      <c r="DM4" s="184"/>
      <c r="DN4" s="184"/>
      <c r="DO4" s="184"/>
    </row>
    <row r="5" spans="1:119" ht="18.75" customHeight="1" x14ac:dyDescent="0.15">
      <c r="A5" s="185"/>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12806109</v>
      </c>
      <c r="BO5" s="429"/>
      <c r="BP5" s="429"/>
      <c r="BQ5" s="429"/>
      <c r="BR5" s="429"/>
      <c r="BS5" s="429"/>
      <c r="BT5" s="429"/>
      <c r="BU5" s="430"/>
      <c r="BV5" s="428">
        <v>12371185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85.7</v>
      </c>
      <c r="CU5" s="399"/>
      <c r="CV5" s="399"/>
      <c r="CW5" s="399"/>
      <c r="CX5" s="399"/>
      <c r="CY5" s="399"/>
      <c r="CZ5" s="399"/>
      <c r="DA5" s="400"/>
      <c r="DB5" s="398">
        <v>85.1</v>
      </c>
      <c r="DC5" s="399"/>
      <c r="DD5" s="399"/>
      <c r="DE5" s="399"/>
      <c r="DF5" s="399"/>
      <c r="DG5" s="399"/>
      <c r="DH5" s="399"/>
      <c r="DI5" s="400"/>
      <c r="DJ5" s="184"/>
      <c r="DK5" s="184"/>
      <c r="DL5" s="184"/>
      <c r="DM5" s="184"/>
      <c r="DN5" s="184"/>
      <c r="DO5" s="184"/>
    </row>
    <row r="6" spans="1:119" ht="18.75" customHeight="1" x14ac:dyDescent="0.15">
      <c r="A6" s="185"/>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948016</v>
      </c>
      <c r="BO6" s="429"/>
      <c r="BP6" s="429"/>
      <c r="BQ6" s="429"/>
      <c r="BR6" s="429"/>
      <c r="BS6" s="429"/>
      <c r="BT6" s="429"/>
      <c r="BU6" s="430"/>
      <c r="BV6" s="428">
        <v>787535</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90.7</v>
      </c>
      <c r="CU6" s="582"/>
      <c r="CV6" s="582"/>
      <c r="CW6" s="582"/>
      <c r="CX6" s="582"/>
      <c r="CY6" s="582"/>
      <c r="CZ6" s="582"/>
      <c r="DA6" s="583"/>
      <c r="DB6" s="581">
        <v>91.2</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166106</v>
      </c>
      <c r="BO7" s="429"/>
      <c r="BP7" s="429"/>
      <c r="BQ7" s="429"/>
      <c r="BR7" s="429"/>
      <c r="BS7" s="429"/>
      <c r="BT7" s="429"/>
      <c r="BU7" s="430"/>
      <c r="BV7" s="428">
        <v>30549</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7744379</v>
      </c>
      <c r="CU7" s="429"/>
      <c r="CV7" s="429"/>
      <c r="CW7" s="429"/>
      <c r="CX7" s="429"/>
      <c r="CY7" s="429"/>
      <c r="CZ7" s="429"/>
      <c r="DA7" s="430"/>
      <c r="DB7" s="428">
        <v>7651467</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107</v>
      </c>
      <c r="AV8" s="486"/>
      <c r="AW8" s="486"/>
      <c r="AX8" s="486"/>
      <c r="AY8" s="408" t="s">
        <v>108</v>
      </c>
      <c r="AZ8" s="409"/>
      <c r="BA8" s="409"/>
      <c r="BB8" s="409"/>
      <c r="BC8" s="409"/>
      <c r="BD8" s="409"/>
      <c r="BE8" s="409"/>
      <c r="BF8" s="409"/>
      <c r="BG8" s="409"/>
      <c r="BH8" s="409"/>
      <c r="BI8" s="409"/>
      <c r="BJ8" s="409"/>
      <c r="BK8" s="409"/>
      <c r="BL8" s="409"/>
      <c r="BM8" s="410"/>
      <c r="BN8" s="428">
        <v>781910</v>
      </c>
      <c r="BO8" s="429"/>
      <c r="BP8" s="429"/>
      <c r="BQ8" s="429"/>
      <c r="BR8" s="429"/>
      <c r="BS8" s="429"/>
      <c r="BT8" s="429"/>
      <c r="BU8" s="430"/>
      <c r="BV8" s="428">
        <v>756986</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0.77</v>
      </c>
      <c r="CU8" s="542"/>
      <c r="CV8" s="542"/>
      <c r="CW8" s="542"/>
      <c r="CX8" s="542"/>
      <c r="CY8" s="542"/>
      <c r="CZ8" s="542"/>
      <c r="DA8" s="543"/>
      <c r="DB8" s="541">
        <v>0.76</v>
      </c>
      <c r="DC8" s="542"/>
      <c r="DD8" s="542"/>
      <c r="DE8" s="542"/>
      <c r="DF8" s="542"/>
      <c r="DG8" s="542"/>
      <c r="DH8" s="542"/>
      <c r="DI8" s="543"/>
      <c r="DJ8" s="184"/>
      <c r="DK8" s="184"/>
      <c r="DL8" s="184"/>
      <c r="DM8" s="184"/>
      <c r="DN8" s="184"/>
      <c r="DO8" s="184"/>
    </row>
    <row r="9" spans="1:119" ht="18.75" customHeight="1" thickBot="1" x14ac:dyDescent="0.2">
      <c r="A9" s="185"/>
      <c r="B9" s="570" t="s">
        <v>110</v>
      </c>
      <c r="C9" s="571"/>
      <c r="D9" s="571"/>
      <c r="E9" s="571"/>
      <c r="F9" s="571"/>
      <c r="G9" s="571"/>
      <c r="H9" s="571"/>
      <c r="I9" s="571"/>
      <c r="J9" s="571"/>
      <c r="K9" s="491"/>
      <c r="L9" s="572" t="s">
        <v>111</v>
      </c>
      <c r="M9" s="573"/>
      <c r="N9" s="573"/>
      <c r="O9" s="573"/>
      <c r="P9" s="573"/>
      <c r="Q9" s="574"/>
      <c r="R9" s="575">
        <v>32755</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24924</v>
      </c>
      <c r="BO9" s="429"/>
      <c r="BP9" s="429"/>
      <c r="BQ9" s="429"/>
      <c r="BR9" s="429"/>
      <c r="BS9" s="429"/>
      <c r="BT9" s="429"/>
      <c r="BU9" s="430"/>
      <c r="BV9" s="428">
        <v>-130530</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9.6</v>
      </c>
      <c r="CU9" s="399"/>
      <c r="CV9" s="399"/>
      <c r="CW9" s="399"/>
      <c r="CX9" s="399"/>
      <c r="CY9" s="399"/>
      <c r="CZ9" s="399"/>
      <c r="DA9" s="400"/>
      <c r="DB9" s="398">
        <v>11.5</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116</v>
      </c>
      <c r="M10" s="402"/>
      <c r="N10" s="402"/>
      <c r="O10" s="402"/>
      <c r="P10" s="402"/>
      <c r="Q10" s="403"/>
      <c r="R10" s="404">
        <v>33676</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454349</v>
      </c>
      <c r="BO10" s="429"/>
      <c r="BP10" s="429"/>
      <c r="BQ10" s="429"/>
      <c r="BR10" s="429"/>
      <c r="BS10" s="429"/>
      <c r="BT10" s="429"/>
      <c r="BU10" s="430"/>
      <c r="BV10" s="428">
        <v>391227</v>
      </c>
      <c r="BW10" s="429"/>
      <c r="BX10" s="429"/>
      <c r="BY10" s="429"/>
      <c r="BZ10" s="429"/>
      <c r="CA10" s="429"/>
      <c r="CB10" s="429"/>
      <c r="CC10" s="430"/>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107</v>
      </c>
      <c r="AV11" s="486"/>
      <c r="AW11" s="486"/>
      <c r="AX11" s="486"/>
      <c r="AY11" s="408" t="s">
        <v>124</v>
      </c>
      <c r="AZ11" s="409"/>
      <c r="BA11" s="409"/>
      <c r="BB11" s="409"/>
      <c r="BC11" s="409"/>
      <c r="BD11" s="409"/>
      <c r="BE11" s="409"/>
      <c r="BF11" s="409"/>
      <c r="BG11" s="409"/>
      <c r="BH11" s="409"/>
      <c r="BI11" s="409"/>
      <c r="BJ11" s="409"/>
      <c r="BK11" s="409"/>
      <c r="BL11" s="409"/>
      <c r="BM11" s="410"/>
      <c r="BN11" s="428">
        <v>42605</v>
      </c>
      <c r="BO11" s="429"/>
      <c r="BP11" s="429"/>
      <c r="BQ11" s="429"/>
      <c r="BR11" s="429"/>
      <c r="BS11" s="429"/>
      <c r="BT11" s="429"/>
      <c r="BU11" s="430"/>
      <c r="BV11" s="428">
        <v>164408</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4"/>
      <c r="DK11" s="184"/>
      <c r="DL11" s="184"/>
      <c r="DM11" s="184"/>
      <c r="DN11" s="184"/>
      <c r="DO11" s="184"/>
    </row>
    <row r="12" spans="1:119" ht="18.75" customHeight="1" x14ac:dyDescent="0.15">
      <c r="A12" s="185"/>
      <c r="B12" s="544" t="s">
        <v>128</v>
      </c>
      <c r="C12" s="545"/>
      <c r="D12" s="545"/>
      <c r="E12" s="545"/>
      <c r="F12" s="545"/>
      <c r="G12" s="545"/>
      <c r="H12" s="545"/>
      <c r="I12" s="545"/>
      <c r="J12" s="545"/>
      <c r="K12" s="546"/>
      <c r="L12" s="553" t="s">
        <v>129</v>
      </c>
      <c r="M12" s="554"/>
      <c r="N12" s="554"/>
      <c r="O12" s="554"/>
      <c r="P12" s="554"/>
      <c r="Q12" s="555"/>
      <c r="R12" s="556">
        <v>33284</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93</v>
      </c>
      <c r="AV12" s="486"/>
      <c r="AW12" s="486"/>
      <c r="AX12" s="486"/>
      <c r="AY12" s="408" t="s">
        <v>133</v>
      </c>
      <c r="AZ12" s="409"/>
      <c r="BA12" s="409"/>
      <c r="BB12" s="409"/>
      <c r="BC12" s="409"/>
      <c r="BD12" s="409"/>
      <c r="BE12" s="409"/>
      <c r="BF12" s="409"/>
      <c r="BG12" s="409"/>
      <c r="BH12" s="409"/>
      <c r="BI12" s="409"/>
      <c r="BJ12" s="409"/>
      <c r="BK12" s="409"/>
      <c r="BL12" s="409"/>
      <c r="BM12" s="410"/>
      <c r="BN12" s="428">
        <v>700000</v>
      </c>
      <c r="BO12" s="429"/>
      <c r="BP12" s="429"/>
      <c r="BQ12" s="429"/>
      <c r="BR12" s="429"/>
      <c r="BS12" s="429"/>
      <c r="BT12" s="429"/>
      <c r="BU12" s="430"/>
      <c r="BV12" s="428">
        <v>350000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136</v>
      </c>
      <c r="N13" s="529"/>
      <c r="O13" s="529"/>
      <c r="P13" s="529"/>
      <c r="Q13" s="530"/>
      <c r="R13" s="531">
        <v>32831</v>
      </c>
      <c r="S13" s="532"/>
      <c r="T13" s="532"/>
      <c r="U13" s="532"/>
      <c r="V13" s="533"/>
      <c r="W13" s="519" t="s">
        <v>137</v>
      </c>
      <c r="X13" s="441"/>
      <c r="Y13" s="441"/>
      <c r="Z13" s="441"/>
      <c r="AA13" s="441"/>
      <c r="AB13" s="442"/>
      <c r="AC13" s="404">
        <v>619</v>
      </c>
      <c r="AD13" s="405"/>
      <c r="AE13" s="405"/>
      <c r="AF13" s="405"/>
      <c r="AG13" s="406"/>
      <c r="AH13" s="404">
        <v>600</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-178122</v>
      </c>
      <c r="BO13" s="429"/>
      <c r="BP13" s="429"/>
      <c r="BQ13" s="429"/>
      <c r="BR13" s="429"/>
      <c r="BS13" s="429"/>
      <c r="BT13" s="429"/>
      <c r="BU13" s="430"/>
      <c r="BV13" s="428">
        <v>75105</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7.6</v>
      </c>
      <c r="CU13" s="399"/>
      <c r="CV13" s="399"/>
      <c r="CW13" s="399"/>
      <c r="CX13" s="399"/>
      <c r="CY13" s="399"/>
      <c r="CZ13" s="399"/>
      <c r="DA13" s="400"/>
      <c r="DB13" s="398">
        <v>8.6</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142</v>
      </c>
      <c r="M14" s="565"/>
      <c r="N14" s="565"/>
      <c r="O14" s="565"/>
      <c r="P14" s="565"/>
      <c r="Q14" s="566"/>
      <c r="R14" s="531">
        <v>33285</v>
      </c>
      <c r="S14" s="532"/>
      <c r="T14" s="532"/>
      <c r="U14" s="532"/>
      <c r="V14" s="533"/>
      <c r="W14" s="534"/>
      <c r="X14" s="444"/>
      <c r="Y14" s="444"/>
      <c r="Z14" s="444"/>
      <c r="AA14" s="444"/>
      <c r="AB14" s="445"/>
      <c r="AC14" s="524">
        <v>3.6</v>
      </c>
      <c r="AD14" s="525"/>
      <c r="AE14" s="525"/>
      <c r="AF14" s="525"/>
      <c r="AG14" s="526"/>
      <c r="AH14" s="524">
        <v>3.6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7.9</v>
      </c>
      <c r="CU14" s="536"/>
      <c r="CV14" s="536"/>
      <c r="CW14" s="536"/>
      <c r="CX14" s="536"/>
      <c r="CY14" s="536"/>
      <c r="CZ14" s="536"/>
      <c r="DA14" s="537"/>
      <c r="DB14" s="535">
        <v>7.9</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144</v>
      </c>
      <c r="N15" s="529"/>
      <c r="O15" s="529"/>
      <c r="P15" s="529"/>
      <c r="Q15" s="530"/>
      <c r="R15" s="531">
        <v>32905</v>
      </c>
      <c r="S15" s="532"/>
      <c r="T15" s="532"/>
      <c r="U15" s="532"/>
      <c r="V15" s="533"/>
      <c r="W15" s="519" t="s">
        <v>145</v>
      </c>
      <c r="X15" s="441"/>
      <c r="Y15" s="441"/>
      <c r="Z15" s="441"/>
      <c r="AA15" s="441"/>
      <c r="AB15" s="442"/>
      <c r="AC15" s="404">
        <v>6779</v>
      </c>
      <c r="AD15" s="405"/>
      <c r="AE15" s="405"/>
      <c r="AF15" s="405"/>
      <c r="AG15" s="406"/>
      <c r="AH15" s="404">
        <v>6733</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4632056</v>
      </c>
      <c r="BO15" s="424"/>
      <c r="BP15" s="424"/>
      <c r="BQ15" s="424"/>
      <c r="BR15" s="424"/>
      <c r="BS15" s="424"/>
      <c r="BT15" s="424"/>
      <c r="BU15" s="425"/>
      <c r="BV15" s="423">
        <v>4457229</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39.9</v>
      </c>
      <c r="AD16" s="525"/>
      <c r="AE16" s="525"/>
      <c r="AF16" s="525"/>
      <c r="AG16" s="526"/>
      <c r="AH16" s="524">
        <v>40.1</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6007351</v>
      </c>
      <c r="BO16" s="429"/>
      <c r="BP16" s="429"/>
      <c r="BQ16" s="429"/>
      <c r="BR16" s="429"/>
      <c r="BS16" s="429"/>
      <c r="BT16" s="429"/>
      <c r="BU16" s="430"/>
      <c r="BV16" s="428">
        <v>5902052</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151</v>
      </c>
      <c r="N17" s="514"/>
      <c r="O17" s="514"/>
      <c r="P17" s="514"/>
      <c r="Q17" s="515"/>
      <c r="R17" s="516" t="s">
        <v>152</v>
      </c>
      <c r="S17" s="517"/>
      <c r="T17" s="517"/>
      <c r="U17" s="517"/>
      <c r="V17" s="518"/>
      <c r="W17" s="519" t="s">
        <v>153</v>
      </c>
      <c r="X17" s="441"/>
      <c r="Y17" s="441"/>
      <c r="Z17" s="441"/>
      <c r="AA17" s="441"/>
      <c r="AB17" s="442"/>
      <c r="AC17" s="404">
        <v>9600</v>
      </c>
      <c r="AD17" s="405"/>
      <c r="AE17" s="405"/>
      <c r="AF17" s="405"/>
      <c r="AG17" s="406"/>
      <c r="AH17" s="404">
        <v>9454</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5910717</v>
      </c>
      <c r="BO17" s="429"/>
      <c r="BP17" s="429"/>
      <c r="BQ17" s="429"/>
      <c r="BR17" s="429"/>
      <c r="BS17" s="429"/>
      <c r="BT17" s="429"/>
      <c r="BU17" s="430"/>
      <c r="BV17" s="428">
        <v>5669814</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155</v>
      </c>
      <c r="C18" s="491"/>
      <c r="D18" s="491"/>
      <c r="E18" s="492"/>
      <c r="F18" s="492"/>
      <c r="G18" s="492"/>
      <c r="H18" s="492"/>
      <c r="I18" s="492"/>
      <c r="J18" s="492"/>
      <c r="K18" s="492"/>
      <c r="L18" s="493">
        <v>54.62</v>
      </c>
      <c r="M18" s="493"/>
      <c r="N18" s="493"/>
      <c r="O18" s="493"/>
      <c r="P18" s="493"/>
      <c r="Q18" s="493"/>
      <c r="R18" s="494"/>
      <c r="S18" s="494"/>
      <c r="T18" s="494"/>
      <c r="U18" s="494"/>
      <c r="V18" s="495"/>
      <c r="W18" s="509"/>
      <c r="X18" s="510"/>
      <c r="Y18" s="510"/>
      <c r="Z18" s="510"/>
      <c r="AA18" s="510"/>
      <c r="AB18" s="520"/>
      <c r="AC18" s="392">
        <v>56.5</v>
      </c>
      <c r="AD18" s="393"/>
      <c r="AE18" s="393"/>
      <c r="AF18" s="393"/>
      <c r="AG18" s="496"/>
      <c r="AH18" s="392">
        <v>56.3</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6845357</v>
      </c>
      <c r="BO18" s="429"/>
      <c r="BP18" s="429"/>
      <c r="BQ18" s="429"/>
      <c r="BR18" s="429"/>
      <c r="BS18" s="429"/>
      <c r="BT18" s="429"/>
      <c r="BU18" s="430"/>
      <c r="BV18" s="428">
        <v>6913894</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157</v>
      </c>
      <c r="C19" s="491"/>
      <c r="D19" s="491"/>
      <c r="E19" s="492"/>
      <c r="F19" s="492"/>
      <c r="G19" s="492"/>
      <c r="H19" s="492"/>
      <c r="I19" s="492"/>
      <c r="J19" s="492"/>
      <c r="K19" s="492"/>
      <c r="L19" s="498">
        <v>600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10292308</v>
      </c>
      <c r="BO19" s="429"/>
      <c r="BP19" s="429"/>
      <c r="BQ19" s="429"/>
      <c r="BR19" s="429"/>
      <c r="BS19" s="429"/>
      <c r="BT19" s="429"/>
      <c r="BU19" s="430"/>
      <c r="BV19" s="428">
        <v>10070204</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159</v>
      </c>
      <c r="C20" s="491"/>
      <c r="D20" s="491"/>
      <c r="E20" s="492"/>
      <c r="F20" s="492"/>
      <c r="G20" s="492"/>
      <c r="H20" s="492"/>
      <c r="I20" s="492"/>
      <c r="J20" s="492"/>
      <c r="K20" s="492"/>
      <c r="L20" s="498">
        <v>11699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9853416</v>
      </c>
      <c r="BO23" s="429"/>
      <c r="BP23" s="429"/>
      <c r="BQ23" s="429"/>
      <c r="BR23" s="429"/>
      <c r="BS23" s="429"/>
      <c r="BT23" s="429"/>
      <c r="BU23" s="430"/>
      <c r="BV23" s="428">
        <v>10133132</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0"/>
      <c r="C24" s="461"/>
      <c r="D24" s="462"/>
      <c r="E24" s="401" t="s">
        <v>168</v>
      </c>
      <c r="F24" s="402"/>
      <c r="G24" s="402"/>
      <c r="H24" s="402"/>
      <c r="I24" s="402"/>
      <c r="J24" s="402"/>
      <c r="K24" s="403"/>
      <c r="L24" s="404">
        <v>1</v>
      </c>
      <c r="M24" s="405"/>
      <c r="N24" s="405"/>
      <c r="O24" s="405"/>
      <c r="P24" s="406"/>
      <c r="Q24" s="404">
        <v>9160</v>
      </c>
      <c r="R24" s="405"/>
      <c r="S24" s="405"/>
      <c r="T24" s="405"/>
      <c r="U24" s="405"/>
      <c r="V24" s="406"/>
      <c r="W24" s="470"/>
      <c r="X24" s="461"/>
      <c r="Y24" s="462"/>
      <c r="Z24" s="401" t="s">
        <v>169</v>
      </c>
      <c r="AA24" s="402"/>
      <c r="AB24" s="402"/>
      <c r="AC24" s="402"/>
      <c r="AD24" s="402"/>
      <c r="AE24" s="402"/>
      <c r="AF24" s="402"/>
      <c r="AG24" s="403"/>
      <c r="AH24" s="404">
        <v>176</v>
      </c>
      <c r="AI24" s="405"/>
      <c r="AJ24" s="405"/>
      <c r="AK24" s="405"/>
      <c r="AL24" s="406"/>
      <c r="AM24" s="404">
        <v>502832</v>
      </c>
      <c r="AN24" s="405"/>
      <c r="AO24" s="405"/>
      <c r="AP24" s="405"/>
      <c r="AQ24" s="405"/>
      <c r="AR24" s="406"/>
      <c r="AS24" s="404">
        <v>2857</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9312062</v>
      </c>
      <c r="BO24" s="429"/>
      <c r="BP24" s="429"/>
      <c r="BQ24" s="429"/>
      <c r="BR24" s="429"/>
      <c r="BS24" s="429"/>
      <c r="BT24" s="429"/>
      <c r="BU24" s="430"/>
      <c r="BV24" s="428">
        <v>9603105</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0"/>
      <c r="C25" s="461"/>
      <c r="D25" s="462"/>
      <c r="E25" s="401" t="s">
        <v>171</v>
      </c>
      <c r="F25" s="402"/>
      <c r="G25" s="402"/>
      <c r="H25" s="402"/>
      <c r="I25" s="402"/>
      <c r="J25" s="402"/>
      <c r="K25" s="403"/>
      <c r="L25" s="404">
        <v>1</v>
      </c>
      <c r="M25" s="405"/>
      <c r="N25" s="405"/>
      <c r="O25" s="405"/>
      <c r="P25" s="406"/>
      <c r="Q25" s="404">
        <v>7310</v>
      </c>
      <c r="R25" s="405"/>
      <c r="S25" s="405"/>
      <c r="T25" s="405"/>
      <c r="U25" s="405"/>
      <c r="V25" s="406"/>
      <c r="W25" s="470"/>
      <c r="X25" s="461"/>
      <c r="Y25" s="462"/>
      <c r="Z25" s="401" t="s">
        <v>172</v>
      </c>
      <c r="AA25" s="402"/>
      <c r="AB25" s="402"/>
      <c r="AC25" s="402"/>
      <c r="AD25" s="402"/>
      <c r="AE25" s="402"/>
      <c r="AF25" s="402"/>
      <c r="AG25" s="403"/>
      <c r="AH25" s="404" t="s">
        <v>135</v>
      </c>
      <c r="AI25" s="405"/>
      <c r="AJ25" s="405"/>
      <c r="AK25" s="405"/>
      <c r="AL25" s="406"/>
      <c r="AM25" s="404" t="s">
        <v>135</v>
      </c>
      <c r="AN25" s="405"/>
      <c r="AO25" s="405"/>
      <c r="AP25" s="405"/>
      <c r="AQ25" s="405"/>
      <c r="AR25" s="406"/>
      <c r="AS25" s="404" t="s">
        <v>135</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568463</v>
      </c>
      <c r="BO25" s="424"/>
      <c r="BP25" s="424"/>
      <c r="BQ25" s="424"/>
      <c r="BR25" s="424"/>
      <c r="BS25" s="424"/>
      <c r="BT25" s="424"/>
      <c r="BU25" s="425"/>
      <c r="BV25" s="423">
        <v>735342</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0"/>
      <c r="C26" s="461"/>
      <c r="D26" s="462"/>
      <c r="E26" s="401" t="s">
        <v>174</v>
      </c>
      <c r="F26" s="402"/>
      <c r="G26" s="402"/>
      <c r="H26" s="402"/>
      <c r="I26" s="402"/>
      <c r="J26" s="402"/>
      <c r="K26" s="403"/>
      <c r="L26" s="404">
        <v>1</v>
      </c>
      <c r="M26" s="405"/>
      <c r="N26" s="405"/>
      <c r="O26" s="405"/>
      <c r="P26" s="406"/>
      <c r="Q26" s="404">
        <v>6200</v>
      </c>
      <c r="R26" s="405"/>
      <c r="S26" s="405"/>
      <c r="T26" s="405"/>
      <c r="U26" s="405"/>
      <c r="V26" s="406"/>
      <c r="W26" s="470"/>
      <c r="X26" s="461"/>
      <c r="Y26" s="462"/>
      <c r="Z26" s="401" t="s">
        <v>175</v>
      </c>
      <c r="AA26" s="483"/>
      <c r="AB26" s="483"/>
      <c r="AC26" s="483"/>
      <c r="AD26" s="483"/>
      <c r="AE26" s="483"/>
      <c r="AF26" s="483"/>
      <c r="AG26" s="484"/>
      <c r="AH26" s="404">
        <v>12</v>
      </c>
      <c r="AI26" s="405"/>
      <c r="AJ26" s="405"/>
      <c r="AK26" s="405"/>
      <c r="AL26" s="406"/>
      <c r="AM26" s="404">
        <v>27960</v>
      </c>
      <c r="AN26" s="405"/>
      <c r="AO26" s="405"/>
      <c r="AP26" s="405"/>
      <c r="AQ26" s="405"/>
      <c r="AR26" s="406"/>
      <c r="AS26" s="404">
        <v>2330</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135</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0"/>
      <c r="C27" s="461"/>
      <c r="D27" s="462"/>
      <c r="E27" s="401" t="s">
        <v>177</v>
      </c>
      <c r="F27" s="402"/>
      <c r="G27" s="402"/>
      <c r="H27" s="402"/>
      <c r="I27" s="402"/>
      <c r="J27" s="402"/>
      <c r="K27" s="403"/>
      <c r="L27" s="404">
        <v>1</v>
      </c>
      <c r="M27" s="405"/>
      <c r="N27" s="405"/>
      <c r="O27" s="405"/>
      <c r="P27" s="406"/>
      <c r="Q27" s="404">
        <v>4240</v>
      </c>
      <c r="R27" s="405"/>
      <c r="S27" s="405"/>
      <c r="T27" s="405"/>
      <c r="U27" s="405"/>
      <c r="V27" s="406"/>
      <c r="W27" s="470"/>
      <c r="X27" s="461"/>
      <c r="Y27" s="462"/>
      <c r="Z27" s="401" t="s">
        <v>178</v>
      </c>
      <c r="AA27" s="402"/>
      <c r="AB27" s="402"/>
      <c r="AC27" s="402"/>
      <c r="AD27" s="402"/>
      <c r="AE27" s="402"/>
      <c r="AF27" s="402"/>
      <c r="AG27" s="403"/>
      <c r="AH27" s="404" t="s">
        <v>135</v>
      </c>
      <c r="AI27" s="405"/>
      <c r="AJ27" s="405"/>
      <c r="AK27" s="405"/>
      <c r="AL27" s="406"/>
      <c r="AM27" s="404" t="s">
        <v>135</v>
      </c>
      <c r="AN27" s="405"/>
      <c r="AO27" s="405"/>
      <c r="AP27" s="405"/>
      <c r="AQ27" s="405"/>
      <c r="AR27" s="406"/>
      <c r="AS27" s="404" t="s">
        <v>135</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510795</v>
      </c>
      <c r="BO27" s="432"/>
      <c r="BP27" s="432"/>
      <c r="BQ27" s="432"/>
      <c r="BR27" s="432"/>
      <c r="BS27" s="432"/>
      <c r="BT27" s="432"/>
      <c r="BU27" s="433"/>
      <c r="BV27" s="431">
        <v>510794</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0"/>
      <c r="C28" s="461"/>
      <c r="D28" s="462"/>
      <c r="E28" s="401" t="s">
        <v>180</v>
      </c>
      <c r="F28" s="402"/>
      <c r="G28" s="402"/>
      <c r="H28" s="402"/>
      <c r="I28" s="402"/>
      <c r="J28" s="402"/>
      <c r="K28" s="403"/>
      <c r="L28" s="404">
        <v>1</v>
      </c>
      <c r="M28" s="405"/>
      <c r="N28" s="405"/>
      <c r="O28" s="405"/>
      <c r="P28" s="406"/>
      <c r="Q28" s="404">
        <v>3770</v>
      </c>
      <c r="R28" s="405"/>
      <c r="S28" s="405"/>
      <c r="T28" s="405"/>
      <c r="U28" s="405"/>
      <c r="V28" s="406"/>
      <c r="W28" s="470"/>
      <c r="X28" s="461"/>
      <c r="Y28" s="462"/>
      <c r="Z28" s="401" t="s">
        <v>181</v>
      </c>
      <c r="AA28" s="402"/>
      <c r="AB28" s="402"/>
      <c r="AC28" s="402"/>
      <c r="AD28" s="402"/>
      <c r="AE28" s="402"/>
      <c r="AF28" s="402"/>
      <c r="AG28" s="403"/>
      <c r="AH28" s="404" t="s">
        <v>135</v>
      </c>
      <c r="AI28" s="405"/>
      <c r="AJ28" s="405"/>
      <c r="AK28" s="405"/>
      <c r="AL28" s="406"/>
      <c r="AM28" s="404" t="s">
        <v>135</v>
      </c>
      <c r="AN28" s="405"/>
      <c r="AO28" s="405"/>
      <c r="AP28" s="405"/>
      <c r="AQ28" s="405"/>
      <c r="AR28" s="406"/>
      <c r="AS28" s="404" t="s">
        <v>135</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2105789</v>
      </c>
      <c r="BO28" s="424"/>
      <c r="BP28" s="424"/>
      <c r="BQ28" s="424"/>
      <c r="BR28" s="424"/>
      <c r="BS28" s="424"/>
      <c r="BT28" s="424"/>
      <c r="BU28" s="425"/>
      <c r="BV28" s="423">
        <v>2351440</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0"/>
      <c r="C29" s="461"/>
      <c r="D29" s="462"/>
      <c r="E29" s="401" t="s">
        <v>183</v>
      </c>
      <c r="F29" s="402"/>
      <c r="G29" s="402"/>
      <c r="H29" s="402"/>
      <c r="I29" s="402"/>
      <c r="J29" s="402"/>
      <c r="K29" s="403"/>
      <c r="L29" s="404">
        <v>13</v>
      </c>
      <c r="M29" s="405"/>
      <c r="N29" s="405"/>
      <c r="O29" s="405"/>
      <c r="P29" s="406"/>
      <c r="Q29" s="404">
        <v>3540</v>
      </c>
      <c r="R29" s="405"/>
      <c r="S29" s="405"/>
      <c r="T29" s="405"/>
      <c r="U29" s="405"/>
      <c r="V29" s="406"/>
      <c r="W29" s="471"/>
      <c r="X29" s="472"/>
      <c r="Y29" s="473"/>
      <c r="Z29" s="401" t="s">
        <v>184</v>
      </c>
      <c r="AA29" s="402"/>
      <c r="AB29" s="402"/>
      <c r="AC29" s="402"/>
      <c r="AD29" s="402"/>
      <c r="AE29" s="402"/>
      <c r="AF29" s="402"/>
      <c r="AG29" s="403"/>
      <c r="AH29" s="404">
        <v>176</v>
      </c>
      <c r="AI29" s="405"/>
      <c r="AJ29" s="405"/>
      <c r="AK29" s="405"/>
      <c r="AL29" s="406"/>
      <c r="AM29" s="404">
        <v>502832</v>
      </c>
      <c r="AN29" s="405"/>
      <c r="AO29" s="405"/>
      <c r="AP29" s="405"/>
      <c r="AQ29" s="405"/>
      <c r="AR29" s="406"/>
      <c r="AS29" s="404">
        <v>2857</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441529</v>
      </c>
      <c r="BO29" s="429"/>
      <c r="BP29" s="429"/>
      <c r="BQ29" s="429"/>
      <c r="BR29" s="429"/>
      <c r="BS29" s="429"/>
      <c r="BT29" s="429"/>
      <c r="BU29" s="430"/>
      <c r="BV29" s="428">
        <v>631059</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1897439</v>
      </c>
      <c r="BO30" s="432"/>
      <c r="BP30" s="432"/>
      <c r="BQ30" s="432"/>
      <c r="BR30" s="432"/>
      <c r="BS30" s="432"/>
      <c r="BT30" s="432"/>
      <c r="BU30" s="433"/>
      <c r="BV30" s="431">
        <v>1782402</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193</v>
      </c>
      <c r="D33" s="391"/>
      <c r="E33" s="390" t="s">
        <v>194</v>
      </c>
      <c r="F33" s="390"/>
      <c r="G33" s="390"/>
      <c r="H33" s="390"/>
      <c r="I33" s="390"/>
      <c r="J33" s="390"/>
      <c r="K33" s="390"/>
      <c r="L33" s="390"/>
      <c r="M33" s="390"/>
      <c r="N33" s="390"/>
      <c r="O33" s="390"/>
      <c r="P33" s="390"/>
      <c r="Q33" s="390"/>
      <c r="R33" s="390"/>
      <c r="S33" s="390"/>
      <c r="T33" s="214"/>
      <c r="U33" s="391" t="s">
        <v>193</v>
      </c>
      <c r="V33" s="391"/>
      <c r="W33" s="390" t="s">
        <v>194</v>
      </c>
      <c r="X33" s="390"/>
      <c r="Y33" s="390"/>
      <c r="Z33" s="390"/>
      <c r="AA33" s="390"/>
      <c r="AB33" s="390"/>
      <c r="AC33" s="390"/>
      <c r="AD33" s="390"/>
      <c r="AE33" s="390"/>
      <c r="AF33" s="390"/>
      <c r="AG33" s="390"/>
      <c r="AH33" s="390"/>
      <c r="AI33" s="390"/>
      <c r="AJ33" s="390"/>
      <c r="AK33" s="390"/>
      <c r="AL33" s="214"/>
      <c r="AM33" s="391" t="s">
        <v>193</v>
      </c>
      <c r="AN33" s="391"/>
      <c r="AO33" s="390" t="s">
        <v>194</v>
      </c>
      <c r="AP33" s="390"/>
      <c r="AQ33" s="390"/>
      <c r="AR33" s="390"/>
      <c r="AS33" s="390"/>
      <c r="AT33" s="390"/>
      <c r="AU33" s="390"/>
      <c r="AV33" s="390"/>
      <c r="AW33" s="390"/>
      <c r="AX33" s="390"/>
      <c r="AY33" s="390"/>
      <c r="AZ33" s="390"/>
      <c r="BA33" s="390"/>
      <c r="BB33" s="390"/>
      <c r="BC33" s="390"/>
      <c r="BD33" s="215"/>
      <c r="BE33" s="390" t="s">
        <v>195</v>
      </c>
      <c r="BF33" s="390"/>
      <c r="BG33" s="390" t="s">
        <v>196</v>
      </c>
      <c r="BH33" s="390"/>
      <c r="BI33" s="390"/>
      <c r="BJ33" s="390"/>
      <c r="BK33" s="390"/>
      <c r="BL33" s="390"/>
      <c r="BM33" s="390"/>
      <c r="BN33" s="390"/>
      <c r="BO33" s="390"/>
      <c r="BP33" s="390"/>
      <c r="BQ33" s="390"/>
      <c r="BR33" s="390"/>
      <c r="BS33" s="390"/>
      <c r="BT33" s="390"/>
      <c r="BU33" s="390"/>
      <c r="BV33" s="215"/>
      <c r="BW33" s="391" t="s">
        <v>195</v>
      </c>
      <c r="BX33" s="391"/>
      <c r="BY33" s="390" t="s">
        <v>197</v>
      </c>
      <c r="BZ33" s="390"/>
      <c r="CA33" s="390"/>
      <c r="CB33" s="390"/>
      <c r="CC33" s="390"/>
      <c r="CD33" s="390"/>
      <c r="CE33" s="390"/>
      <c r="CF33" s="390"/>
      <c r="CG33" s="390"/>
      <c r="CH33" s="390"/>
      <c r="CI33" s="390"/>
      <c r="CJ33" s="390"/>
      <c r="CK33" s="390"/>
      <c r="CL33" s="390"/>
      <c r="CM33" s="390"/>
      <c r="CN33" s="214"/>
      <c r="CO33" s="391" t="s">
        <v>193</v>
      </c>
      <c r="CP33" s="391"/>
      <c r="CQ33" s="390" t="s">
        <v>198</v>
      </c>
      <c r="CR33" s="390"/>
      <c r="CS33" s="390"/>
      <c r="CT33" s="390"/>
      <c r="CU33" s="390"/>
      <c r="CV33" s="390"/>
      <c r="CW33" s="390"/>
      <c r="CX33" s="390"/>
      <c r="CY33" s="390"/>
      <c r="CZ33" s="390"/>
      <c r="DA33" s="390"/>
      <c r="DB33" s="390"/>
      <c r="DC33" s="390"/>
      <c r="DD33" s="390"/>
      <c r="DE33" s="390"/>
      <c r="DF33" s="214"/>
      <c r="DG33" s="389" t="s">
        <v>199</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2"/>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2"/>
      <c r="BE34" s="387">
        <f>IF(BG34="","",MAX(C34:D43,U34:V43,AM34:AN43)+1)</f>
        <v>7</v>
      </c>
      <c r="BF34" s="387"/>
      <c r="BG34" s="386" t="str">
        <f>IF('各会計、関係団体の財政状況及び健全化判断比率'!B33="","",'各会計、関係団体の財政状況及び健全化判断比率'!B33)</f>
        <v>工業団地造成事業特別会計</v>
      </c>
      <c r="BH34" s="386"/>
      <c r="BI34" s="386"/>
      <c r="BJ34" s="386"/>
      <c r="BK34" s="386"/>
      <c r="BL34" s="386"/>
      <c r="BM34" s="386"/>
      <c r="BN34" s="386"/>
      <c r="BO34" s="386"/>
      <c r="BP34" s="386"/>
      <c r="BQ34" s="386"/>
      <c r="BR34" s="386"/>
      <c r="BS34" s="386"/>
      <c r="BT34" s="386"/>
      <c r="BU34" s="386"/>
      <c r="BV34" s="212"/>
      <c r="BW34" s="387">
        <f>IF(BY34="","",MAX(C34:D43,U34:V43,AM34:AN43,BE34:BF43)+1)</f>
        <v>8</v>
      </c>
      <c r="BX34" s="387"/>
      <c r="BY34" s="386" t="str">
        <f>IF('各会計、関係団体の財政状況及び健全化判断比率'!B68="","",'各会計、関係団体の財政状況及び健全化判断比率'!B68)</f>
        <v>富山地区広域圏事務組合（一般会計）</v>
      </c>
      <c r="BZ34" s="386"/>
      <c r="CA34" s="386"/>
      <c r="CB34" s="386"/>
      <c r="CC34" s="386"/>
      <c r="CD34" s="386"/>
      <c r="CE34" s="386"/>
      <c r="CF34" s="386"/>
      <c r="CG34" s="386"/>
      <c r="CH34" s="386"/>
      <c r="CI34" s="386"/>
      <c r="CJ34" s="386"/>
      <c r="CK34" s="386"/>
      <c r="CL34" s="386"/>
      <c r="CM34" s="386"/>
      <c r="CN34" s="212"/>
      <c r="CO34" s="387">
        <f>IF(CQ34="","",MAX(C34:D43,U34:V43,AM34:AN43,BE34:BF43,BW34:BX43)+1)</f>
        <v>14</v>
      </c>
      <c r="CP34" s="387"/>
      <c r="CQ34" s="386" t="str">
        <f>IF('各会計、関係団体の財政状況及び健全化判断比率'!BS7="","",'各会計、関係団体の財政状況及び健全化判断比率'!BS7)</f>
        <v>滑川市文化・スポーツ振興財団</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
      </c>
      <c r="DH34" s="388"/>
      <c r="DI34" s="216"/>
      <c r="DJ34" s="184"/>
      <c r="DK34" s="184"/>
      <c r="DL34" s="184"/>
      <c r="DM34" s="184"/>
      <c r="DN34" s="184"/>
      <c r="DO34" s="184"/>
    </row>
    <row r="35" spans="1:119" ht="32.25" customHeight="1" x14ac:dyDescent="0.15">
      <c r="A35" s="185"/>
      <c r="B35" s="211"/>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2"/>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2"/>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2"/>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2"/>
      <c r="BW35" s="387">
        <f t="shared" ref="BW35:BW43" si="2">IF(BY35="","",BW34+1)</f>
        <v>9</v>
      </c>
      <c r="BX35" s="387"/>
      <c r="BY35" s="386" t="str">
        <f>IF('各会計、関係団体の財政状況及び健全化判断比率'!B69="","",'各会計、関係団体の財政状況及び健全化判断比率'!B69)</f>
        <v>滑川中新川地区広域情報事務組合（一般会計）</v>
      </c>
      <c r="BZ35" s="386"/>
      <c r="CA35" s="386"/>
      <c r="CB35" s="386"/>
      <c r="CC35" s="386"/>
      <c r="CD35" s="386"/>
      <c r="CE35" s="386"/>
      <c r="CF35" s="386"/>
      <c r="CG35" s="386"/>
      <c r="CH35" s="386"/>
      <c r="CI35" s="386"/>
      <c r="CJ35" s="386"/>
      <c r="CK35" s="386"/>
      <c r="CL35" s="386"/>
      <c r="CM35" s="386"/>
      <c r="CN35" s="212"/>
      <c r="CO35" s="387">
        <f t="shared" ref="CO35:CO43" si="3">IF(CQ35="","",CO34+1)</f>
        <v>15</v>
      </c>
      <c r="CP35" s="387"/>
      <c r="CQ35" s="386" t="str">
        <f>IF('各会計、関係団体の財政状況及び健全化判断比率'!BS8="","",'各会計、関係団体の財政状況及び健全化判断比率'!BS8)</f>
        <v>滑川市体育協会</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
      </c>
      <c r="DH35" s="388"/>
      <c r="DI35" s="216"/>
      <c r="DJ35" s="184"/>
      <c r="DK35" s="184"/>
      <c r="DL35" s="184"/>
      <c r="DM35" s="184"/>
      <c r="DN35" s="184"/>
      <c r="DO35" s="184"/>
    </row>
    <row r="36" spans="1:119" ht="32.25" customHeight="1" x14ac:dyDescent="0.15">
      <c r="A36" s="185"/>
      <c r="B36" s="211"/>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2"/>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2"/>
      <c r="AM36" s="387" t="str">
        <f t="shared" si="0"/>
        <v/>
      </c>
      <c r="AN36" s="387"/>
      <c r="AO36" s="386"/>
      <c r="AP36" s="386"/>
      <c r="AQ36" s="386"/>
      <c r="AR36" s="386"/>
      <c r="AS36" s="386"/>
      <c r="AT36" s="386"/>
      <c r="AU36" s="386"/>
      <c r="AV36" s="386"/>
      <c r="AW36" s="386"/>
      <c r="AX36" s="386"/>
      <c r="AY36" s="386"/>
      <c r="AZ36" s="386"/>
      <c r="BA36" s="386"/>
      <c r="BB36" s="386"/>
      <c r="BC36" s="386"/>
      <c r="BD36" s="212"/>
      <c r="BE36" s="387" t="str">
        <f t="shared" si="1"/>
        <v/>
      </c>
      <c r="BF36" s="387"/>
      <c r="BG36" s="386"/>
      <c r="BH36" s="386"/>
      <c r="BI36" s="386"/>
      <c r="BJ36" s="386"/>
      <c r="BK36" s="386"/>
      <c r="BL36" s="386"/>
      <c r="BM36" s="386"/>
      <c r="BN36" s="386"/>
      <c r="BO36" s="386"/>
      <c r="BP36" s="386"/>
      <c r="BQ36" s="386"/>
      <c r="BR36" s="386"/>
      <c r="BS36" s="386"/>
      <c r="BT36" s="386"/>
      <c r="BU36" s="386"/>
      <c r="BV36" s="212"/>
      <c r="BW36" s="387">
        <f t="shared" si="2"/>
        <v>10</v>
      </c>
      <c r="BX36" s="387"/>
      <c r="BY36" s="386" t="str">
        <f>IF('各会計、関係団体の財政状況及び健全化判断比率'!B70="","",'各会計、関係団体の財政状況及び健全化判断比率'!B70)</f>
        <v>富山県市町村会館管理組合（一般会計）</v>
      </c>
      <c r="BZ36" s="386"/>
      <c r="CA36" s="386"/>
      <c r="CB36" s="386"/>
      <c r="CC36" s="386"/>
      <c r="CD36" s="386"/>
      <c r="CE36" s="386"/>
      <c r="CF36" s="386"/>
      <c r="CG36" s="386"/>
      <c r="CH36" s="386"/>
      <c r="CI36" s="386"/>
      <c r="CJ36" s="386"/>
      <c r="CK36" s="386"/>
      <c r="CL36" s="386"/>
      <c r="CM36" s="386"/>
      <c r="CN36" s="212"/>
      <c r="CO36" s="387">
        <f t="shared" si="3"/>
        <v>16</v>
      </c>
      <c r="CP36" s="387"/>
      <c r="CQ36" s="386" t="str">
        <f>IF('各会計、関係団体の財政状況及び健全化判断比率'!BS9="","",'各会計、関係団体の財政状況及び健全化判断比率'!BS9)</f>
        <v>滑川市農業公社</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
      </c>
      <c r="DH36" s="388"/>
      <c r="DI36" s="216"/>
      <c r="DJ36" s="184"/>
      <c r="DK36" s="184"/>
      <c r="DL36" s="184"/>
      <c r="DM36" s="184"/>
      <c r="DN36" s="184"/>
      <c r="DO36" s="184"/>
    </row>
    <row r="37" spans="1:119" ht="32.25" customHeight="1" x14ac:dyDescent="0.15">
      <c r="A37" s="185"/>
      <c r="B37" s="211"/>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2"/>
      <c r="U37" s="387" t="str">
        <f t="shared" si="4"/>
        <v/>
      </c>
      <c r="V37" s="387"/>
      <c r="W37" s="386"/>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t="str">
        <f t="shared" si="1"/>
        <v/>
      </c>
      <c r="BF37" s="387"/>
      <c r="BG37" s="386"/>
      <c r="BH37" s="386"/>
      <c r="BI37" s="386"/>
      <c r="BJ37" s="386"/>
      <c r="BK37" s="386"/>
      <c r="BL37" s="386"/>
      <c r="BM37" s="386"/>
      <c r="BN37" s="386"/>
      <c r="BO37" s="386"/>
      <c r="BP37" s="386"/>
      <c r="BQ37" s="386"/>
      <c r="BR37" s="386"/>
      <c r="BS37" s="386"/>
      <c r="BT37" s="386"/>
      <c r="BU37" s="386"/>
      <c r="BV37" s="212"/>
      <c r="BW37" s="387">
        <f t="shared" si="2"/>
        <v>11</v>
      </c>
      <c r="BX37" s="387"/>
      <c r="BY37" s="386" t="str">
        <f>IF('各会計、関係団体の財政状況及び健全化判断比率'!B71="","",'各会計、関係団体の財政状況及び健全化判断比率'!B71)</f>
        <v>富山県後期高齢者医療広域連合（一般会計）</v>
      </c>
      <c r="BZ37" s="386"/>
      <c r="CA37" s="386"/>
      <c r="CB37" s="386"/>
      <c r="CC37" s="386"/>
      <c r="CD37" s="386"/>
      <c r="CE37" s="386"/>
      <c r="CF37" s="386"/>
      <c r="CG37" s="386"/>
      <c r="CH37" s="386"/>
      <c r="CI37" s="386"/>
      <c r="CJ37" s="386"/>
      <c r="CK37" s="386"/>
      <c r="CL37" s="386"/>
      <c r="CM37" s="386"/>
      <c r="CN37" s="212"/>
      <c r="CO37" s="387">
        <f t="shared" si="3"/>
        <v>17</v>
      </c>
      <c r="CP37" s="387"/>
      <c r="CQ37" s="386" t="str">
        <f>IF('各会計、関係団体の財政状況及び健全化判断比率'!BS10="","",'各会計、関係団体の財政状況及び健全化判断比率'!BS10)</f>
        <v>ウェーブ滑川</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12</v>
      </c>
      <c r="BX38" s="387"/>
      <c r="BY38" s="386" t="str">
        <f>IF('各会計、関係団体の財政状況及び健全化判断比率'!B72="","",'各会計、関係団体の財政状況及び健全化判断比率'!B72)</f>
        <v>富山県後期高齢者医療広域連合（後期高齢者医療事業特別会計）</v>
      </c>
      <c r="BZ38" s="386"/>
      <c r="CA38" s="386"/>
      <c r="CB38" s="386"/>
      <c r="CC38" s="386"/>
      <c r="CD38" s="386"/>
      <c r="CE38" s="386"/>
      <c r="CF38" s="386"/>
      <c r="CG38" s="386"/>
      <c r="CH38" s="386"/>
      <c r="CI38" s="386"/>
      <c r="CJ38" s="386"/>
      <c r="CK38" s="386"/>
      <c r="CL38" s="386"/>
      <c r="CM38" s="386"/>
      <c r="CN38" s="212"/>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f t="shared" si="2"/>
        <v>13</v>
      </c>
      <c r="BX39" s="387"/>
      <c r="BY39" s="386" t="str">
        <f>IF('各会計、関係団体の財政状況及び健全化判断比率'!B73="","",'各会計、関係団体の財政状況及び健全化判断比率'!B73)</f>
        <v>富山県東部消防組合（一般会計）</v>
      </c>
      <c r="BZ39" s="386"/>
      <c r="CA39" s="386"/>
      <c r="CB39" s="386"/>
      <c r="CC39" s="386"/>
      <c r="CD39" s="386"/>
      <c r="CE39" s="386"/>
      <c r="CF39" s="386"/>
      <c r="CG39" s="386"/>
      <c r="CH39" s="386"/>
      <c r="CI39" s="386"/>
      <c r="CJ39" s="386"/>
      <c r="CK39" s="386"/>
      <c r="CL39" s="386"/>
      <c r="CM39" s="386"/>
      <c r="CN39" s="212"/>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tHoKTqf9METXdUeo7DpbMPEdulW6SnJk91WEcQ27HhS8ldtFP7vL6g4SXQgekwYPDkZv/A7YlgnYSpfyTPrMJw==" saltValue="EPendfC//TB1HCMuHku/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558</v>
      </c>
      <c r="D34" s="1210"/>
      <c r="E34" s="1211"/>
      <c r="F34" s="32">
        <v>9.3800000000000008</v>
      </c>
      <c r="G34" s="33">
        <v>9.93</v>
      </c>
      <c r="H34" s="33">
        <v>11.52</v>
      </c>
      <c r="I34" s="33">
        <v>9.89</v>
      </c>
      <c r="J34" s="34">
        <v>10.09</v>
      </c>
      <c r="K34" s="22"/>
      <c r="L34" s="22"/>
      <c r="M34" s="22"/>
      <c r="N34" s="22"/>
      <c r="O34" s="22"/>
      <c r="P34" s="22"/>
    </row>
    <row r="35" spans="1:16" ht="39" customHeight="1" x14ac:dyDescent="0.15">
      <c r="A35" s="22"/>
      <c r="B35" s="35"/>
      <c r="C35" s="1204" t="s">
        <v>559</v>
      </c>
      <c r="D35" s="1205"/>
      <c r="E35" s="1206"/>
      <c r="F35" s="36">
        <v>6.74</v>
      </c>
      <c r="G35" s="37">
        <v>7.04</v>
      </c>
      <c r="H35" s="37">
        <v>8.08</v>
      </c>
      <c r="I35" s="37">
        <v>8.65</v>
      </c>
      <c r="J35" s="38">
        <v>8.5500000000000007</v>
      </c>
      <c r="K35" s="22"/>
      <c r="L35" s="22"/>
      <c r="M35" s="22"/>
      <c r="N35" s="22"/>
      <c r="O35" s="22"/>
      <c r="P35" s="22"/>
    </row>
    <row r="36" spans="1:16" ht="39" customHeight="1" x14ac:dyDescent="0.15">
      <c r="A36" s="22"/>
      <c r="B36" s="35"/>
      <c r="C36" s="1204" t="s">
        <v>560</v>
      </c>
      <c r="D36" s="1205"/>
      <c r="E36" s="1206"/>
      <c r="F36" s="36">
        <v>0.09</v>
      </c>
      <c r="G36" s="37">
        <v>0</v>
      </c>
      <c r="H36" s="37">
        <v>1.79</v>
      </c>
      <c r="I36" s="37">
        <v>1.04</v>
      </c>
      <c r="J36" s="38">
        <v>3.25</v>
      </c>
      <c r="K36" s="22"/>
      <c r="L36" s="22"/>
      <c r="M36" s="22"/>
      <c r="N36" s="22"/>
      <c r="O36" s="22"/>
      <c r="P36" s="22"/>
    </row>
    <row r="37" spans="1:16" ht="39" customHeight="1" x14ac:dyDescent="0.15">
      <c r="A37" s="22"/>
      <c r="B37" s="35"/>
      <c r="C37" s="1204" t="s">
        <v>561</v>
      </c>
      <c r="D37" s="1205"/>
      <c r="E37" s="1206"/>
      <c r="F37" s="36">
        <v>0.3</v>
      </c>
      <c r="G37" s="37">
        <v>0.61</v>
      </c>
      <c r="H37" s="37">
        <v>0.73</v>
      </c>
      <c r="I37" s="37">
        <v>0.37</v>
      </c>
      <c r="J37" s="38">
        <v>0.74</v>
      </c>
      <c r="K37" s="22"/>
      <c r="L37" s="22"/>
      <c r="M37" s="22"/>
      <c r="N37" s="22"/>
      <c r="O37" s="22"/>
      <c r="P37" s="22"/>
    </row>
    <row r="38" spans="1:16" ht="39" customHeight="1" x14ac:dyDescent="0.15">
      <c r="A38" s="22"/>
      <c r="B38" s="35"/>
      <c r="C38" s="1204" t="s">
        <v>562</v>
      </c>
      <c r="D38" s="1205"/>
      <c r="E38" s="1206"/>
      <c r="F38" s="36">
        <v>0.84</v>
      </c>
      <c r="G38" s="37">
        <v>1.23</v>
      </c>
      <c r="H38" s="37">
        <v>1.22</v>
      </c>
      <c r="I38" s="37">
        <v>0.75</v>
      </c>
      <c r="J38" s="38">
        <v>0.28000000000000003</v>
      </c>
      <c r="K38" s="22"/>
      <c r="L38" s="22"/>
      <c r="M38" s="22"/>
      <c r="N38" s="22"/>
      <c r="O38" s="22"/>
      <c r="P38" s="22"/>
    </row>
    <row r="39" spans="1:16" ht="39" customHeight="1" x14ac:dyDescent="0.15">
      <c r="A39" s="22"/>
      <c r="B39" s="35"/>
      <c r="C39" s="1204" t="s">
        <v>563</v>
      </c>
      <c r="D39" s="1205"/>
      <c r="E39" s="1206"/>
      <c r="F39" s="36">
        <v>0.05</v>
      </c>
      <c r="G39" s="37">
        <v>0.08</v>
      </c>
      <c r="H39" s="37">
        <v>0</v>
      </c>
      <c r="I39" s="37">
        <v>0.13</v>
      </c>
      <c r="J39" s="38">
        <v>0.17</v>
      </c>
      <c r="K39" s="22"/>
      <c r="L39" s="22"/>
      <c r="M39" s="22"/>
      <c r="N39" s="22"/>
      <c r="O39" s="22"/>
      <c r="P39" s="22"/>
    </row>
    <row r="40" spans="1:16" ht="39" customHeight="1" x14ac:dyDescent="0.15">
      <c r="A40" s="22"/>
      <c r="B40" s="35"/>
      <c r="C40" s="1204" t="s">
        <v>564</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565</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566</v>
      </c>
      <c r="D43" s="1208"/>
      <c r="E43" s="1209"/>
      <c r="F43" s="41">
        <v>0</v>
      </c>
      <c r="G43" s="42">
        <v>0</v>
      </c>
      <c r="H43" s="42">
        <v>0.02</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MRaznbeT0NBaE5gFd2SZzw5zCm67dde9+Kyva1IHP+HM6P8XltyTV1YkpXCUKFk4qI8vpvsuvwMarrO+pwqaQ==" saltValue="6WNkrK9FCiX5OWe3zSUB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973</v>
      </c>
      <c r="L45" s="60">
        <v>1027</v>
      </c>
      <c r="M45" s="60">
        <v>1052</v>
      </c>
      <c r="N45" s="60">
        <v>1020</v>
      </c>
      <c r="O45" s="61">
        <v>976</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509</v>
      </c>
      <c r="L46" s="64" t="s">
        <v>509</v>
      </c>
      <c r="M46" s="64" t="s">
        <v>509</v>
      </c>
      <c r="N46" s="64" t="s">
        <v>509</v>
      </c>
      <c r="O46" s="65" t="s">
        <v>509</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509</v>
      </c>
      <c r="L47" s="64" t="s">
        <v>509</v>
      </c>
      <c r="M47" s="64" t="s">
        <v>509</v>
      </c>
      <c r="N47" s="64" t="s">
        <v>509</v>
      </c>
      <c r="O47" s="65" t="s">
        <v>509</v>
      </c>
      <c r="P47" s="48"/>
      <c r="Q47" s="48"/>
      <c r="R47" s="48"/>
      <c r="S47" s="48"/>
      <c r="T47" s="48"/>
      <c r="U47" s="48"/>
    </row>
    <row r="48" spans="1:21" ht="30.75" customHeight="1" x14ac:dyDescent="0.15">
      <c r="A48" s="48"/>
      <c r="B48" s="1232"/>
      <c r="C48" s="1233"/>
      <c r="D48" s="62"/>
      <c r="E48" s="1214" t="s">
        <v>14</v>
      </c>
      <c r="F48" s="1214"/>
      <c r="G48" s="1214"/>
      <c r="H48" s="1214"/>
      <c r="I48" s="1214"/>
      <c r="J48" s="1215"/>
      <c r="K48" s="63">
        <v>584</v>
      </c>
      <c r="L48" s="64">
        <v>597</v>
      </c>
      <c r="M48" s="64">
        <v>547</v>
      </c>
      <c r="N48" s="64">
        <v>630</v>
      </c>
      <c r="O48" s="65">
        <v>607</v>
      </c>
      <c r="P48" s="48"/>
      <c r="Q48" s="48"/>
      <c r="R48" s="48"/>
      <c r="S48" s="48"/>
      <c r="T48" s="48"/>
      <c r="U48" s="48"/>
    </row>
    <row r="49" spans="1:21" ht="30.75" customHeight="1" x14ac:dyDescent="0.15">
      <c r="A49" s="48"/>
      <c r="B49" s="1232"/>
      <c r="C49" s="1233"/>
      <c r="D49" s="62"/>
      <c r="E49" s="1214" t="s">
        <v>15</v>
      </c>
      <c r="F49" s="1214"/>
      <c r="G49" s="1214"/>
      <c r="H49" s="1214"/>
      <c r="I49" s="1214"/>
      <c r="J49" s="1215"/>
      <c r="K49" s="63">
        <v>312</v>
      </c>
      <c r="L49" s="64">
        <v>238</v>
      </c>
      <c r="M49" s="64">
        <v>195</v>
      </c>
      <c r="N49" s="64">
        <v>90</v>
      </c>
      <c r="O49" s="65">
        <v>73</v>
      </c>
      <c r="P49" s="48"/>
      <c r="Q49" s="48"/>
      <c r="R49" s="48"/>
      <c r="S49" s="48"/>
      <c r="T49" s="48"/>
      <c r="U49" s="48"/>
    </row>
    <row r="50" spans="1:21" ht="30.75" customHeight="1" x14ac:dyDescent="0.15">
      <c r="A50" s="48"/>
      <c r="B50" s="1232"/>
      <c r="C50" s="1233"/>
      <c r="D50" s="62"/>
      <c r="E50" s="1214" t="s">
        <v>16</v>
      </c>
      <c r="F50" s="1214"/>
      <c r="G50" s="1214"/>
      <c r="H50" s="1214"/>
      <c r="I50" s="1214"/>
      <c r="J50" s="1215"/>
      <c r="K50" s="63">
        <v>30</v>
      </c>
      <c r="L50" s="64">
        <v>9</v>
      </c>
      <c r="M50" s="64">
        <v>9</v>
      </c>
      <c r="N50" s="64">
        <v>9</v>
      </c>
      <c r="O50" s="65">
        <v>9</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509</v>
      </c>
      <c r="L51" s="64" t="s">
        <v>509</v>
      </c>
      <c r="M51" s="64" t="s">
        <v>509</v>
      </c>
      <c r="N51" s="64" t="s">
        <v>509</v>
      </c>
      <c r="O51" s="65" t="s">
        <v>509</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1255</v>
      </c>
      <c r="L52" s="64">
        <v>1248</v>
      </c>
      <c r="M52" s="64">
        <v>1255</v>
      </c>
      <c r="N52" s="64">
        <v>1240</v>
      </c>
      <c r="O52" s="65">
        <v>1247</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644</v>
      </c>
      <c r="L53" s="69">
        <v>623</v>
      </c>
      <c r="M53" s="69">
        <v>548</v>
      </c>
      <c r="N53" s="69">
        <v>509</v>
      </c>
      <c r="O53" s="70">
        <v>418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wqfu1s8SGG+pfbWDDgcMkotkT1GM0oBjlmG+AVqrXVSAdp2vdxsaieWnVxQrvOikBmjyjXOjZBA7xcfNvowfQ==" saltValue="aNLHVbK+rAGJDyJ8wKGh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50" t="s">
        <v>29</v>
      </c>
      <c r="C41" s="1251"/>
      <c r="D41" s="102"/>
      <c r="E41" s="1252" t="s">
        <v>30</v>
      </c>
      <c r="F41" s="1252"/>
      <c r="G41" s="1252"/>
      <c r="H41" s="1253"/>
      <c r="I41" s="103">
        <v>11279</v>
      </c>
      <c r="J41" s="104">
        <v>10950</v>
      </c>
      <c r="K41" s="104">
        <v>10600</v>
      </c>
      <c r="L41" s="104">
        <v>10133</v>
      </c>
      <c r="M41" s="105">
        <v>9853</v>
      </c>
    </row>
    <row r="42" spans="2:13" ht="27.75" customHeight="1" x14ac:dyDescent="0.15">
      <c r="B42" s="1240"/>
      <c r="C42" s="1241"/>
      <c r="D42" s="106"/>
      <c r="E42" s="1244" t="s">
        <v>31</v>
      </c>
      <c r="F42" s="1244"/>
      <c r="G42" s="1244"/>
      <c r="H42" s="1245"/>
      <c r="I42" s="107">
        <v>162</v>
      </c>
      <c r="J42" s="108">
        <v>138</v>
      </c>
      <c r="K42" s="108">
        <v>114</v>
      </c>
      <c r="L42" s="108">
        <v>90</v>
      </c>
      <c r="M42" s="109">
        <v>66</v>
      </c>
    </row>
    <row r="43" spans="2:13" ht="27.75" customHeight="1" x14ac:dyDescent="0.15">
      <c r="B43" s="1240"/>
      <c r="C43" s="1241"/>
      <c r="D43" s="106"/>
      <c r="E43" s="1244" t="s">
        <v>32</v>
      </c>
      <c r="F43" s="1244"/>
      <c r="G43" s="1244"/>
      <c r="H43" s="1245"/>
      <c r="I43" s="107">
        <v>9820</v>
      </c>
      <c r="J43" s="108">
        <v>9715</v>
      </c>
      <c r="K43" s="108">
        <v>9458</v>
      </c>
      <c r="L43" s="108">
        <v>9030</v>
      </c>
      <c r="M43" s="109">
        <v>8888</v>
      </c>
    </row>
    <row r="44" spans="2:13" ht="27.75" customHeight="1" x14ac:dyDescent="0.15">
      <c r="B44" s="1240"/>
      <c r="C44" s="1241"/>
      <c r="D44" s="106"/>
      <c r="E44" s="1244" t="s">
        <v>33</v>
      </c>
      <c r="F44" s="1244"/>
      <c r="G44" s="1244"/>
      <c r="H44" s="1245"/>
      <c r="I44" s="107">
        <v>989</v>
      </c>
      <c r="J44" s="108">
        <v>766</v>
      </c>
      <c r="K44" s="108">
        <v>575</v>
      </c>
      <c r="L44" s="108">
        <v>488</v>
      </c>
      <c r="M44" s="109">
        <v>439</v>
      </c>
    </row>
    <row r="45" spans="2:13" ht="27.75" customHeight="1" x14ac:dyDescent="0.15">
      <c r="B45" s="1240"/>
      <c r="C45" s="1241"/>
      <c r="D45" s="106"/>
      <c r="E45" s="1244" t="s">
        <v>34</v>
      </c>
      <c r="F45" s="1244"/>
      <c r="G45" s="1244"/>
      <c r="H45" s="1245"/>
      <c r="I45" s="107">
        <v>1480</v>
      </c>
      <c r="J45" s="108">
        <v>1333</v>
      </c>
      <c r="K45" s="108">
        <v>1249</v>
      </c>
      <c r="L45" s="108">
        <v>1130</v>
      </c>
      <c r="M45" s="109">
        <v>1127</v>
      </c>
    </row>
    <row r="46" spans="2:13" ht="27.75" customHeight="1" x14ac:dyDescent="0.15">
      <c r="B46" s="1240"/>
      <c r="C46" s="1241"/>
      <c r="D46" s="110"/>
      <c r="E46" s="1244" t="s">
        <v>35</v>
      </c>
      <c r="F46" s="1244"/>
      <c r="G46" s="1244"/>
      <c r="H46" s="1245"/>
      <c r="I46" s="107" t="s">
        <v>509</v>
      </c>
      <c r="J46" s="108" t="s">
        <v>509</v>
      </c>
      <c r="K46" s="108" t="s">
        <v>509</v>
      </c>
      <c r="L46" s="108" t="s">
        <v>509</v>
      </c>
      <c r="M46" s="109" t="s">
        <v>509</v>
      </c>
    </row>
    <row r="47" spans="2:13" ht="27.75" customHeight="1" x14ac:dyDescent="0.15">
      <c r="B47" s="1240"/>
      <c r="C47" s="1241"/>
      <c r="D47" s="111"/>
      <c r="E47" s="1254" t="s">
        <v>36</v>
      </c>
      <c r="F47" s="1255"/>
      <c r="G47" s="1255"/>
      <c r="H47" s="1256"/>
      <c r="I47" s="107" t="s">
        <v>509</v>
      </c>
      <c r="J47" s="108" t="s">
        <v>509</v>
      </c>
      <c r="K47" s="108" t="s">
        <v>509</v>
      </c>
      <c r="L47" s="108" t="s">
        <v>509</v>
      </c>
      <c r="M47" s="109" t="s">
        <v>509</v>
      </c>
    </row>
    <row r="48" spans="2:13" ht="27.75" customHeight="1" x14ac:dyDescent="0.15">
      <c r="B48" s="1240"/>
      <c r="C48" s="1241"/>
      <c r="D48" s="106"/>
      <c r="E48" s="1244" t="s">
        <v>37</v>
      </c>
      <c r="F48" s="1244"/>
      <c r="G48" s="1244"/>
      <c r="H48" s="1245"/>
      <c r="I48" s="107" t="s">
        <v>509</v>
      </c>
      <c r="J48" s="108" t="s">
        <v>509</v>
      </c>
      <c r="K48" s="108" t="s">
        <v>509</v>
      </c>
      <c r="L48" s="108" t="s">
        <v>509</v>
      </c>
      <c r="M48" s="109" t="s">
        <v>509</v>
      </c>
    </row>
    <row r="49" spans="2:13" ht="27.75" customHeight="1" x14ac:dyDescent="0.15">
      <c r="B49" s="1242"/>
      <c r="C49" s="1243"/>
      <c r="D49" s="106"/>
      <c r="E49" s="1244" t="s">
        <v>38</v>
      </c>
      <c r="F49" s="1244"/>
      <c r="G49" s="1244"/>
      <c r="H49" s="1245"/>
      <c r="I49" s="107" t="s">
        <v>509</v>
      </c>
      <c r="J49" s="108" t="s">
        <v>509</v>
      </c>
      <c r="K49" s="108" t="s">
        <v>509</v>
      </c>
      <c r="L49" s="108" t="s">
        <v>509</v>
      </c>
      <c r="M49" s="109" t="s">
        <v>509</v>
      </c>
    </row>
    <row r="50" spans="2:13" ht="27.75" customHeight="1" x14ac:dyDescent="0.15">
      <c r="B50" s="1238" t="s">
        <v>39</v>
      </c>
      <c r="C50" s="1239"/>
      <c r="D50" s="112"/>
      <c r="E50" s="1244" t="s">
        <v>40</v>
      </c>
      <c r="F50" s="1244"/>
      <c r="G50" s="1244"/>
      <c r="H50" s="1245"/>
      <c r="I50" s="107">
        <v>4795</v>
      </c>
      <c r="J50" s="108">
        <v>4750</v>
      </c>
      <c r="K50" s="108">
        <v>4714</v>
      </c>
      <c r="L50" s="108">
        <v>5084</v>
      </c>
      <c r="M50" s="109">
        <v>4830</v>
      </c>
    </row>
    <row r="51" spans="2:13" ht="27.75" customHeight="1" x14ac:dyDescent="0.15">
      <c r="B51" s="1240"/>
      <c r="C51" s="1241"/>
      <c r="D51" s="106"/>
      <c r="E51" s="1244" t="s">
        <v>41</v>
      </c>
      <c r="F51" s="1244"/>
      <c r="G51" s="1244"/>
      <c r="H51" s="1245"/>
      <c r="I51" s="107">
        <v>197</v>
      </c>
      <c r="J51" s="108">
        <v>163</v>
      </c>
      <c r="K51" s="108">
        <v>160</v>
      </c>
      <c r="L51" s="108">
        <v>142</v>
      </c>
      <c r="M51" s="109">
        <v>114</v>
      </c>
    </row>
    <row r="52" spans="2:13" ht="27.75" customHeight="1" x14ac:dyDescent="0.15">
      <c r="B52" s="1242"/>
      <c r="C52" s="1243"/>
      <c r="D52" s="106"/>
      <c r="E52" s="1244" t="s">
        <v>42</v>
      </c>
      <c r="F52" s="1244"/>
      <c r="G52" s="1244"/>
      <c r="H52" s="1245"/>
      <c r="I52" s="107">
        <v>15987</v>
      </c>
      <c r="J52" s="108">
        <v>15773</v>
      </c>
      <c r="K52" s="108">
        <v>15382</v>
      </c>
      <c r="L52" s="108">
        <v>15132</v>
      </c>
      <c r="M52" s="109">
        <v>14911</v>
      </c>
    </row>
    <row r="53" spans="2:13" ht="27.75" customHeight="1" thickBot="1" x14ac:dyDescent="0.2">
      <c r="B53" s="1246" t="s">
        <v>43</v>
      </c>
      <c r="C53" s="1247"/>
      <c r="D53" s="113"/>
      <c r="E53" s="1248" t="s">
        <v>44</v>
      </c>
      <c r="F53" s="1248"/>
      <c r="G53" s="1248"/>
      <c r="H53" s="1249"/>
      <c r="I53" s="114">
        <v>2750</v>
      </c>
      <c r="J53" s="115">
        <v>2216</v>
      </c>
      <c r="K53" s="115">
        <v>1740</v>
      </c>
      <c r="L53" s="115">
        <v>514</v>
      </c>
      <c r="M53" s="116">
        <v>519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TXsXtyhFT+ud8FYzQqA+ayQHyhenXFrnbysFJ/KOFAoEFoNOq3Egsdt4C5D7qVRWyLfwt4X3tkHocB7WjRNw==" saltValue="xEtKv5310jUa88iw6/8b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5"/>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2" t="s">
        <v>47</v>
      </c>
      <c r="D55" s="1262"/>
      <c r="E55" s="1263"/>
      <c r="F55" s="128">
        <v>2310</v>
      </c>
      <c r="G55" s="128">
        <v>2351</v>
      </c>
      <c r="H55" s="129">
        <v>2106</v>
      </c>
    </row>
    <row r="56" spans="2:8" ht="52.5" customHeight="1" x14ac:dyDescent="0.15">
      <c r="B56" s="130"/>
      <c r="C56" s="1264" t="s">
        <v>48</v>
      </c>
      <c r="D56" s="1264"/>
      <c r="E56" s="1265"/>
      <c r="F56" s="131">
        <v>510</v>
      </c>
      <c r="G56" s="131">
        <v>631</v>
      </c>
      <c r="H56" s="132">
        <v>442</v>
      </c>
    </row>
    <row r="57" spans="2:8" ht="53.25" customHeight="1" x14ac:dyDescent="0.15">
      <c r="B57" s="130"/>
      <c r="C57" s="1266" t="s">
        <v>49</v>
      </c>
      <c r="D57" s="1266"/>
      <c r="E57" s="1267"/>
      <c r="F57" s="133">
        <v>1704</v>
      </c>
      <c r="G57" s="133">
        <v>1782</v>
      </c>
      <c r="H57" s="134">
        <v>1897</v>
      </c>
    </row>
    <row r="58" spans="2:8" ht="45.75" customHeight="1" x14ac:dyDescent="0.15">
      <c r="B58" s="135"/>
      <c r="C58" s="1257" t="s">
        <v>574</v>
      </c>
      <c r="D58" s="1258"/>
      <c r="E58" s="1259"/>
      <c r="F58" s="384">
        <v>902</v>
      </c>
      <c r="G58" s="384">
        <v>952</v>
      </c>
      <c r="H58" s="136">
        <v>1002</v>
      </c>
    </row>
    <row r="59" spans="2:8" ht="45.75" customHeight="1" x14ac:dyDescent="0.15">
      <c r="B59" s="135"/>
      <c r="C59" s="1257" t="s">
        <v>575</v>
      </c>
      <c r="D59" s="1258"/>
      <c r="E59" s="1259"/>
      <c r="F59" s="384">
        <v>298</v>
      </c>
      <c r="G59" s="384">
        <v>313</v>
      </c>
      <c r="H59" s="136">
        <v>348</v>
      </c>
    </row>
    <row r="60" spans="2:8" ht="45.75" customHeight="1" x14ac:dyDescent="0.15">
      <c r="B60" s="135"/>
      <c r="C60" s="1257" t="s">
        <v>576</v>
      </c>
      <c r="D60" s="1258"/>
      <c r="E60" s="1259"/>
      <c r="F60" s="384">
        <v>301</v>
      </c>
      <c r="G60" s="384">
        <v>301</v>
      </c>
      <c r="H60" s="136">
        <v>301</v>
      </c>
    </row>
    <row r="61" spans="2:8" ht="45.75" customHeight="1" x14ac:dyDescent="0.15">
      <c r="B61" s="135"/>
      <c r="C61" s="1257" t="s">
        <v>577</v>
      </c>
      <c r="D61" s="1258"/>
      <c r="E61" s="1259"/>
      <c r="F61" s="384">
        <v>61</v>
      </c>
      <c r="G61" s="384">
        <v>77</v>
      </c>
      <c r="H61" s="136">
        <v>74</v>
      </c>
    </row>
    <row r="62" spans="2:8" ht="45.75" customHeight="1" thickBot="1" x14ac:dyDescent="0.2">
      <c r="B62" s="137"/>
      <c r="C62" s="1268" t="s">
        <v>578</v>
      </c>
      <c r="D62" s="1269"/>
      <c r="E62" s="1270"/>
      <c r="F62" s="385">
        <v>56</v>
      </c>
      <c r="G62" s="385">
        <v>58</v>
      </c>
      <c r="H62" s="138">
        <v>59</v>
      </c>
    </row>
    <row r="63" spans="2:8" ht="52.5" customHeight="1" thickBot="1" x14ac:dyDescent="0.2">
      <c r="B63" s="139"/>
      <c r="C63" s="1260" t="s">
        <v>50</v>
      </c>
      <c r="D63" s="1260"/>
      <c r="E63" s="1261"/>
      <c r="F63" s="140">
        <v>4524</v>
      </c>
      <c r="G63" s="140">
        <v>4765</v>
      </c>
      <c r="H63" s="141">
        <v>4445</v>
      </c>
    </row>
    <row r="64" spans="2:8" ht="15" customHeight="1" x14ac:dyDescent="0.15"/>
    <row r="65" ht="0" hidden="1" customHeight="1" x14ac:dyDescent="0.15"/>
  </sheetData>
  <sheetProtection algorithmName="SHA-512" hashValue="YaCOmeWGZjQZ8wKFNArXJ8hInpTpDbz09VtkA1Snhm0DqOTIQsIubVPqutJ0uA/0o15fbdod7iIBYrJv4GAA4g==" saltValue="ljCdbtbB1JzVd4DBTiKgbA=="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9" zoomScale="90" zoomScaleNormal="9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9"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0"/>
      <c r="DG10" s="290"/>
      <c r="DH10" s="290"/>
      <c r="DI10" s="290"/>
      <c r="DJ10" s="290"/>
      <c r="DK10" s="290"/>
      <c r="DL10" s="290"/>
      <c r="DM10" s="290"/>
      <c r="DN10" s="290"/>
      <c r="DO10" s="290"/>
      <c r="DP10" s="290"/>
      <c r="DQ10" s="290"/>
      <c r="DR10" s="290"/>
      <c r="DS10" s="290"/>
      <c r="DT10" s="290"/>
      <c r="DU10" s="290"/>
      <c r="DV10" s="290"/>
      <c r="DW10" s="290"/>
      <c r="EM10" s="289" t="s">
        <v>590</v>
      </c>
    </row>
    <row r="11" spans="1:143" s="289"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0"/>
      <c r="DG12" s="290"/>
      <c r="DH12" s="290"/>
      <c r="DI12" s="290"/>
      <c r="DJ12" s="290"/>
      <c r="DK12" s="290"/>
      <c r="DL12" s="290"/>
      <c r="DM12" s="290"/>
      <c r="DN12" s="290"/>
      <c r="DO12" s="290"/>
      <c r="DP12" s="290"/>
      <c r="DQ12" s="290"/>
      <c r="DR12" s="290"/>
      <c r="DS12" s="290"/>
      <c r="DT12" s="290"/>
      <c r="DU12" s="290"/>
      <c r="DV12" s="290"/>
      <c r="DW12" s="290"/>
      <c r="EM12" s="289" t="s">
        <v>590</v>
      </c>
    </row>
    <row r="13" spans="1:143" s="289"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551</v>
      </c>
      <c r="BQ50" s="1305"/>
      <c r="BR50" s="1305"/>
      <c r="BS50" s="1305"/>
      <c r="BT50" s="1305"/>
      <c r="BU50" s="1305"/>
      <c r="BV50" s="1305"/>
      <c r="BW50" s="1305"/>
      <c r="BX50" s="1305" t="s">
        <v>552</v>
      </c>
      <c r="BY50" s="1305"/>
      <c r="BZ50" s="1305"/>
      <c r="CA50" s="1305"/>
      <c r="CB50" s="1305"/>
      <c r="CC50" s="1305"/>
      <c r="CD50" s="1305"/>
      <c r="CE50" s="1305"/>
      <c r="CF50" s="1305" t="s">
        <v>553</v>
      </c>
      <c r="CG50" s="1305"/>
      <c r="CH50" s="1305"/>
      <c r="CI50" s="1305"/>
      <c r="CJ50" s="1305"/>
      <c r="CK50" s="1305"/>
      <c r="CL50" s="1305"/>
      <c r="CM50" s="1305"/>
      <c r="CN50" s="1305" t="s">
        <v>554</v>
      </c>
      <c r="CO50" s="1305"/>
      <c r="CP50" s="1305"/>
      <c r="CQ50" s="1305"/>
      <c r="CR50" s="1305"/>
      <c r="CS50" s="1305"/>
      <c r="CT50" s="1305"/>
      <c r="CU50" s="1305"/>
      <c r="CV50" s="1305" t="s">
        <v>555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595</v>
      </c>
      <c r="AO51" s="1309"/>
      <c r="AP51" s="1309"/>
      <c r="AQ51" s="1309"/>
      <c r="AR51" s="1309"/>
      <c r="AS51" s="1309"/>
      <c r="AT51" s="1309"/>
      <c r="AU51" s="1309"/>
      <c r="AV51" s="1309"/>
      <c r="AW51" s="1309"/>
      <c r="AX51" s="1309"/>
      <c r="AY51" s="1309"/>
      <c r="AZ51" s="1309"/>
      <c r="BA51" s="1309"/>
      <c r="BB51" s="1309" t="s">
        <v>596</v>
      </c>
      <c r="BC51" s="1309"/>
      <c r="BD51" s="1309"/>
      <c r="BE51" s="1309"/>
      <c r="BF51" s="1309"/>
      <c r="BG51" s="1309"/>
      <c r="BH51" s="1309"/>
      <c r="BI51" s="1309"/>
      <c r="BJ51" s="1309"/>
      <c r="BK51" s="1309"/>
      <c r="BL51" s="1309"/>
      <c r="BM51" s="1309"/>
      <c r="BN51" s="1309"/>
      <c r="BO51" s="1309"/>
      <c r="BP51" s="1310">
        <v>42.1</v>
      </c>
      <c r="BQ51" s="1310"/>
      <c r="BR51" s="1310"/>
      <c r="BS51" s="1310"/>
      <c r="BT51" s="1310"/>
      <c r="BU51" s="1310"/>
      <c r="BV51" s="1310"/>
      <c r="BW51" s="1310"/>
      <c r="BX51" s="1310">
        <v>34.1</v>
      </c>
      <c r="BY51" s="1310"/>
      <c r="BZ51" s="1310"/>
      <c r="CA51" s="1310"/>
      <c r="CB51" s="1310"/>
      <c r="CC51" s="1310"/>
      <c r="CD51" s="1310"/>
      <c r="CE51" s="1310"/>
      <c r="CF51" s="1310">
        <v>26.8</v>
      </c>
      <c r="CG51" s="1310"/>
      <c r="CH51" s="1310"/>
      <c r="CI51" s="1310"/>
      <c r="CJ51" s="1310"/>
      <c r="CK51" s="1310"/>
      <c r="CL51" s="1310"/>
      <c r="CM51" s="1310"/>
      <c r="CN51" s="1310">
        <v>7.9</v>
      </c>
      <c r="CO51" s="1310"/>
      <c r="CP51" s="1310"/>
      <c r="CQ51" s="1310"/>
      <c r="CR51" s="1310"/>
      <c r="CS51" s="1310"/>
      <c r="CT51" s="1310"/>
      <c r="CU51" s="1310"/>
      <c r="CV51" s="1310">
        <v>7.9</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597</v>
      </c>
      <c r="BC53" s="1309"/>
      <c r="BD53" s="1309"/>
      <c r="BE53" s="1309"/>
      <c r="BF53" s="1309"/>
      <c r="BG53" s="1309"/>
      <c r="BH53" s="1309"/>
      <c r="BI53" s="1309"/>
      <c r="BJ53" s="1309"/>
      <c r="BK53" s="1309"/>
      <c r="BL53" s="1309"/>
      <c r="BM53" s="1309"/>
      <c r="BN53" s="1309"/>
      <c r="BO53" s="1309"/>
      <c r="BP53" s="1310">
        <v>50.1</v>
      </c>
      <c r="BQ53" s="1310"/>
      <c r="BR53" s="1310"/>
      <c r="BS53" s="1310"/>
      <c r="BT53" s="1310"/>
      <c r="BU53" s="1310"/>
      <c r="BV53" s="1310"/>
      <c r="BW53" s="1310"/>
      <c r="BX53" s="1310">
        <v>51.5</v>
      </c>
      <c r="BY53" s="1310"/>
      <c r="BZ53" s="1310"/>
      <c r="CA53" s="1310"/>
      <c r="CB53" s="1310"/>
      <c r="CC53" s="1310"/>
      <c r="CD53" s="1310"/>
      <c r="CE53" s="1310"/>
      <c r="CF53" s="1310">
        <v>52.7</v>
      </c>
      <c r="CG53" s="1310"/>
      <c r="CH53" s="1310"/>
      <c r="CI53" s="1310"/>
      <c r="CJ53" s="1310"/>
      <c r="CK53" s="1310"/>
      <c r="CL53" s="1310"/>
      <c r="CM53" s="1310"/>
      <c r="CN53" s="1310">
        <v>54.3</v>
      </c>
      <c r="CO53" s="1310"/>
      <c r="CP53" s="1310"/>
      <c r="CQ53" s="1310"/>
      <c r="CR53" s="1310"/>
      <c r="CS53" s="1310"/>
      <c r="CT53" s="1310"/>
      <c r="CU53" s="1310"/>
      <c r="CV53" s="1310">
        <v>55.7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598</v>
      </c>
      <c r="AO55" s="1305"/>
      <c r="AP55" s="1305"/>
      <c r="AQ55" s="1305"/>
      <c r="AR55" s="1305"/>
      <c r="AS55" s="1305"/>
      <c r="AT55" s="1305"/>
      <c r="AU55" s="1305"/>
      <c r="AV55" s="1305"/>
      <c r="AW55" s="1305"/>
      <c r="AX55" s="1305"/>
      <c r="AY55" s="1305"/>
      <c r="AZ55" s="1305"/>
      <c r="BA55" s="1305"/>
      <c r="BB55" s="1309" t="s">
        <v>596</v>
      </c>
      <c r="BC55" s="1309"/>
      <c r="BD55" s="1309"/>
      <c r="BE55" s="1309"/>
      <c r="BF55" s="1309"/>
      <c r="BG55" s="1309"/>
      <c r="BH55" s="1309"/>
      <c r="BI55" s="1309"/>
      <c r="BJ55" s="1309"/>
      <c r="BK55" s="1309"/>
      <c r="BL55" s="1309"/>
      <c r="BM55" s="1309"/>
      <c r="BN55" s="1309"/>
      <c r="BO55" s="1309"/>
      <c r="BP55" s="1310">
        <v>56.8</v>
      </c>
      <c r="BQ55" s="1310"/>
      <c r="BR55" s="1310"/>
      <c r="BS55" s="1310"/>
      <c r="BT55" s="1310"/>
      <c r="BU55" s="1310"/>
      <c r="BV55" s="1310"/>
      <c r="BW55" s="1310"/>
      <c r="BX55" s="1310">
        <v>52.3</v>
      </c>
      <c r="BY55" s="1310"/>
      <c r="BZ55" s="1310"/>
      <c r="CA55" s="1310"/>
      <c r="CB55" s="1310"/>
      <c r="CC55" s="1310"/>
      <c r="CD55" s="1310"/>
      <c r="CE55" s="1310"/>
      <c r="CF55" s="1310">
        <v>55.4</v>
      </c>
      <c r="CG55" s="1310"/>
      <c r="CH55" s="1310"/>
      <c r="CI55" s="1310"/>
      <c r="CJ55" s="1310"/>
      <c r="CK55" s="1310"/>
      <c r="CL55" s="1310"/>
      <c r="CM55" s="1310"/>
      <c r="CN55" s="1310">
        <v>52.7</v>
      </c>
      <c r="CO55" s="1310"/>
      <c r="CP55" s="1310"/>
      <c r="CQ55" s="1310"/>
      <c r="CR55" s="1310"/>
      <c r="CS55" s="1310"/>
      <c r="CT55" s="1310"/>
      <c r="CU55" s="1310"/>
      <c r="CV55" s="1310">
        <v>49.7</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597</v>
      </c>
      <c r="BC57" s="1309"/>
      <c r="BD57" s="1309"/>
      <c r="BE57" s="1309"/>
      <c r="BF57" s="1309"/>
      <c r="BG57" s="1309"/>
      <c r="BH57" s="1309"/>
      <c r="BI57" s="1309"/>
      <c r="BJ57" s="1309"/>
      <c r="BK57" s="1309"/>
      <c r="BL57" s="1309"/>
      <c r="BM57" s="1309"/>
      <c r="BN57" s="1309"/>
      <c r="BO57" s="1309"/>
      <c r="BP57" s="1310">
        <v>54</v>
      </c>
      <c r="BQ57" s="1310"/>
      <c r="BR57" s="1310"/>
      <c r="BS57" s="1310"/>
      <c r="BT57" s="1310"/>
      <c r="BU57" s="1310"/>
      <c r="BV57" s="1310"/>
      <c r="BW57" s="1310"/>
      <c r="BX57" s="1310">
        <v>57.1</v>
      </c>
      <c r="BY57" s="1310"/>
      <c r="BZ57" s="1310"/>
      <c r="CA57" s="1310"/>
      <c r="CB57" s="1310"/>
      <c r="CC57" s="1310"/>
      <c r="CD57" s="1310"/>
      <c r="CE57" s="1310"/>
      <c r="CF57" s="1310">
        <v>58.7</v>
      </c>
      <c r="CG57" s="1310"/>
      <c r="CH57" s="1310"/>
      <c r="CI57" s="1310"/>
      <c r="CJ57" s="1310"/>
      <c r="CK57" s="1310"/>
      <c r="CL57" s="1310"/>
      <c r="CM57" s="1310"/>
      <c r="CN57" s="1310">
        <v>59.9</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599</v>
      </c>
    </row>
    <row r="64" spans="1:109" x14ac:dyDescent="0.15">
      <c r="B64" s="1280"/>
      <c r="G64" s="1287"/>
      <c r="I64" s="1320"/>
      <c r="J64" s="1320"/>
      <c r="K64" s="1320"/>
      <c r="L64" s="1320"/>
      <c r="M64" s="1320"/>
      <c r="N64" s="1321"/>
      <c r="AM64" s="1287"/>
      <c r="AN64" s="1287" t="s">
        <v>592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551</v>
      </c>
      <c r="BQ72" s="1305"/>
      <c r="BR72" s="1305"/>
      <c r="BS72" s="1305"/>
      <c r="BT72" s="1305"/>
      <c r="BU72" s="1305"/>
      <c r="BV72" s="1305"/>
      <c r="BW72" s="1305"/>
      <c r="BX72" s="1305" t="s">
        <v>552</v>
      </c>
      <c r="BY72" s="1305"/>
      <c r="BZ72" s="1305"/>
      <c r="CA72" s="1305"/>
      <c r="CB72" s="1305"/>
      <c r="CC72" s="1305"/>
      <c r="CD72" s="1305"/>
      <c r="CE72" s="1305"/>
      <c r="CF72" s="1305" t="s">
        <v>553</v>
      </c>
      <c r="CG72" s="1305"/>
      <c r="CH72" s="1305"/>
      <c r="CI72" s="1305"/>
      <c r="CJ72" s="1305"/>
      <c r="CK72" s="1305"/>
      <c r="CL72" s="1305"/>
      <c r="CM72" s="1305"/>
      <c r="CN72" s="1305" t="s">
        <v>554</v>
      </c>
      <c r="CO72" s="1305"/>
      <c r="CP72" s="1305"/>
      <c r="CQ72" s="1305"/>
      <c r="CR72" s="1305"/>
      <c r="CS72" s="1305"/>
      <c r="CT72" s="1305"/>
      <c r="CU72" s="1305"/>
      <c r="CV72" s="1305" t="s">
        <v>555</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595</v>
      </c>
      <c r="AO73" s="1309"/>
      <c r="AP73" s="1309"/>
      <c r="AQ73" s="1309"/>
      <c r="AR73" s="1309"/>
      <c r="AS73" s="1309"/>
      <c r="AT73" s="1309"/>
      <c r="AU73" s="1309"/>
      <c r="AV73" s="1309"/>
      <c r="AW73" s="1309"/>
      <c r="AX73" s="1309"/>
      <c r="AY73" s="1309"/>
      <c r="AZ73" s="1309"/>
      <c r="BA73" s="1309"/>
      <c r="BB73" s="1309" t="s">
        <v>596</v>
      </c>
      <c r="BC73" s="1309"/>
      <c r="BD73" s="1309"/>
      <c r="BE73" s="1309"/>
      <c r="BF73" s="1309"/>
      <c r="BG73" s="1309"/>
      <c r="BH73" s="1309"/>
      <c r="BI73" s="1309"/>
      <c r="BJ73" s="1309"/>
      <c r="BK73" s="1309"/>
      <c r="BL73" s="1309"/>
      <c r="BM73" s="1309"/>
      <c r="BN73" s="1309"/>
      <c r="BO73" s="1309"/>
      <c r="BP73" s="1310">
        <v>42.1</v>
      </c>
      <c r="BQ73" s="1310"/>
      <c r="BR73" s="1310"/>
      <c r="BS73" s="1310"/>
      <c r="BT73" s="1310"/>
      <c r="BU73" s="1310"/>
      <c r="BV73" s="1310"/>
      <c r="BW73" s="1310"/>
      <c r="BX73" s="1310">
        <v>34.1</v>
      </c>
      <c r="BY73" s="1310"/>
      <c r="BZ73" s="1310"/>
      <c r="CA73" s="1310"/>
      <c r="CB73" s="1310"/>
      <c r="CC73" s="1310"/>
      <c r="CD73" s="1310"/>
      <c r="CE73" s="1310"/>
      <c r="CF73" s="1310">
        <v>26.8</v>
      </c>
      <c r="CG73" s="1310"/>
      <c r="CH73" s="1310"/>
      <c r="CI73" s="1310"/>
      <c r="CJ73" s="1310"/>
      <c r="CK73" s="1310"/>
      <c r="CL73" s="1310"/>
      <c r="CM73" s="1310"/>
      <c r="CN73" s="1310">
        <v>7.9</v>
      </c>
      <c r="CO73" s="1310"/>
      <c r="CP73" s="1310"/>
      <c r="CQ73" s="1310"/>
      <c r="CR73" s="1310"/>
      <c r="CS73" s="1310"/>
      <c r="CT73" s="1310"/>
      <c r="CU73" s="1310"/>
      <c r="CV73" s="1310">
        <v>7.9</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601</v>
      </c>
      <c r="BC75" s="1309"/>
      <c r="BD75" s="1309"/>
      <c r="BE75" s="1309"/>
      <c r="BF75" s="1309"/>
      <c r="BG75" s="1309"/>
      <c r="BH75" s="1309"/>
      <c r="BI75" s="1309"/>
      <c r="BJ75" s="1309"/>
      <c r="BK75" s="1309"/>
      <c r="BL75" s="1309"/>
      <c r="BM75" s="1309"/>
      <c r="BN75" s="1309"/>
      <c r="BO75" s="1309"/>
      <c r="BP75" s="1310">
        <v>10.5</v>
      </c>
      <c r="BQ75" s="1310"/>
      <c r="BR75" s="1310"/>
      <c r="BS75" s="1310"/>
      <c r="BT75" s="1310"/>
      <c r="BU75" s="1310"/>
      <c r="BV75" s="1310"/>
      <c r="BW75" s="1310"/>
      <c r="BX75" s="1310">
        <v>9.9</v>
      </c>
      <c r="BY75" s="1310"/>
      <c r="BZ75" s="1310"/>
      <c r="CA75" s="1310"/>
      <c r="CB75" s="1310"/>
      <c r="CC75" s="1310"/>
      <c r="CD75" s="1310"/>
      <c r="CE75" s="1310"/>
      <c r="CF75" s="1310">
        <v>9.3000000000000007</v>
      </c>
      <c r="CG75" s="1310"/>
      <c r="CH75" s="1310"/>
      <c r="CI75" s="1310"/>
      <c r="CJ75" s="1310"/>
      <c r="CK75" s="1310"/>
      <c r="CL75" s="1310"/>
      <c r="CM75" s="1310"/>
      <c r="CN75" s="1310">
        <v>8.6</v>
      </c>
      <c r="CO75" s="1310"/>
      <c r="CP75" s="1310"/>
      <c r="CQ75" s="1310"/>
      <c r="CR75" s="1310"/>
      <c r="CS75" s="1310"/>
      <c r="CT75" s="1310"/>
      <c r="CU75" s="1310"/>
      <c r="CV75" s="1310">
        <v>7.6</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598</v>
      </c>
      <c r="AO77" s="1305"/>
      <c r="AP77" s="1305"/>
      <c r="AQ77" s="1305"/>
      <c r="AR77" s="1305"/>
      <c r="AS77" s="1305"/>
      <c r="AT77" s="1305"/>
      <c r="AU77" s="1305"/>
      <c r="AV77" s="1305"/>
      <c r="AW77" s="1305"/>
      <c r="AX77" s="1305"/>
      <c r="AY77" s="1305"/>
      <c r="AZ77" s="1305"/>
      <c r="BA77" s="1305"/>
      <c r="BB77" s="1309" t="s">
        <v>596</v>
      </c>
      <c r="BC77" s="1309"/>
      <c r="BD77" s="1309"/>
      <c r="BE77" s="1309"/>
      <c r="BF77" s="1309"/>
      <c r="BG77" s="1309"/>
      <c r="BH77" s="1309"/>
      <c r="BI77" s="1309"/>
      <c r="BJ77" s="1309"/>
      <c r="BK77" s="1309"/>
      <c r="BL77" s="1309"/>
      <c r="BM77" s="1309"/>
      <c r="BN77" s="1309"/>
      <c r="BO77" s="1309"/>
      <c r="BP77" s="1310">
        <v>56.8</v>
      </c>
      <c r="BQ77" s="1310"/>
      <c r="BR77" s="1310"/>
      <c r="BS77" s="1310"/>
      <c r="BT77" s="1310"/>
      <c r="BU77" s="1310"/>
      <c r="BV77" s="1310"/>
      <c r="BW77" s="1310"/>
      <c r="BX77" s="1310">
        <v>52.3</v>
      </c>
      <c r="BY77" s="1310"/>
      <c r="BZ77" s="1310"/>
      <c r="CA77" s="1310"/>
      <c r="CB77" s="1310"/>
      <c r="CC77" s="1310"/>
      <c r="CD77" s="1310"/>
      <c r="CE77" s="1310"/>
      <c r="CF77" s="1310">
        <v>55.4</v>
      </c>
      <c r="CG77" s="1310"/>
      <c r="CH77" s="1310"/>
      <c r="CI77" s="1310"/>
      <c r="CJ77" s="1310"/>
      <c r="CK77" s="1310"/>
      <c r="CL77" s="1310"/>
      <c r="CM77" s="1310"/>
      <c r="CN77" s="1310">
        <v>52.7</v>
      </c>
      <c r="CO77" s="1310"/>
      <c r="CP77" s="1310"/>
      <c r="CQ77" s="1310"/>
      <c r="CR77" s="1310"/>
      <c r="CS77" s="1310"/>
      <c r="CT77" s="1310"/>
      <c r="CU77" s="1310"/>
      <c r="CV77" s="1310">
        <v>49.7</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601</v>
      </c>
      <c r="BC79" s="1309"/>
      <c r="BD79" s="1309"/>
      <c r="BE79" s="1309"/>
      <c r="BF79" s="1309"/>
      <c r="BG79" s="1309"/>
      <c r="BH79" s="1309"/>
      <c r="BI79" s="1309"/>
      <c r="BJ79" s="1309"/>
      <c r="BK79" s="1309"/>
      <c r="BL79" s="1309"/>
      <c r="BM79" s="1309"/>
      <c r="BN79" s="1309"/>
      <c r="BO79" s="1309"/>
      <c r="BP79" s="1310">
        <v>10.199999999999999</v>
      </c>
      <c r="BQ79" s="1310"/>
      <c r="BR79" s="1310"/>
      <c r="BS79" s="1310"/>
      <c r="BT79" s="1310"/>
      <c r="BU79" s="1310"/>
      <c r="BV79" s="1310"/>
      <c r="BW79" s="1310"/>
      <c r="BX79" s="1310">
        <v>10</v>
      </c>
      <c r="BY79" s="1310"/>
      <c r="BZ79" s="1310"/>
      <c r="CA79" s="1310"/>
      <c r="CB79" s="1310"/>
      <c r="CC79" s="1310"/>
      <c r="CD79" s="1310"/>
      <c r="CE79" s="1310"/>
      <c r="CF79" s="1310">
        <v>9.6999999999999993</v>
      </c>
      <c r="CG79" s="1310"/>
      <c r="CH79" s="1310"/>
      <c r="CI79" s="1310"/>
      <c r="CJ79" s="1310"/>
      <c r="CK79" s="1310"/>
      <c r="CL79" s="1310"/>
      <c r="CM79" s="1310"/>
      <c r="CN79" s="1310">
        <v>9.5</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j9jYjaDvm6NCjPNgqrhqLfeQeqVNDO+M25/yJAZQIUd8N/A7AxGLM0zL+RGbGOHFeMra3IWs2Vu0O/swcYBHg==" saltValue="xeY6WfNuOxl+orQNhL5V8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sheetData>
  <sheetProtection algorithmName="SHA-512" hashValue="aTS2wo1QuhDIJHUaoECQYSvcxpiiSCQHtwdA9v7U3llrgMWFD0Vu23xxd+GBYtM5RUhTDOT9LkE+XodIVWgjhA==" saltValue="LoFVx+w3ePoeXtXEFFuz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sheetData>
  <sheetProtection algorithmName="SHA-512" hashValue="gFteNukjl3rX7nB+8H+ioWLpG86wsZHaNb4IVhdf33m/5+ACys13TCcylO00/RaA62l3+pkAgnIs7t8JB9E+UQ==" saltValue="c74SaiUC9vloXLwlkdRM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548</v>
      </c>
      <c r="G2" s="155"/>
      <c r="H2" s="156"/>
    </row>
    <row r="3" spans="1:8" x14ac:dyDescent="0.15">
      <c r="A3" s="152" t="s">
        <v>541</v>
      </c>
      <c r="B3" s="157"/>
      <c r="C3" s="158"/>
      <c r="D3" s="159">
        <v>54134</v>
      </c>
      <c r="E3" s="160"/>
      <c r="F3" s="161">
        <v>81768</v>
      </c>
      <c r="G3" s="162"/>
      <c r="H3" s="163"/>
    </row>
    <row r="4" spans="1:8" x14ac:dyDescent="0.15">
      <c r="A4" s="164"/>
      <c r="B4" s="165"/>
      <c r="C4" s="166"/>
      <c r="D4" s="167">
        <v>34983</v>
      </c>
      <c r="E4" s="168"/>
      <c r="F4" s="169">
        <v>37917</v>
      </c>
      <c r="G4" s="170"/>
      <c r="H4" s="171"/>
    </row>
    <row r="5" spans="1:8" x14ac:dyDescent="0.15">
      <c r="A5" s="152" t="s">
        <v>543</v>
      </c>
      <c r="B5" s="157"/>
      <c r="C5" s="158"/>
      <c r="D5" s="159">
        <v>36992</v>
      </c>
      <c r="E5" s="160"/>
      <c r="F5" s="161">
        <v>65876</v>
      </c>
      <c r="G5" s="162"/>
      <c r="H5" s="163"/>
    </row>
    <row r="6" spans="1:8" x14ac:dyDescent="0.15">
      <c r="A6" s="164"/>
      <c r="B6" s="165"/>
      <c r="C6" s="166"/>
      <c r="D6" s="167">
        <v>16385</v>
      </c>
      <c r="E6" s="168"/>
      <c r="F6" s="169">
        <v>36484</v>
      </c>
      <c r="G6" s="170"/>
      <c r="H6" s="171"/>
    </row>
    <row r="7" spans="1:8" x14ac:dyDescent="0.15">
      <c r="A7" s="152" t="s">
        <v>544</v>
      </c>
      <c r="B7" s="157"/>
      <c r="C7" s="158"/>
      <c r="D7" s="159">
        <v>35019</v>
      </c>
      <c r="E7" s="160"/>
      <c r="F7" s="161">
        <v>68468</v>
      </c>
      <c r="G7" s="162"/>
      <c r="H7" s="163"/>
    </row>
    <row r="8" spans="1:8" x14ac:dyDescent="0.15">
      <c r="A8" s="164"/>
      <c r="B8" s="165"/>
      <c r="C8" s="166"/>
      <c r="D8" s="167">
        <v>16451</v>
      </c>
      <c r="E8" s="168"/>
      <c r="F8" s="169">
        <v>34140</v>
      </c>
      <c r="G8" s="170"/>
      <c r="H8" s="171"/>
    </row>
    <row r="9" spans="1:8" x14ac:dyDescent="0.15">
      <c r="A9" s="152" t="s">
        <v>545</v>
      </c>
      <c r="B9" s="157"/>
      <c r="C9" s="158"/>
      <c r="D9" s="159">
        <v>25469</v>
      </c>
      <c r="E9" s="160"/>
      <c r="F9" s="161">
        <v>69729</v>
      </c>
      <c r="G9" s="162"/>
      <c r="H9" s="163"/>
    </row>
    <row r="10" spans="1:8" x14ac:dyDescent="0.15">
      <c r="A10" s="164"/>
      <c r="B10" s="165"/>
      <c r="C10" s="166"/>
      <c r="D10" s="167">
        <v>15608</v>
      </c>
      <c r="E10" s="168"/>
      <c r="F10" s="169">
        <v>38908</v>
      </c>
      <c r="G10" s="170"/>
      <c r="H10" s="171"/>
    </row>
    <row r="11" spans="1:8" x14ac:dyDescent="0.15">
      <c r="A11" s="152" t="s">
        <v>546</v>
      </c>
      <c r="B11" s="157"/>
      <c r="C11" s="158"/>
      <c r="D11" s="159">
        <v>42444</v>
      </c>
      <c r="E11" s="160"/>
      <c r="F11" s="161">
        <v>74581</v>
      </c>
      <c r="G11" s="162"/>
      <c r="H11" s="163"/>
    </row>
    <row r="12" spans="1:8" x14ac:dyDescent="0.15">
      <c r="A12" s="164"/>
      <c r="B12" s="165"/>
      <c r="C12" s="172"/>
      <c r="D12" s="167">
        <v>29355</v>
      </c>
      <c r="E12" s="168"/>
      <c r="F12" s="169">
        <v>41563</v>
      </c>
      <c r="G12" s="170"/>
      <c r="H12" s="171"/>
    </row>
    <row r="13" spans="1:8" x14ac:dyDescent="0.15">
      <c r="A13" s="152"/>
      <c r="B13" s="157"/>
      <c r="C13" s="173"/>
      <c r="D13" s="174">
        <v>38812</v>
      </c>
      <c r="E13" s="175"/>
      <c r="F13" s="176">
        <v>72084</v>
      </c>
      <c r="G13" s="177"/>
      <c r="H13" s="163"/>
    </row>
    <row r="14" spans="1:8" x14ac:dyDescent="0.15">
      <c r="A14" s="164"/>
      <c r="B14" s="165"/>
      <c r="C14" s="166"/>
      <c r="D14" s="167">
        <v>22556</v>
      </c>
      <c r="E14" s="168"/>
      <c r="F14" s="169">
        <v>37802</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9.39</v>
      </c>
      <c r="C19" s="178">
        <f>ROUND(VALUE(SUBSTITUTE(実質収支比率等に係る経年分析!G$48,"▲","-")),2)</f>
        <v>9.93</v>
      </c>
      <c r="D19" s="178">
        <f>ROUND(VALUE(SUBSTITUTE(実質収支比率等に係る経年分析!H$48,"▲","-")),2)</f>
        <v>11.52</v>
      </c>
      <c r="E19" s="178">
        <f>ROUND(VALUE(SUBSTITUTE(実質収支比率等に係る経年分析!I$48,"▲","-")),2)</f>
        <v>9.89</v>
      </c>
      <c r="F19" s="178">
        <f>ROUND(VALUE(SUBSTITUTE(実質収支比率等に係る経年分析!J$48,"▲","-")),2)</f>
        <v>10.1</v>
      </c>
    </row>
    <row r="20" spans="1:11" x14ac:dyDescent="0.15">
      <c r="A20" s="178" t="s">
        <v>54</v>
      </c>
      <c r="B20" s="178">
        <f>ROUND(VALUE(SUBSTITUTE(実質収支比率等に係る経年分析!F$47,"▲","-")),2)</f>
        <v>31.4</v>
      </c>
      <c r="C20" s="178">
        <f>ROUND(VALUE(SUBSTITUTE(実質収支比率等に係る経年分析!G$47,"▲","-")),2)</f>
        <v>30.8</v>
      </c>
      <c r="D20" s="178">
        <f>ROUND(VALUE(SUBSTITUTE(実質収支比率等に係る経年分析!H$47,"▲","-")),2)</f>
        <v>30</v>
      </c>
      <c r="E20" s="178">
        <f>ROUND(VALUE(SUBSTITUTE(実質収支比率等に係る経年分析!I$47,"▲","-")),2)</f>
        <v>30.73</v>
      </c>
      <c r="F20" s="178">
        <f>ROUND(VALUE(SUBSTITUTE(実質収支比率等に係る経年分析!J$47,"▲","-")),2)</f>
        <v>27.19</v>
      </c>
    </row>
    <row r="21" spans="1:11" x14ac:dyDescent="0.15">
      <c r="A21" s="178" t="s">
        <v>55</v>
      </c>
      <c r="B21" s="178">
        <f>IF(ISNUMBER(VALUE(SUBSTITUTE(実質収支比率等に係る経年分析!F$49,"▲","-"))),ROUND(VALUE(SUBSTITUTE(実質収支比率等に係る経年分析!F$49,"▲","-")),2),NA())</f>
        <v>3.27</v>
      </c>
      <c r="C21" s="178">
        <f>IF(ISNUMBER(VALUE(SUBSTITUTE(実質収支比率等に係る経年分析!G$49,"▲","-"))),ROUND(VALUE(SUBSTITUTE(実質収支比率等に係る経年分析!G$49,"▲","-")),2),NA())</f>
        <v>-0.26</v>
      </c>
      <c r="D21" s="178">
        <f>IF(ISNUMBER(VALUE(SUBSTITUTE(実質収支比率等に係る経年分析!H$49,"▲","-"))),ROUND(VALUE(SUBSTITUTE(実質収支比率等に係る経年分析!H$49,"▲","-")),2),NA())</f>
        <v>0.74</v>
      </c>
      <c r="E21" s="178">
        <f>IF(ISNUMBER(VALUE(SUBSTITUTE(実質収支比率等に係る経年分析!I$49,"▲","-"))),ROUND(VALUE(SUBSTITUTE(実質収支比率等に係る経年分析!I$49,"▲","-")),2),NA())</f>
        <v>0.98</v>
      </c>
      <c r="F21" s="178">
        <f>IF(ISNUMBER(VALUE(SUBSTITUTE(実質収支比率等に係る経年分析!J$49,"▲","-"))),ROUND(VALUE(SUBSTITUTE(実質収支比率等に係る経年分析!J$49,"▲","-")),2),NA())</f>
        <v>-2.2999999999999998</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0.02</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工業団地造成事業特別会計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後期高齢者医療事業特別会計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0.05</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0.08</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0.17</v>
      </c>
    </row>
    <row r="32" spans="1:11" x14ac:dyDescent="0.15">
      <c r="A32" s="179" t="str">
        <f>IF(連結実質赤字比率に係る赤字・黒字の構成分析!C$38="",NA(),連結実質赤字比率に係る赤字・黒字の構成分析!C$38)</f>
        <v>国民健康保険事業特別会計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0.84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1.23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1.22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0.75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0.28000000000000003</v>
      </c>
    </row>
    <row r="33" spans="1:16" x14ac:dyDescent="0.15">
      <c r="A33" s="179" t="str">
        <f>IF(連結実質赤字比率に係る赤字・黒字の構成分析!C$37="",NA(),連結実質赤字比率に係る赤字・黒字の構成分析!C$37)</f>
        <v>介護保険事業特別会計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0.61</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0.73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0.37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0.74</v>
      </c>
    </row>
    <row r="34" spans="1:16" x14ac:dyDescent="0.15">
      <c r="A34" s="179" t="str">
        <f>IF(連結実質赤字比率に係る赤字・黒字の構成分析!C$36="",NA(),連結実質赤字比率に係る赤字・黒字の構成分析!C$36)</f>
        <v>下水道事業会計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0.09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1.79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1.04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3.25</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6.74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7.04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8.08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8.65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8.5500000000000007</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9.3800000000000008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9.93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11.52</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9.89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10.09</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1255</v>
      </c>
      <c r="E42" s="180"/>
      <c r="F42" s="180"/>
      <c r="G42" s="180">
        <f>'実質公債費比率（分子）の構造'!L$52</f>
        <v>1248</v>
      </c>
      <c r="H42" s="180"/>
      <c r="I42" s="180"/>
      <c r="J42" s="180">
        <f>'実質公債費比率（分子）の構造'!M$52</f>
        <v>1255</v>
      </c>
      <c r="K42" s="180"/>
      <c r="L42" s="180"/>
      <c r="M42" s="180">
        <f>'実質公債費比率（分子）の構造'!N$52</f>
        <v>1240</v>
      </c>
      <c r="N42" s="180"/>
      <c r="O42" s="180"/>
      <c r="P42" s="180">
        <f>'実質公債費比率（分子）の構造'!O$52</f>
        <v>1247</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30</v>
      </c>
      <c r="C44" s="180"/>
      <c r="D44" s="180"/>
      <c r="E44" s="180">
        <f>'実質公債費比率（分子）の構造'!L$50</f>
        <v>9</v>
      </c>
      <c r="F44" s="180"/>
      <c r="G44" s="180"/>
      <c r="H44" s="180">
        <f>'実質公債費比率（分子）の構造'!M$50</f>
        <v>9</v>
      </c>
      <c r="I44" s="180"/>
      <c r="J44" s="180"/>
      <c r="K44" s="180">
        <f>'実質公債費比率（分子）の構造'!N$50</f>
        <v>9</v>
      </c>
      <c r="L44" s="180"/>
      <c r="M44" s="180"/>
      <c r="N44" s="180">
        <f>'実質公債費比率（分子）の構造'!O$50</f>
        <v>9</v>
      </c>
      <c r="O44" s="180"/>
      <c r="P44" s="180"/>
    </row>
    <row r="45" spans="1:16" x14ac:dyDescent="0.15">
      <c r="A45" s="180" t="s">
        <v>65</v>
      </c>
      <c r="B45" s="180">
        <f>'実質公債費比率（分子）の構造'!K$49</f>
        <v>312</v>
      </c>
      <c r="C45" s="180"/>
      <c r="D45" s="180"/>
      <c r="E45" s="180">
        <f>'実質公債費比率（分子）の構造'!L$49</f>
        <v>238</v>
      </c>
      <c r="F45" s="180"/>
      <c r="G45" s="180"/>
      <c r="H45" s="180">
        <f>'実質公債費比率（分子）の構造'!M$49</f>
        <v>195</v>
      </c>
      <c r="I45" s="180"/>
      <c r="J45" s="180"/>
      <c r="K45" s="180">
        <f>'実質公債費比率（分子）の構造'!N$49</f>
        <v>90</v>
      </c>
      <c r="L45" s="180"/>
      <c r="M45" s="180"/>
      <c r="N45" s="180">
        <f>'実質公債費比率（分子）の構造'!O$49</f>
        <v>73</v>
      </c>
      <c r="O45" s="180"/>
      <c r="P45" s="180"/>
    </row>
    <row r="46" spans="1:16" x14ac:dyDescent="0.15">
      <c r="A46" s="180" t="s">
        <v>66</v>
      </c>
      <c r="B46" s="180">
        <f>'実質公債費比率（分子）の構造'!K$48</f>
        <v>584</v>
      </c>
      <c r="C46" s="180"/>
      <c r="D46" s="180"/>
      <c r="E46" s="180">
        <f>'実質公債費比率（分子）の構造'!L$48</f>
        <v>597</v>
      </c>
      <c r="F46" s="180"/>
      <c r="G46" s="180"/>
      <c r="H46" s="180">
        <f>'実質公債費比率（分子）の構造'!M$48</f>
        <v>547</v>
      </c>
      <c r="I46" s="180"/>
      <c r="J46" s="180"/>
      <c r="K46" s="180">
        <f>'実質公債費比率（分子）の構造'!N$48</f>
        <v>630</v>
      </c>
      <c r="L46" s="180"/>
      <c r="M46" s="180"/>
      <c r="N46" s="180">
        <f>'実質公債費比率（分子）の構造'!O$48</f>
        <v>607</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973</v>
      </c>
      <c r="C49" s="180"/>
      <c r="D49" s="180"/>
      <c r="E49" s="180">
        <f>'実質公債費比率（分子）の構造'!L$45</f>
        <v>1027</v>
      </c>
      <c r="F49" s="180"/>
      <c r="G49" s="180"/>
      <c r="H49" s="180">
        <f>'実質公債費比率（分子）の構造'!M$45</f>
        <v>1052</v>
      </c>
      <c r="I49" s="180"/>
      <c r="J49" s="180"/>
      <c r="K49" s="180">
        <f>'実質公債費比率（分子）の構造'!N$45</f>
        <v>1020</v>
      </c>
      <c r="L49" s="180"/>
      <c r="M49" s="180"/>
      <c r="N49" s="180">
        <f>'実質公債費比率（分子）の構造'!O$45</f>
        <v>976</v>
      </c>
      <c r="O49" s="180"/>
      <c r="P49" s="180"/>
    </row>
    <row r="50" spans="1:16" x14ac:dyDescent="0.15">
      <c r="A50" s="180" t="s">
        <v>70</v>
      </c>
      <c r="B50" s="180" t="e">
        <f>NA()</f>
        <v>#N/A</v>
      </c>
      <c r="C50" s="180">
        <f>IF(ISNUMBER('実質公債費比率（分子）の構造'!K$53),'実質公債費比率（分子）の構造'!K$53,NA())</f>
        <v>644</v>
      </c>
      <c r="D50" s="180" t="e">
        <f>NA()</f>
        <v>#N/A</v>
      </c>
      <c r="E50" s="180" t="e">
        <f>NA()</f>
        <v>#N/A</v>
      </c>
      <c r="F50" s="180">
        <f>IF(ISNUMBER('実質公債費比率（分子）の構造'!L$53),'実質公債費比率（分子）の構造'!L$53,NA())</f>
        <v>623</v>
      </c>
      <c r="G50" s="180" t="e">
        <f>NA()</f>
        <v>#N/A</v>
      </c>
      <c r="H50" s="180" t="e">
        <f>NA()</f>
        <v>#N/A</v>
      </c>
      <c r="I50" s="180">
        <f>IF(ISNUMBER('実質公債費比率（分子）の構造'!M$53),'実質公債費比率（分子）の構造'!M$53,NA())</f>
        <v>548</v>
      </c>
      <c r="J50" s="180" t="e">
        <f>NA()</f>
        <v>#N/A</v>
      </c>
      <c r="K50" s="180" t="e">
        <f>NA()</f>
        <v>#N/A</v>
      </c>
      <c r="L50" s="180">
        <f>IF(ISNUMBER('実質公債費比率（分子）の構造'!N$53),'実質公債費比率（分子）の構造'!N$53,NA())</f>
        <v>509</v>
      </c>
      <c r="M50" s="180" t="e">
        <f>NA()</f>
        <v>#N/A</v>
      </c>
      <c r="N50" s="180" t="e">
        <f>NA()</f>
        <v>#N/A</v>
      </c>
      <c r="O50" s="180">
        <f>IF(ISNUMBER('実質公債費比率（分子）の構造'!O$53),'実質公債費比率（分子）の構造'!O$53,NA())</f>
        <v>418</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15987</v>
      </c>
      <c r="E56" s="179"/>
      <c r="F56" s="179"/>
      <c r="G56" s="179">
        <f>'将来負担比率（分子）の構造'!J$52</f>
        <v>15773</v>
      </c>
      <c r="H56" s="179"/>
      <c r="I56" s="179"/>
      <c r="J56" s="179">
        <f>'将来負担比率（分子）の構造'!K$52</f>
        <v>15382</v>
      </c>
      <c r="K56" s="179"/>
      <c r="L56" s="179"/>
      <c r="M56" s="179">
        <f>'将来負担比率（分子）の構造'!L$52</f>
        <v>15132</v>
      </c>
      <c r="N56" s="179"/>
      <c r="O56" s="179"/>
      <c r="P56" s="179">
        <f>'将来負担比率（分子）の構造'!M$52</f>
        <v>14911</v>
      </c>
    </row>
    <row r="57" spans="1:16" x14ac:dyDescent="0.15">
      <c r="A57" s="179" t="s">
        <v>41</v>
      </c>
      <c r="B57" s="179"/>
      <c r="C57" s="179"/>
      <c r="D57" s="179">
        <f>'将来負担比率（分子）の構造'!I$51</f>
        <v>197</v>
      </c>
      <c r="E57" s="179"/>
      <c r="F57" s="179"/>
      <c r="G57" s="179">
        <f>'将来負担比率（分子）の構造'!J$51</f>
        <v>163</v>
      </c>
      <c r="H57" s="179"/>
      <c r="I57" s="179"/>
      <c r="J57" s="179">
        <f>'将来負担比率（分子）の構造'!K$51</f>
        <v>160</v>
      </c>
      <c r="K57" s="179"/>
      <c r="L57" s="179"/>
      <c r="M57" s="179">
        <f>'将来負担比率（分子）の構造'!L$51</f>
        <v>142</v>
      </c>
      <c r="N57" s="179"/>
      <c r="O57" s="179"/>
      <c r="P57" s="179">
        <f>'将来負担比率（分子）の構造'!M$51</f>
        <v>114</v>
      </c>
    </row>
    <row r="58" spans="1:16" x14ac:dyDescent="0.15">
      <c r="A58" s="179" t="s">
        <v>40</v>
      </c>
      <c r="B58" s="179"/>
      <c r="C58" s="179"/>
      <c r="D58" s="179">
        <f>'将来負担比率（分子）の構造'!I$50</f>
        <v>4795</v>
      </c>
      <c r="E58" s="179"/>
      <c r="F58" s="179"/>
      <c r="G58" s="179">
        <f>'将来負担比率（分子）の構造'!J$50</f>
        <v>4750</v>
      </c>
      <c r="H58" s="179"/>
      <c r="I58" s="179"/>
      <c r="J58" s="179">
        <f>'将来負担比率（分子）の構造'!K$50</f>
        <v>4714</v>
      </c>
      <c r="K58" s="179"/>
      <c r="L58" s="179"/>
      <c r="M58" s="179">
        <f>'将来負担比率（分子）の構造'!L$50</f>
        <v>5084</v>
      </c>
      <c r="N58" s="179"/>
      <c r="O58" s="179"/>
      <c r="P58" s="179">
        <f>'将来負担比率（分子）の構造'!M$50</f>
        <v>4830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1480</v>
      </c>
      <c r="C62" s="179"/>
      <c r="D62" s="179"/>
      <c r="E62" s="179">
        <f>'将来負担比率（分子）の構造'!J$45</f>
        <v>1333</v>
      </c>
      <c r="F62" s="179"/>
      <c r="G62" s="179"/>
      <c r="H62" s="179">
        <f>'将来負担比率（分子）の構造'!K$45</f>
        <v>1249</v>
      </c>
      <c r="I62" s="179"/>
      <c r="J62" s="179"/>
      <c r="K62" s="179">
        <f>'将来負担比率（分子）の構造'!L$45</f>
        <v>1130</v>
      </c>
      <c r="L62" s="179"/>
      <c r="M62" s="179"/>
      <c r="N62" s="179">
        <f>'将来負担比率（分子）の構造'!M$45</f>
        <v>1127</v>
      </c>
      <c r="O62" s="179"/>
      <c r="P62" s="179"/>
    </row>
    <row r="63" spans="1:16" x14ac:dyDescent="0.15">
      <c r="A63" s="179" t="s">
        <v>33</v>
      </c>
      <c r="B63" s="179">
        <f>'将来負担比率（分子）の構造'!I$44</f>
        <v>989</v>
      </c>
      <c r="C63" s="179"/>
      <c r="D63" s="179"/>
      <c r="E63" s="179">
        <f>'将来負担比率（分子）の構造'!J$44</f>
        <v>766</v>
      </c>
      <c r="F63" s="179"/>
      <c r="G63" s="179"/>
      <c r="H63" s="179">
        <f>'将来負担比率（分子）の構造'!K$44</f>
        <v>575</v>
      </c>
      <c r="I63" s="179"/>
      <c r="J63" s="179"/>
      <c r="K63" s="179">
        <f>'将来負担比率（分子）の構造'!L$44</f>
        <v>488</v>
      </c>
      <c r="L63" s="179"/>
      <c r="M63" s="179"/>
      <c r="N63" s="179">
        <f>'将来負担比率（分子）の構造'!M$44</f>
        <v>439</v>
      </c>
      <c r="O63" s="179"/>
      <c r="P63" s="179"/>
    </row>
    <row r="64" spans="1:16" x14ac:dyDescent="0.15">
      <c r="A64" s="179" t="s">
        <v>32</v>
      </c>
      <c r="B64" s="179">
        <f>'将来負担比率（分子）の構造'!I$43</f>
        <v>9820</v>
      </c>
      <c r="C64" s="179"/>
      <c r="D64" s="179"/>
      <c r="E64" s="179">
        <f>'将来負担比率（分子）の構造'!J$43</f>
        <v>9715</v>
      </c>
      <c r="F64" s="179"/>
      <c r="G64" s="179"/>
      <c r="H64" s="179">
        <f>'将来負担比率（分子）の構造'!K$43</f>
        <v>9458</v>
      </c>
      <c r="I64" s="179"/>
      <c r="J64" s="179"/>
      <c r="K64" s="179">
        <f>'将来負担比率（分子）の構造'!L$43</f>
        <v>9030</v>
      </c>
      <c r="L64" s="179"/>
      <c r="M64" s="179"/>
      <c r="N64" s="179">
        <f>'将来負担比率（分子）の構造'!M$43</f>
        <v>8888</v>
      </c>
      <c r="O64" s="179"/>
      <c r="P64" s="179"/>
    </row>
    <row r="65" spans="1:16" x14ac:dyDescent="0.15">
      <c r="A65" s="179" t="s">
        <v>31</v>
      </c>
      <c r="B65" s="179">
        <f>'将来負担比率（分子）の構造'!I$42</f>
        <v>162</v>
      </c>
      <c r="C65" s="179"/>
      <c r="D65" s="179"/>
      <c r="E65" s="179">
        <f>'将来負担比率（分子）の構造'!J$42</f>
        <v>138</v>
      </c>
      <c r="F65" s="179"/>
      <c r="G65" s="179"/>
      <c r="H65" s="179">
        <f>'将来負担比率（分子）の構造'!K$42</f>
        <v>114</v>
      </c>
      <c r="I65" s="179"/>
      <c r="J65" s="179"/>
      <c r="K65" s="179">
        <f>'将来負担比率（分子）の構造'!L$42</f>
        <v>90</v>
      </c>
      <c r="L65" s="179"/>
      <c r="M65" s="179"/>
      <c r="N65" s="179">
        <f>'将来負担比率（分子）の構造'!M$42</f>
        <v>66</v>
      </c>
      <c r="O65" s="179"/>
      <c r="P65" s="179"/>
    </row>
    <row r="66" spans="1:16" x14ac:dyDescent="0.15">
      <c r="A66" s="179" t="s">
        <v>30</v>
      </c>
      <c r="B66" s="179">
        <f>'将来負担比率（分子）の構造'!I$41</f>
        <v>11279</v>
      </c>
      <c r="C66" s="179"/>
      <c r="D66" s="179"/>
      <c r="E66" s="179">
        <f>'将来負担比率（分子）の構造'!J$41</f>
        <v>10950</v>
      </c>
      <c r="F66" s="179"/>
      <c r="G66" s="179"/>
      <c r="H66" s="179">
        <f>'将来負担比率（分子）の構造'!K$41</f>
        <v>10600</v>
      </c>
      <c r="I66" s="179"/>
      <c r="J66" s="179"/>
      <c r="K66" s="179">
        <f>'将来負担比率（分子）の構造'!L$41</f>
        <v>10133</v>
      </c>
      <c r="L66" s="179"/>
      <c r="M66" s="179"/>
      <c r="N66" s="179">
        <f>'将来負担比率（分子）の構造'!M$41</f>
        <v>9853</v>
      </c>
      <c r="O66" s="179"/>
      <c r="P66" s="179"/>
    </row>
    <row r="67" spans="1:16" x14ac:dyDescent="0.15">
      <c r="A67" s="179" t="s">
        <v>74</v>
      </c>
      <c r="B67" s="179" t="e">
        <f>NA()</f>
        <v>#N/A</v>
      </c>
      <c r="C67" s="179">
        <f>IF(ISNUMBER('将来負担比率（分子）の構造'!I$53), IF('将来負担比率（分子）の構造'!I$53 &lt; 0, 0, '将来負担比率（分子）の構造'!I$53), NA())</f>
        <v>2750</v>
      </c>
      <c r="D67" s="179" t="e">
        <f>NA()</f>
        <v>#N/A</v>
      </c>
      <c r="E67" s="179" t="e">
        <f>NA()</f>
        <v>#N/A</v>
      </c>
      <c r="F67" s="179">
        <f>IF(ISNUMBER('将来負担比率（分子）の構造'!J$53), IF('将来負担比率（分子）の構造'!J$53 &lt; 0, 0, '将来負担比率（分子）の構造'!J$53), NA())</f>
        <v>2216</v>
      </c>
      <c r="G67" s="179" t="e">
        <f>NA()</f>
        <v>#N/A</v>
      </c>
      <c r="H67" s="179" t="e">
        <f>NA()</f>
        <v>#N/A</v>
      </c>
      <c r="I67" s="179">
        <f>IF(ISNUMBER('将来負担比率（分子）の構造'!K$53), IF('将来負担比率（分子）の構造'!K$53 &lt; 0, 0, '将来負担比率（分子）の構造'!K$53), NA())</f>
        <v>1740</v>
      </c>
      <c r="J67" s="179" t="e">
        <f>NA()</f>
        <v>#N/A</v>
      </c>
      <c r="K67" s="179" t="e">
        <f>NA()</f>
        <v>#N/A</v>
      </c>
      <c r="L67" s="179">
        <f>IF(ISNUMBER('将来負担比率（分子）の構造'!L$53), IF('将来負担比率（分子）の構造'!L$53 &lt; 0, 0, '将来負担比率（分子）の構造'!L$53), NA())</f>
        <v>514</v>
      </c>
      <c r="M67" s="179" t="e">
        <f>NA()</f>
        <v>#N/A</v>
      </c>
      <c r="N67" s="179" t="e">
        <f>NA()</f>
        <v>#N/A</v>
      </c>
      <c r="O67" s="179">
        <f>IF(ISNUMBER('将来負担比率（分子）の構造'!M$53), IF('将来負担比率（分子）の構造'!M$53 &lt; 0, 0, '将来負担比率（分子）の構造'!M$53), NA())</f>
        <v>519</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2310</v>
      </c>
      <c r="C72" s="183">
        <f>基金残高に係る経年分析!G55</f>
        <v>2351</v>
      </c>
      <c r="D72" s="183">
        <f>基金残高に係る経年分析!H55</f>
        <v>2106</v>
      </c>
    </row>
    <row r="73" spans="1:16" x14ac:dyDescent="0.15">
      <c r="A73" s="182" t="s">
        <v>77</v>
      </c>
      <c r="B73" s="183">
        <f>基金残高に係る経年分析!F56</f>
        <v>510</v>
      </c>
      <c r="C73" s="183">
        <f>基金残高に係る経年分析!G56</f>
        <v>631</v>
      </c>
      <c r="D73" s="183">
        <f>基金残高に係る経年分析!H56</f>
        <v>442</v>
      </c>
    </row>
    <row r="74" spans="1:16" x14ac:dyDescent="0.15">
      <c r="A74" s="182" t="s">
        <v>78</v>
      </c>
      <c r="B74" s="183">
        <f>基金残高に係る経年分析!F57</f>
        <v>1704</v>
      </c>
      <c r="C74" s="183">
        <f>基金残高に係る経年分析!G57</f>
        <v>1782</v>
      </c>
      <c r="D74" s="183">
        <f>基金残高に係る経年分析!H57</f>
        <v>1897</v>
      </c>
    </row>
  </sheetData>
  <sheetProtection algorithmName="SHA-512" hashValue="vxTy+U0UnJrc5IaOH8SOVJzv5eWrJzaSLRhK+lRCbKpQ7bEedTO7dtuUNnx+Vt418+ZjOiBaqLi5qF8HzEGPrQ==" saltValue="c8U/9WMP79dyJHNeOL8T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208</v>
      </c>
      <c r="DI1" s="760"/>
      <c r="DJ1" s="760"/>
      <c r="DK1" s="760"/>
      <c r="DL1" s="760"/>
      <c r="DM1" s="760"/>
      <c r="DN1" s="761"/>
      <c r="DO1" s="224"/>
      <c r="DP1" s="759" t="s">
        <v>209</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06" t="s">
        <v>221</v>
      </c>
      <c r="C5" s="707"/>
      <c r="D5" s="707"/>
      <c r="E5" s="707"/>
      <c r="F5" s="707"/>
      <c r="G5" s="707"/>
      <c r="H5" s="707"/>
      <c r="I5" s="707"/>
      <c r="J5" s="707"/>
      <c r="K5" s="707"/>
      <c r="L5" s="707"/>
      <c r="M5" s="707"/>
      <c r="N5" s="707"/>
      <c r="O5" s="707"/>
      <c r="P5" s="707"/>
      <c r="Q5" s="708"/>
      <c r="R5" s="695">
        <v>5263498</v>
      </c>
      <c r="S5" s="696"/>
      <c r="T5" s="696"/>
      <c r="U5" s="696"/>
      <c r="V5" s="696"/>
      <c r="W5" s="696"/>
      <c r="X5" s="696"/>
      <c r="Y5" s="739"/>
      <c r="Z5" s="757">
        <v>38.299999999999997</v>
      </c>
      <c r="AA5" s="757"/>
      <c r="AB5" s="757"/>
      <c r="AC5" s="757"/>
      <c r="AD5" s="758">
        <v>5263498</v>
      </c>
      <c r="AE5" s="758"/>
      <c r="AF5" s="758"/>
      <c r="AG5" s="758"/>
      <c r="AH5" s="758"/>
      <c r="AI5" s="758"/>
      <c r="AJ5" s="758"/>
      <c r="AK5" s="758"/>
      <c r="AL5" s="740">
        <v>69.7</v>
      </c>
      <c r="AM5" s="711"/>
      <c r="AN5" s="711"/>
      <c r="AO5" s="741"/>
      <c r="AP5" s="706" t="s">
        <v>222</v>
      </c>
      <c r="AQ5" s="707"/>
      <c r="AR5" s="707"/>
      <c r="AS5" s="707"/>
      <c r="AT5" s="707"/>
      <c r="AU5" s="707"/>
      <c r="AV5" s="707"/>
      <c r="AW5" s="707"/>
      <c r="AX5" s="707"/>
      <c r="AY5" s="707"/>
      <c r="AZ5" s="707"/>
      <c r="BA5" s="707"/>
      <c r="BB5" s="707"/>
      <c r="BC5" s="707"/>
      <c r="BD5" s="707"/>
      <c r="BE5" s="707"/>
      <c r="BF5" s="708"/>
      <c r="BG5" s="640">
        <v>5263498</v>
      </c>
      <c r="BH5" s="641"/>
      <c r="BI5" s="641"/>
      <c r="BJ5" s="641"/>
      <c r="BK5" s="641"/>
      <c r="BL5" s="641"/>
      <c r="BM5" s="641"/>
      <c r="BN5" s="642"/>
      <c r="BO5" s="677">
        <v>100</v>
      </c>
      <c r="BP5" s="677"/>
      <c r="BQ5" s="677"/>
      <c r="BR5" s="677"/>
      <c r="BS5" s="678">
        <v>253841</v>
      </c>
      <c r="BT5" s="678"/>
      <c r="BU5" s="678"/>
      <c r="BV5" s="678"/>
      <c r="BW5" s="678"/>
      <c r="BX5" s="678"/>
      <c r="BY5" s="678"/>
      <c r="BZ5" s="678"/>
      <c r="CA5" s="678"/>
      <c r="CB5" s="737"/>
      <c r="CD5" s="744" t="s">
        <v>217</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215</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117735</v>
      </c>
      <c r="S6" s="641"/>
      <c r="T6" s="641"/>
      <c r="U6" s="641"/>
      <c r="V6" s="641"/>
      <c r="W6" s="641"/>
      <c r="X6" s="641"/>
      <c r="Y6" s="642"/>
      <c r="Z6" s="677">
        <v>0.9</v>
      </c>
      <c r="AA6" s="677"/>
      <c r="AB6" s="677"/>
      <c r="AC6" s="677"/>
      <c r="AD6" s="678">
        <v>117735</v>
      </c>
      <c r="AE6" s="678"/>
      <c r="AF6" s="678"/>
      <c r="AG6" s="678"/>
      <c r="AH6" s="678"/>
      <c r="AI6" s="678"/>
      <c r="AJ6" s="678"/>
      <c r="AK6" s="678"/>
      <c r="AL6" s="643">
        <v>1.6</v>
      </c>
      <c r="AM6" s="644"/>
      <c r="AN6" s="644"/>
      <c r="AO6" s="679"/>
      <c r="AP6" s="637" t="s">
        <v>227</v>
      </c>
      <c r="AQ6" s="638"/>
      <c r="AR6" s="638"/>
      <c r="AS6" s="638"/>
      <c r="AT6" s="638"/>
      <c r="AU6" s="638"/>
      <c r="AV6" s="638"/>
      <c r="AW6" s="638"/>
      <c r="AX6" s="638"/>
      <c r="AY6" s="638"/>
      <c r="AZ6" s="638"/>
      <c r="BA6" s="638"/>
      <c r="BB6" s="638"/>
      <c r="BC6" s="638"/>
      <c r="BD6" s="638"/>
      <c r="BE6" s="638"/>
      <c r="BF6" s="639"/>
      <c r="BG6" s="640">
        <v>5263498</v>
      </c>
      <c r="BH6" s="641"/>
      <c r="BI6" s="641"/>
      <c r="BJ6" s="641"/>
      <c r="BK6" s="641"/>
      <c r="BL6" s="641"/>
      <c r="BM6" s="641"/>
      <c r="BN6" s="642"/>
      <c r="BO6" s="677">
        <v>100</v>
      </c>
      <c r="BP6" s="677"/>
      <c r="BQ6" s="677"/>
      <c r="BR6" s="677"/>
      <c r="BS6" s="678">
        <v>253841</v>
      </c>
      <c r="BT6" s="678"/>
      <c r="BU6" s="678"/>
      <c r="BV6" s="678"/>
      <c r="BW6" s="678"/>
      <c r="BX6" s="678"/>
      <c r="BY6" s="678"/>
      <c r="BZ6" s="678"/>
      <c r="CA6" s="678"/>
      <c r="CB6" s="737"/>
      <c r="CD6" s="698" t="s">
        <v>228</v>
      </c>
      <c r="CE6" s="699"/>
      <c r="CF6" s="699"/>
      <c r="CG6" s="699"/>
      <c r="CH6" s="699"/>
      <c r="CI6" s="699"/>
      <c r="CJ6" s="699"/>
      <c r="CK6" s="699"/>
      <c r="CL6" s="699"/>
      <c r="CM6" s="699"/>
      <c r="CN6" s="699"/>
      <c r="CO6" s="699"/>
      <c r="CP6" s="699"/>
      <c r="CQ6" s="700"/>
      <c r="CR6" s="640">
        <v>142893</v>
      </c>
      <c r="CS6" s="641"/>
      <c r="CT6" s="641"/>
      <c r="CU6" s="641"/>
      <c r="CV6" s="641"/>
      <c r="CW6" s="641"/>
      <c r="CX6" s="641"/>
      <c r="CY6" s="642"/>
      <c r="CZ6" s="740">
        <v>1.1000000000000001</v>
      </c>
      <c r="DA6" s="711"/>
      <c r="DB6" s="711"/>
      <c r="DC6" s="743"/>
      <c r="DD6" s="646" t="s">
        <v>126</v>
      </c>
      <c r="DE6" s="641"/>
      <c r="DF6" s="641"/>
      <c r="DG6" s="641"/>
      <c r="DH6" s="641"/>
      <c r="DI6" s="641"/>
      <c r="DJ6" s="641"/>
      <c r="DK6" s="641"/>
      <c r="DL6" s="641"/>
      <c r="DM6" s="641"/>
      <c r="DN6" s="641"/>
      <c r="DO6" s="641"/>
      <c r="DP6" s="642"/>
      <c r="DQ6" s="646">
        <v>142893</v>
      </c>
      <c r="DR6" s="641"/>
      <c r="DS6" s="641"/>
      <c r="DT6" s="641"/>
      <c r="DU6" s="641"/>
      <c r="DV6" s="641"/>
      <c r="DW6" s="641"/>
      <c r="DX6" s="641"/>
      <c r="DY6" s="641"/>
      <c r="DZ6" s="641"/>
      <c r="EA6" s="641"/>
      <c r="EB6" s="641"/>
      <c r="EC6" s="684"/>
    </row>
    <row r="7" spans="2:143" ht="11.25" customHeight="1" x14ac:dyDescent="0.15">
      <c r="B7" s="637" t="s">
        <v>229</v>
      </c>
      <c r="C7" s="638"/>
      <c r="D7" s="638"/>
      <c r="E7" s="638"/>
      <c r="F7" s="638"/>
      <c r="G7" s="638"/>
      <c r="H7" s="638"/>
      <c r="I7" s="638"/>
      <c r="J7" s="638"/>
      <c r="K7" s="638"/>
      <c r="L7" s="638"/>
      <c r="M7" s="638"/>
      <c r="N7" s="638"/>
      <c r="O7" s="638"/>
      <c r="P7" s="638"/>
      <c r="Q7" s="639"/>
      <c r="R7" s="640">
        <v>4934</v>
      </c>
      <c r="S7" s="641"/>
      <c r="T7" s="641"/>
      <c r="U7" s="641"/>
      <c r="V7" s="641"/>
      <c r="W7" s="641"/>
      <c r="X7" s="641"/>
      <c r="Y7" s="642"/>
      <c r="Z7" s="677">
        <v>0</v>
      </c>
      <c r="AA7" s="677"/>
      <c r="AB7" s="677"/>
      <c r="AC7" s="677"/>
      <c r="AD7" s="678">
        <v>4934</v>
      </c>
      <c r="AE7" s="678"/>
      <c r="AF7" s="678"/>
      <c r="AG7" s="678"/>
      <c r="AH7" s="678"/>
      <c r="AI7" s="678"/>
      <c r="AJ7" s="678"/>
      <c r="AK7" s="678"/>
      <c r="AL7" s="643">
        <v>0.1</v>
      </c>
      <c r="AM7" s="644"/>
      <c r="AN7" s="644"/>
      <c r="AO7" s="679"/>
      <c r="AP7" s="637" t="s">
        <v>230</v>
      </c>
      <c r="AQ7" s="638"/>
      <c r="AR7" s="638"/>
      <c r="AS7" s="638"/>
      <c r="AT7" s="638"/>
      <c r="AU7" s="638"/>
      <c r="AV7" s="638"/>
      <c r="AW7" s="638"/>
      <c r="AX7" s="638"/>
      <c r="AY7" s="638"/>
      <c r="AZ7" s="638"/>
      <c r="BA7" s="638"/>
      <c r="BB7" s="638"/>
      <c r="BC7" s="638"/>
      <c r="BD7" s="638"/>
      <c r="BE7" s="638"/>
      <c r="BF7" s="639"/>
      <c r="BG7" s="640">
        <v>2164610</v>
      </c>
      <c r="BH7" s="641"/>
      <c r="BI7" s="641"/>
      <c r="BJ7" s="641"/>
      <c r="BK7" s="641"/>
      <c r="BL7" s="641"/>
      <c r="BM7" s="641"/>
      <c r="BN7" s="642"/>
      <c r="BO7" s="677">
        <v>41.1</v>
      </c>
      <c r="BP7" s="677"/>
      <c r="BQ7" s="677"/>
      <c r="BR7" s="677"/>
      <c r="BS7" s="678">
        <v>69354</v>
      </c>
      <c r="BT7" s="678"/>
      <c r="BU7" s="678"/>
      <c r="BV7" s="678"/>
      <c r="BW7" s="678"/>
      <c r="BX7" s="678"/>
      <c r="BY7" s="678"/>
      <c r="BZ7" s="678"/>
      <c r="CA7" s="678"/>
      <c r="CB7" s="737"/>
      <c r="CD7" s="673" t="s">
        <v>231</v>
      </c>
      <c r="CE7" s="674"/>
      <c r="CF7" s="674"/>
      <c r="CG7" s="674"/>
      <c r="CH7" s="674"/>
      <c r="CI7" s="674"/>
      <c r="CJ7" s="674"/>
      <c r="CK7" s="674"/>
      <c r="CL7" s="674"/>
      <c r="CM7" s="674"/>
      <c r="CN7" s="674"/>
      <c r="CO7" s="674"/>
      <c r="CP7" s="674"/>
      <c r="CQ7" s="675"/>
      <c r="CR7" s="640">
        <v>1768675</v>
      </c>
      <c r="CS7" s="641"/>
      <c r="CT7" s="641"/>
      <c r="CU7" s="641"/>
      <c r="CV7" s="641"/>
      <c r="CW7" s="641"/>
      <c r="CX7" s="641"/>
      <c r="CY7" s="642"/>
      <c r="CZ7" s="677">
        <v>13.8</v>
      </c>
      <c r="DA7" s="677"/>
      <c r="DB7" s="677"/>
      <c r="DC7" s="677"/>
      <c r="DD7" s="646">
        <v>157503</v>
      </c>
      <c r="DE7" s="641"/>
      <c r="DF7" s="641"/>
      <c r="DG7" s="641"/>
      <c r="DH7" s="641"/>
      <c r="DI7" s="641"/>
      <c r="DJ7" s="641"/>
      <c r="DK7" s="641"/>
      <c r="DL7" s="641"/>
      <c r="DM7" s="641"/>
      <c r="DN7" s="641"/>
      <c r="DO7" s="641"/>
      <c r="DP7" s="642"/>
      <c r="DQ7" s="646">
        <v>1472514</v>
      </c>
      <c r="DR7" s="641"/>
      <c r="DS7" s="641"/>
      <c r="DT7" s="641"/>
      <c r="DU7" s="641"/>
      <c r="DV7" s="641"/>
      <c r="DW7" s="641"/>
      <c r="DX7" s="641"/>
      <c r="DY7" s="641"/>
      <c r="DZ7" s="641"/>
      <c r="EA7" s="641"/>
      <c r="EB7" s="641"/>
      <c r="EC7" s="684"/>
    </row>
    <row r="8" spans="2:143" ht="11.25" customHeight="1" x14ac:dyDescent="0.15">
      <c r="B8" s="637" t="s">
        <v>232</v>
      </c>
      <c r="C8" s="638"/>
      <c r="D8" s="638"/>
      <c r="E8" s="638"/>
      <c r="F8" s="638"/>
      <c r="G8" s="638"/>
      <c r="H8" s="638"/>
      <c r="I8" s="638"/>
      <c r="J8" s="638"/>
      <c r="K8" s="638"/>
      <c r="L8" s="638"/>
      <c r="M8" s="638"/>
      <c r="N8" s="638"/>
      <c r="O8" s="638"/>
      <c r="P8" s="638"/>
      <c r="Q8" s="639"/>
      <c r="R8" s="640">
        <v>22348</v>
      </c>
      <c r="S8" s="641"/>
      <c r="T8" s="641"/>
      <c r="U8" s="641"/>
      <c r="V8" s="641"/>
      <c r="W8" s="641"/>
      <c r="X8" s="641"/>
      <c r="Y8" s="642"/>
      <c r="Z8" s="677">
        <v>0.2</v>
      </c>
      <c r="AA8" s="677"/>
      <c r="AB8" s="677"/>
      <c r="AC8" s="677"/>
      <c r="AD8" s="678">
        <v>22348</v>
      </c>
      <c r="AE8" s="678"/>
      <c r="AF8" s="678"/>
      <c r="AG8" s="678"/>
      <c r="AH8" s="678"/>
      <c r="AI8" s="678"/>
      <c r="AJ8" s="678"/>
      <c r="AK8" s="678"/>
      <c r="AL8" s="643">
        <v>0.3</v>
      </c>
      <c r="AM8" s="644"/>
      <c r="AN8" s="644"/>
      <c r="AO8" s="679"/>
      <c r="AP8" s="637" t="s">
        <v>233</v>
      </c>
      <c r="AQ8" s="638"/>
      <c r="AR8" s="638"/>
      <c r="AS8" s="638"/>
      <c r="AT8" s="638"/>
      <c r="AU8" s="638"/>
      <c r="AV8" s="638"/>
      <c r="AW8" s="638"/>
      <c r="AX8" s="638"/>
      <c r="AY8" s="638"/>
      <c r="AZ8" s="638"/>
      <c r="BA8" s="638"/>
      <c r="BB8" s="638"/>
      <c r="BC8" s="638"/>
      <c r="BD8" s="638"/>
      <c r="BE8" s="638"/>
      <c r="BF8" s="639"/>
      <c r="BG8" s="640">
        <v>64256</v>
      </c>
      <c r="BH8" s="641"/>
      <c r="BI8" s="641"/>
      <c r="BJ8" s="641"/>
      <c r="BK8" s="641"/>
      <c r="BL8" s="641"/>
      <c r="BM8" s="641"/>
      <c r="BN8" s="642"/>
      <c r="BO8" s="677">
        <v>1.2</v>
      </c>
      <c r="BP8" s="677"/>
      <c r="BQ8" s="677"/>
      <c r="BR8" s="677"/>
      <c r="BS8" s="646" t="s">
        <v>126</v>
      </c>
      <c r="BT8" s="641"/>
      <c r="BU8" s="641"/>
      <c r="BV8" s="641"/>
      <c r="BW8" s="641"/>
      <c r="BX8" s="641"/>
      <c r="BY8" s="641"/>
      <c r="BZ8" s="641"/>
      <c r="CA8" s="641"/>
      <c r="CB8" s="684"/>
      <c r="CD8" s="673" t="s">
        <v>234</v>
      </c>
      <c r="CE8" s="674"/>
      <c r="CF8" s="674"/>
      <c r="CG8" s="674"/>
      <c r="CH8" s="674"/>
      <c r="CI8" s="674"/>
      <c r="CJ8" s="674"/>
      <c r="CK8" s="674"/>
      <c r="CL8" s="674"/>
      <c r="CM8" s="674"/>
      <c r="CN8" s="674"/>
      <c r="CO8" s="674"/>
      <c r="CP8" s="674"/>
      <c r="CQ8" s="675"/>
      <c r="CR8" s="640">
        <v>4463706</v>
      </c>
      <c r="CS8" s="641"/>
      <c r="CT8" s="641"/>
      <c r="CU8" s="641"/>
      <c r="CV8" s="641"/>
      <c r="CW8" s="641"/>
      <c r="CX8" s="641"/>
      <c r="CY8" s="642"/>
      <c r="CZ8" s="677">
        <v>34.9</v>
      </c>
      <c r="DA8" s="677"/>
      <c r="DB8" s="677"/>
      <c r="DC8" s="677"/>
      <c r="DD8" s="646">
        <v>54456</v>
      </c>
      <c r="DE8" s="641"/>
      <c r="DF8" s="641"/>
      <c r="DG8" s="641"/>
      <c r="DH8" s="641"/>
      <c r="DI8" s="641"/>
      <c r="DJ8" s="641"/>
      <c r="DK8" s="641"/>
      <c r="DL8" s="641"/>
      <c r="DM8" s="641"/>
      <c r="DN8" s="641"/>
      <c r="DO8" s="641"/>
      <c r="DP8" s="642"/>
      <c r="DQ8" s="646">
        <v>2312235</v>
      </c>
      <c r="DR8" s="641"/>
      <c r="DS8" s="641"/>
      <c r="DT8" s="641"/>
      <c r="DU8" s="641"/>
      <c r="DV8" s="641"/>
      <c r="DW8" s="641"/>
      <c r="DX8" s="641"/>
      <c r="DY8" s="641"/>
      <c r="DZ8" s="641"/>
      <c r="EA8" s="641"/>
      <c r="EB8" s="641"/>
      <c r="EC8" s="684"/>
    </row>
    <row r="9" spans="2:143" ht="11.25" customHeight="1" x14ac:dyDescent="0.15">
      <c r="B9" s="637" t="s">
        <v>235</v>
      </c>
      <c r="C9" s="638"/>
      <c r="D9" s="638"/>
      <c r="E9" s="638"/>
      <c r="F9" s="638"/>
      <c r="G9" s="638"/>
      <c r="H9" s="638"/>
      <c r="I9" s="638"/>
      <c r="J9" s="638"/>
      <c r="K9" s="638"/>
      <c r="L9" s="638"/>
      <c r="M9" s="638"/>
      <c r="N9" s="638"/>
      <c r="O9" s="638"/>
      <c r="P9" s="638"/>
      <c r="Q9" s="639"/>
      <c r="R9" s="640">
        <v>12362</v>
      </c>
      <c r="S9" s="641"/>
      <c r="T9" s="641"/>
      <c r="U9" s="641"/>
      <c r="V9" s="641"/>
      <c r="W9" s="641"/>
      <c r="X9" s="641"/>
      <c r="Y9" s="642"/>
      <c r="Z9" s="677">
        <v>0.1</v>
      </c>
      <c r="AA9" s="677"/>
      <c r="AB9" s="677"/>
      <c r="AC9" s="677"/>
      <c r="AD9" s="678">
        <v>12362</v>
      </c>
      <c r="AE9" s="678"/>
      <c r="AF9" s="678"/>
      <c r="AG9" s="678"/>
      <c r="AH9" s="678"/>
      <c r="AI9" s="678"/>
      <c r="AJ9" s="678"/>
      <c r="AK9" s="678"/>
      <c r="AL9" s="643">
        <v>0.2</v>
      </c>
      <c r="AM9" s="644"/>
      <c r="AN9" s="644"/>
      <c r="AO9" s="679"/>
      <c r="AP9" s="637" t="s">
        <v>236</v>
      </c>
      <c r="AQ9" s="638"/>
      <c r="AR9" s="638"/>
      <c r="AS9" s="638"/>
      <c r="AT9" s="638"/>
      <c r="AU9" s="638"/>
      <c r="AV9" s="638"/>
      <c r="AW9" s="638"/>
      <c r="AX9" s="638"/>
      <c r="AY9" s="638"/>
      <c r="AZ9" s="638"/>
      <c r="BA9" s="638"/>
      <c r="BB9" s="638"/>
      <c r="BC9" s="638"/>
      <c r="BD9" s="638"/>
      <c r="BE9" s="638"/>
      <c r="BF9" s="639"/>
      <c r="BG9" s="640">
        <v>1733940</v>
      </c>
      <c r="BH9" s="641"/>
      <c r="BI9" s="641"/>
      <c r="BJ9" s="641"/>
      <c r="BK9" s="641"/>
      <c r="BL9" s="641"/>
      <c r="BM9" s="641"/>
      <c r="BN9" s="642"/>
      <c r="BO9" s="677">
        <v>32.9</v>
      </c>
      <c r="BP9" s="677"/>
      <c r="BQ9" s="677"/>
      <c r="BR9" s="677"/>
      <c r="BS9" s="646" t="s">
        <v>237</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887048</v>
      </c>
      <c r="CS9" s="641"/>
      <c r="CT9" s="641"/>
      <c r="CU9" s="641"/>
      <c r="CV9" s="641"/>
      <c r="CW9" s="641"/>
      <c r="CX9" s="641"/>
      <c r="CY9" s="642"/>
      <c r="CZ9" s="677">
        <v>6.9</v>
      </c>
      <c r="DA9" s="677"/>
      <c r="DB9" s="677"/>
      <c r="DC9" s="677"/>
      <c r="DD9" s="646">
        <v>38269</v>
      </c>
      <c r="DE9" s="641"/>
      <c r="DF9" s="641"/>
      <c r="DG9" s="641"/>
      <c r="DH9" s="641"/>
      <c r="DI9" s="641"/>
      <c r="DJ9" s="641"/>
      <c r="DK9" s="641"/>
      <c r="DL9" s="641"/>
      <c r="DM9" s="641"/>
      <c r="DN9" s="641"/>
      <c r="DO9" s="641"/>
      <c r="DP9" s="642"/>
      <c r="DQ9" s="646">
        <v>827964</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101433</v>
      </c>
      <c r="BH10" s="641"/>
      <c r="BI10" s="641"/>
      <c r="BJ10" s="641"/>
      <c r="BK10" s="641"/>
      <c r="BL10" s="641"/>
      <c r="BM10" s="641"/>
      <c r="BN10" s="642"/>
      <c r="BO10" s="677">
        <v>1.9</v>
      </c>
      <c r="BP10" s="677"/>
      <c r="BQ10" s="677"/>
      <c r="BR10" s="677"/>
      <c r="BS10" s="646">
        <v>16799</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v>43960</v>
      </c>
      <c r="CS10" s="641"/>
      <c r="CT10" s="641"/>
      <c r="CU10" s="641"/>
      <c r="CV10" s="641"/>
      <c r="CW10" s="641"/>
      <c r="CX10" s="641"/>
      <c r="CY10" s="642"/>
      <c r="CZ10" s="677">
        <v>0.3</v>
      </c>
      <c r="DA10" s="677"/>
      <c r="DB10" s="677"/>
      <c r="DC10" s="677"/>
      <c r="DD10" s="646">
        <v>3505</v>
      </c>
      <c r="DE10" s="641"/>
      <c r="DF10" s="641"/>
      <c r="DG10" s="641"/>
      <c r="DH10" s="641"/>
      <c r="DI10" s="641"/>
      <c r="DJ10" s="641"/>
      <c r="DK10" s="641"/>
      <c r="DL10" s="641"/>
      <c r="DM10" s="641"/>
      <c r="DN10" s="641"/>
      <c r="DO10" s="641"/>
      <c r="DP10" s="642"/>
      <c r="DQ10" s="646">
        <v>19345</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592998</v>
      </c>
      <c r="S11" s="641"/>
      <c r="T11" s="641"/>
      <c r="U11" s="641"/>
      <c r="V11" s="641"/>
      <c r="W11" s="641"/>
      <c r="X11" s="641"/>
      <c r="Y11" s="642"/>
      <c r="Z11" s="643">
        <v>4.3</v>
      </c>
      <c r="AA11" s="644"/>
      <c r="AB11" s="644"/>
      <c r="AC11" s="645"/>
      <c r="AD11" s="646">
        <v>592998</v>
      </c>
      <c r="AE11" s="641"/>
      <c r="AF11" s="641"/>
      <c r="AG11" s="641"/>
      <c r="AH11" s="641"/>
      <c r="AI11" s="641"/>
      <c r="AJ11" s="641"/>
      <c r="AK11" s="642"/>
      <c r="AL11" s="643">
        <v>7.9</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264981</v>
      </c>
      <c r="BH11" s="641"/>
      <c r="BI11" s="641"/>
      <c r="BJ11" s="641"/>
      <c r="BK11" s="641"/>
      <c r="BL11" s="641"/>
      <c r="BM11" s="641"/>
      <c r="BN11" s="642"/>
      <c r="BO11" s="677">
        <v>5</v>
      </c>
      <c r="BP11" s="677"/>
      <c r="BQ11" s="677"/>
      <c r="BR11" s="677"/>
      <c r="BS11" s="646">
        <v>52555</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524302</v>
      </c>
      <c r="CS11" s="641"/>
      <c r="CT11" s="641"/>
      <c r="CU11" s="641"/>
      <c r="CV11" s="641"/>
      <c r="CW11" s="641"/>
      <c r="CX11" s="641"/>
      <c r="CY11" s="642"/>
      <c r="CZ11" s="677">
        <v>4.0999999999999996</v>
      </c>
      <c r="DA11" s="677"/>
      <c r="DB11" s="677"/>
      <c r="DC11" s="677"/>
      <c r="DD11" s="646">
        <v>120477</v>
      </c>
      <c r="DE11" s="641"/>
      <c r="DF11" s="641"/>
      <c r="DG11" s="641"/>
      <c r="DH11" s="641"/>
      <c r="DI11" s="641"/>
      <c r="DJ11" s="641"/>
      <c r="DK11" s="641"/>
      <c r="DL11" s="641"/>
      <c r="DM11" s="641"/>
      <c r="DN11" s="641"/>
      <c r="DO11" s="641"/>
      <c r="DP11" s="642"/>
      <c r="DQ11" s="646">
        <v>351632</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t="s">
        <v>126</v>
      </c>
      <c r="S12" s="641"/>
      <c r="T12" s="641"/>
      <c r="U12" s="641"/>
      <c r="V12" s="641"/>
      <c r="W12" s="641"/>
      <c r="X12" s="641"/>
      <c r="Y12" s="642"/>
      <c r="Z12" s="677" t="s">
        <v>126</v>
      </c>
      <c r="AA12" s="677"/>
      <c r="AB12" s="677"/>
      <c r="AC12" s="677"/>
      <c r="AD12" s="678" t="s">
        <v>126</v>
      </c>
      <c r="AE12" s="678"/>
      <c r="AF12" s="678"/>
      <c r="AG12" s="678"/>
      <c r="AH12" s="678"/>
      <c r="AI12" s="678"/>
      <c r="AJ12" s="678"/>
      <c r="AK12" s="678"/>
      <c r="AL12" s="643" t="s">
        <v>135</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2787594</v>
      </c>
      <c r="BH12" s="641"/>
      <c r="BI12" s="641"/>
      <c r="BJ12" s="641"/>
      <c r="BK12" s="641"/>
      <c r="BL12" s="641"/>
      <c r="BM12" s="641"/>
      <c r="BN12" s="642"/>
      <c r="BO12" s="677">
        <v>53</v>
      </c>
      <c r="BP12" s="677"/>
      <c r="BQ12" s="677"/>
      <c r="BR12" s="677"/>
      <c r="BS12" s="646">
        <v>184487</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745983</v>
      </c>
      <c r="CS12" s="641"/>
      <c r="CT12" s="641"/>
      <c r="CU12" s="641"/>
      <c r="CV12" s="641"/>
      <c r="CW12" s="641"/>
      <c r="CX12" s="641"/>
      <c r="CY12" s="642"/>
      <c r="CZ12" s="677">
        <v>5.8</v>
      </c>
      <c r="DA12" s="677"/>
      <c r="DB12" s="677"/>
      <c r="DC12" s="677"/>
      <c r="DD12" s="646">
        <v>25755</v>
      </c>
      <c r="DE12" s="641"/>
      <c r="DF12" s="641"/>
      <c r="DG12" s="641"/>
      <c r="DH12" s="641"/>
      <c r="DI12" s="641"/>
      <c r="DJ12" s="641"/>
      <c r="DK12" s="641"/>
      <c r="DL12" s="641"/>
      <c r="DM12" s="641"/>
      <c r="DN12" s="641"/>
      <c r="DO12" s="641"/>
      <c r="DP12" s="642"/>
      <c r="DQ12" s="646">
        <v>467967</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135</v>
      </c>
      <c r="AA13" s="677"/>
      <c r="AB13" s="677"/>
      <c r="AC13" s="677"/>
      <c r="AD13" s="678" t="s">
        <v>237</v>
      </c>
      <c r="AE13" s="678"/>
      <c r="AF13" s="678"/>
      <c r="AG13" s="678"/>
      <c r="AH13" s="678"/>
      <c r="AI13" s="678"/>
      <c r="AJ13" s="678"/>
      <c r="AK13" s="678"/>
      <c r="AL13" s="643" t="s">
        <v>237</v>
      </c>
      <c r="AM13" s="644"/>
      <c r="AN13" s="644"/>
      <c r="AO13" s="679"/>
      <c r="AP13" s="637" t="s">
        <v>249</v>
      </c>
      <c r="AQ13" s="638"/>
      <c r="AR13" s="638"/>
      <c r="AS13" s="638"/>
      <c r="AT13" s="638"/>
      <c r="AU13" s="638"/>
      <c r="AV13" s="638"/>
      <c r="AW13" s="638"/>
      <c r="AX13" s="638"/>
      <c r="AY13" s="638"/>
      <c r="AZ13" s="638"/>
      <c r="BA13" s="638"/>
      <c r="BB13" s="638"/>
      <c r="BC13" s="638"/>
      <c r="BD13" s="638"/>
      <c r="BE13" s="638"/>
      <c r="BF13" s="639"/>
      <c r="BG13" s="640">
        <v>2787292</v>
      </c>
      <c r="BH13" s="641"/>
      <c r="BI13" s="641"/>
      <c r="BJ13" s="641"/>
      <c r="BK13" s="641"/>
      <c r="BL13" s="641"/>
      <c r="BM13" s="641"/>
      <c r="BN13" s="642"/>
      <c r="BO13" s="677">
        <v>53</v>
      </c>
      <c r="BP13" s="677"/>
      <c r="BQ13" s="677"/>
      <c r="BR13" s="677"/>
      <c r="BS13" s="646">
        <v>184487</v>
      </c>
      <c r="BT13" s="641"/>
      <c r="BU13" s="641"/>
      <c r="BV13" s="641"/>
      <c r="BW13" s="641"/>
      <c r="BX13" s="641"/>
      <c r="BY13" s="641"/>
      <c r="BZ13" s="641"/>
      <c r="CA13" s="641"/>
      <c r="CB13" s="684"/>
      <c r="CD13" s="673" t="s">
        <v>250</v>
      </c>
      <c r="CE13" s="674"/>
      <c r="CF13" s="674"/>
      <c r="CG13" s="674"/>
      <c r="CH13" s="674"/>
      <c r="CI13" s="674"/>
      <c r="CJ13" s="674"/>
      <c r="CK13" s="674"/>
      <c r="CL13" s="674"/>
      <c r="CM13" s="674"/>
      <c r="CN13" s="674"/>
      <c r="CO13" s="674"/>
      <c r="CP13" s="674"/>
      <c r="CQ13" s="675"/>
      <c r="CR13" s="640">
        <v>1678875</v>
      </c>
      <c r="CS13" s="641"/>
      <c r="CT13" s="641"/>
      <c r="CU13" s="641"/>
      <c r="CV13" s="641"/>
      <c r="CW13" s="641"/>
      <c r="CX13" s="641"/>
      <c r="CY13" s="642"/>
      <c r="CZ13" s="677">
        <v>13.1</v>
      </c>
      <c r="DA13" s="677"/>
      <c r="DB13" s="677"/>
      <c r="DC13" s="677"/>
      <c r="DD13" s="646">
        <v>792876</v>
      </c>
      <c r="DE13" s="641"/>
      <c r="DF13" s="641"/>
      <c r="DG13" s="641"/>
      <c r="DH13" s="641"/>
      <c r="DI13" s="641"/>
      <c r="DJ13" s="641"/>
      <c r="DK13" s="641"/>
      <c r="DL13" s="641"/>
      <c r="DM13" s="641"/>
      <c r="DN13" s="641"/>
      <c r="DO13" s="641"/>
      <c r="DP13" s="642"/>
      <c r="DQ13" s="646">
        <v>1382938</v>
      </c>
      <c r="DR13" s="641"/>
      <c r="DS13" s="641"/>
      <c r="DT13" s="641"/>
      <c r="DU13" s="641"/>
      <c r="DV13" s="641"/>
      <c r="DW13" s="641"/>
      <c r="DX13" s="641"/>
      <c r="DY13" s="641"/>
      <c r="DZ13" s="641"/>
      <c r="EA13" s="641"/>
      <c r="EB13" s="641"/>
      <c r="EC13" s="684"/>
    </row>
    <row r="14" spans="2:143" ht="11.25" customHeight="1" x14ac:dyDescent="0.15">
      <c r="B14" s="637" t="s">
        <v>251</v>
      </c>
      <c r="C14" s="638"/>
      <c r="D14" s="638"/>
      <c r="E14" s="638"/>
      <c r="F14" s="638"/>
      <c r="G14" s="638"/>
      <c r="H14" s="638"/>
      <c r="I14" s="638"/>
      <c r="J14" s="638"/>
      <c r="K14" s="638"/>
      <c r="L14" s="638"/>
      <c r="M14" s="638"/>
      <c r="N14" s="638"/>
      <c r="O14" s="638"/>
      <c r="P14" s="638"/>
      <c r="Q14" s="639"/>
      <c r="R14" s="640">
        <v>16844</v>
      </c>
      <c r="S14" s="641"/>
      <c r="T14" s="641"/>
      <c r="U14" s="641"/>
      <c r="V14" s="641"/>
      <c r="W14" s="641"/>
      <c r="X14" s="641"/>
      <c r="Y14" s="642"/>
      <c r="Z14" s="677">
        <v>0.1</v>
      </c>
      <c r="AA14" s="677"/>
      <c r="AB14" s="677"/>
      <c r="AC14" s="677"/>
      <c r="AD14" s="678">
        <v>16844</v>
      </c>
      <c r="AE14" s="678"/>
      <c r="AF14" s="678"/>
      <c r="AG14" s="678"/>
      <c r="AH14" s="678"/>
      <c r="AI14" s="678"/>
      <c r="AJ14" s="678"/>
      <c r="AK14" s="678"/>
      <c r="AL14" s="643">
        <v>0.2</v>
      </c>
      <c r="AM14" s="644"/>
      <c r="AN14" s="644"/>
      <c r="AO14" s="679"/>
      <c r="AP14" s="637" t="s">
        <v>252</v>
      </c>
      <c r="AQ14" s="638"/>
      <c r="AR14" s="638"/>
      <c r="AS14" s="638"/>
      <c r="AT14" s="638"/>
      <c r="AU14" s="638"/>
      <c r="AV14" s="638"/>
      <c r="AW14" s="638"/>
      <c r="AX14" s="638"/>
      <c r="AY14" s="638"/>
      <c r="AZ14" s="638"/>
      <c r="BA14" s="638"/>
      <c r="BB14" s="638"/>
      <c r="BC14" s="638"/>
      <c r="BD14" s="638"/>
      <c r="BE14" s="638"/>
      <c r="BF14" s="639"/>
      <c r="BG14" s="640">
        <v>98765</v>
      </c>
      <c r="BH14" s="641"/>
      <c r="BI14" s="641"/>
      <c r="BJ14" s="641"/>
      <c r="BK14" s="641"/>
      <c r="BL14" s="641"/>
      <c r="BM14" s="641"/>
      <c r="BN14" s="642"/>
      <c r="BO14" s="677">
        <v>1.9</v>
      </c>
      <c r="BP14" s="677"/>
      <c r="BQ14" s="677"/>
      <c r="BR14" s="677"/>
      <c r="BS14" s="646" t="s">
        <v>237</v>
      </c>
      <c r="BT14" s="641"/>
      <c r="BU14" s="641"/>
      <c r="BV14" s="641"/>
      <c r="BW14" s="641"/>
      <c r="BX14" s="641"/>
      <c r="BY14" s="641"/>
      <c r="BZ14" s="641"/>
      <c r="CA14" s="641"/>
      <c r="CB14" s="684"/>
      <c r="CD14" s="673" t="s">
        <v>253</v>
      </c>
      <c r="CE14" s="674"/>
      <c r="CF14" s="674"/>
      <c r="CG14" s="674"/>
      <c r="CH14" s="674"/>
      <c r="CI14" s="674"/>
      <c r="CJ14" s="674"/>
      <c r="CK14" s="674"/>
      <c r="CL14" s="674"/>
      <c r="CM14" s="674"/>
      <c r="CN14" s="674"/>
      <c r="CO14" s="674"/>
      <c r="CP14" s="674"/>
      <c r="CQ14" s="675"/>
      <c r="CR14" s="640">
        <v>458082</v>
      </c>
      <c r="CS14" s="641"/>
      <c r="CT14" s="641"/>
      <c r="CU14" s="641"/>
      <c r="CV14" s="641"/>
      <c r="CW14" s="641"/>
      <c r="CX14" s="641"/>
      <c r="CY14" s="642"/>
      <c r="CZ14" s="677">
        <v>3.6</v>
      </c>
      <c r="DA14" s="677"/>
      <c r="DB14" s="677"/>
      <c r="DC14" s="677"/>
      <c r="DD14" s="646">
        <v>51488</v>
      </c>
      <c r="DE14" s="641"/>
      <c r="DF14" s="641"/>
      <c r="DG14" s="641"/>
      <c r="DH14" s="641"/>
      <c r="DI14" s="641"/>
      <c r="DJ14" s="641"/>
      <c r="DK14" s="641"/>
      <c r="DL14" s="641"/>
      <c r="DM14" s="641"/>
      <c r="DN14" s="641"/>
      <c r="DO14" s="641"/>
      <c r="DP14" s="642"/>
      <c r="DQ14" s="646">
        <v>421693</v>
      </c>
      <c r="DR14" s="641"/>
      <c r="DS14" s="641"/>
      <c r="DT14" s="641"/>
      <c r="DU14" s="641"/>
      <c r="DV14" s="641"/>
      <c r="DW14" s="641"/>
      <c r="DX14" s="641"/>
      <c r="DY14" s="641"/>
      <c r="DZ14" s="641"/>
      <c r="EA14" s="641"/>
      <c r="EB14" s="641"/>
      <c r="EC14" s="684"/>
    </row>
    <row r="15" spans="2:143" ht="11.25" customHeight="1" x14ac:dyDescent="0.15">
      <c r="B15" s="637" t="s">
        <v>254</v>
      </c>
      <c r="C15" s="638"/>
      <c r="D15" s="638"/>
      <c r="E15" s="638"/>
      <c r="F15" s="638"/>
      <c r="G15" s="638"/>
      <c r="H15" s="638"/>
      <c r="I15" s="638"/>
      <c r="J15" s="638"/>
      <c r="K15" s="638"/>
      <c r="L15" s="638"/>
      <c r="M15" s="638"/>
      <c r="N15" s="638"/>
      <c r="O15" s="638"/>
      <c r="P15" s="638"/>
      <c r="Q15" s="639"/>
      <c r="R15" s="640" t="s">
        <v>135</v>
      </c>
      <c r="S15" s="641"/>
      <c r="T15" s="641"/>
      <c r="U15" s="641"/>
      <c r="V15" s="641"/>
      <c r="W15" s="641"/>
      <c r="X15" s="641"/>
      <c r="Y15" s="642"/>
      <c r="Z15" s="677" t="s">
        <v>126</v>
      </c>
      <c r="AA15" s="677"/>
      <c r="AB15" s="677"/>
      <c r="AC15" s="677"/>
      <c r="AD15" s="678" t="s">
        <v>237</v>
      </c>
      <c r="AE15" s="678"/>
      <c r="AF15" s="678"/>
      <c r="AG15" s="678"/>
      <c r="AH15" s="678"/>
      <c r="AI15" s="678"/>
      <c r="AJ15" s="678"/>
      <c r="AK15" s="678"/>
      <c r="AL15" s="643" t="s">
        <v>237</v>
      </c>
      <c r="AM15" s="644"/>
      <c r="AN15" s="644"/>
      <c r="AO15" s="679"/>
      <c r="AP15" s="637" t="s">
        <v>255</v>
      </c>
      <c r="AQ15" s="638"/>
      <c r="AR15" s="638"/>
      <c r="AS15" s="638"/>
      <c r="AT15" s="638"/>
      <c r="AU15" s="638"/>
      <c r="AV15" s="638"/>
      <c r="AW15" s="638"/>
      <c r="AX15" s="638"/>
      <c r="AY15" s="638"/>
      <c r="AZ15" s="638"/>
      <c r="BA15" s="638"/>
      <c r="BB15" s="638"/>
      <c r="BC15" s="638"/>
      <c r="BD15" s="638"/>
      <c r="BE15" s="638"/>
      <c r="BF15" s="639"/>
      <c r="BG15" s="640">
        <v>212529</v>
      </c>
      <c r="BH15" s="641"/>
      <c r="BI15" s="641"/>
      <c r="BJ15" s="641"/>
      <c r="BK15" s="641"/>
      <c r="BL15" s="641"/>
      <c r="BM15" s="641"/>
      <c r="BN15" s="642"/>
      <c r="BO15" s="677">
        <v>4</v>
      </c>
      <c r="BP15" s="677"/>
      <c r="BQ15" s="677"/>
      <c r="BR15" s="677"/>
      <c r="BS15" s="646" t="s">
        <v>126</v>
      </c>
      <c r="BT15" s="641"/>
      <c r="BU15" s="641"/>
      <c r="BV15" s="641"/>
      <c r="BW15" s="641"/>
      <c r="BX15" s="641"/>
      <c r="BY15" s="641"/>
      <c r="BZ15" s="641"/>
      <c r="CA15" s="641"/>
      <c r="CB15" s="684"/>
      <c r="CD15" s="673" t="s">
        <v>256</v>
      </c>
      <c r="CE15" s="674"/>
      <c r="CF15" s="674"/>
      <c r="CG15" s="674"/>
      <c r="CH15" s="674"/>
      <c r="CI15" s="674"/>
      <c r="CJ15" s="674"/>
      <c r="CK15" s="674"/>
      <c r="CL15" s="674"/>
      <c r="CM15" s="674"/>
      <c r="CN15" s="674"/>
      <c r="CO15" s="674"/>
      <c r="CP15" s="674"/>
      <c r="CQ15" s="675"/>
      <c r="CR15" s="640">
        <v>1072025</v>
      </c>
      <c r="CS15" s="641"/>
      <c r="CT15" s="641"/>
      <c r="CU15" s="641"/>
      <c r="CV15" s="641"/>
      <c r="CW15" s="641"/>
      <c r="CX15" s="641"/>
      <c r="CY15" s="642"/>
      <c r="CZ15" s="677">
        <v>8.4</v>
      </c>
      <c r="DA15" s="677"/>
      <c r="DB15" s="677"/>
      <c r="DC15" s="677"/>
      <c r="DD15" s="646">
        <v>168377</v>
      </c>
      <c r="DE15" s="641"/>
      <c r="DF15" s="641"/>
      <c r="DG15" s="641"/>
      <c r="DH15" s="641"/>
      <c r="DI15" s="641"/>
      <c r="DJ15" s="641"/>
      <c r="DK15" s="641"/>
      <c r="DL15" s="641"/>
      <c r="DM15" s="641"/>
      <c r="DN15" s="641"/>
      <c r="DO15" s="641"/>
      <c r="DP15" s="642"/>
      <c r="DQ15" s="646">
        <v>952802</v>
      </c>
      <c r="DR15" s="641"/>
      <c r="DS15" s="641"/>
      <c r="DT15" s="641"/>
      <c r="DU15" s="641"/>
      <c r="DV15" s="641"/>
      <c r="DW15" s="641"/>
      <c r="DX15" s="641"/>
      <c r="DY15" s="641"/>
      <c r="DZ15" s="641"/>
      <c r="EA15" s="641"/>
      <c r="EB15" s="641"/>
      <c r="EC15" s="684"/>
    </row>
    <row r="16" spans="2:143" ht="11.25" customHeight="1" x14ac:dyDescent="0.15">
      <c r="B16" s="637" t="s">
        <v>257</v>
      </c>
      <c r="C16" s="638"/>
      <c r="D16" s="638"/>
      <c r="E16" s="638"/>
      <c r="F16" s="638"/>
      <c r="G16" s="638"/>
      <c r="H16" s="638"/>
      <c r="I16" s="638"/>
      <c r="J16" s="638"/>
      <c r="K16" s="638"/>
      <c r="L16" s="638"/>
      <c r="M16" s="638"/>
      <c r="N16" s="638"/>
      <c r="O16" s="638"/>
      <c r="P16" s="638"/>
      <c r="Q16" s="639"/>
      <c r="R16" s="640">
        <v>4936</v>
      </c>
      <c r="S16" s="641"/>
      <c r="T16" s="641"/>
      <c r="U16" s="641"/>
      <c r="V16" s="641"/>
      <c r="W16" s="641"/>
      <c r="X16" s="641"/>
      <c r="Y16" s="642"/>
      <c r="Z16" s="677">
        <v>0</v>
      </c>
      <c r="AA16" s="677"/>
      <c r="AB16" s="677"/>
      <c r="AC16" s="677"/>
      <c r="AD16" s="678">
        <v>4936</v>
      </c>
      <c r="AE16" s="678"/>
      <c r="AF16" s="678"/>
      <c r="AG16" s="678"/>
      <c r="AH16" s="678"/>
      <c r="AI16" s="678"/>
      <c r="AJ16" s="678"/>
      <c r="AK16" s="678"/>
      <c r="AL16" s="643">
        <v>0.1</v>
      </c>
      <c r="AM16" s="644"/>
      <c r="AN16" s="644"/>
      <c r="AO16" s="679"/>
      <c r="AP16" s="637" t="s">
        <v>258</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4"/>
      <c r="CD16" s="673" t="s">
        <v>259</v>
      </c>
      <c r="CE16" s="674"/>
      <c r="CF16" s="674"/>
      <c r="CG16" s="674"/>
      <c r="CH16" s="674"/>
      <c r="CI16" s="674"/>
      <c r="CJ16" s="674"/>
      <c r="CK16" s="674"/>
      <c r="CL16" s="674"/>
      <c r="CM16" s="674"/>
      <c r="CN16" s="674"/>
      <c r="CO16" s="674"/>
      <c r="CP16" s="674"/>
      <c r="CQ16" s="675"/>
      <c r="CR16" s="640">
        <v>2339</v>
      </c>
      <c r="CS16" s="641"/>
      <c r="CT16" s="641"/>
      <c r="CU16" s="641"/>
      <c r="CV16" s="641"/>
      <c r="CW16" s="641"/>
      <c r="CX16" s="641"/>
      <c r="CY16" s="642"/>
      <c r="CZ16" s="677">
        <v>0</v>
      </c>
      <c r="DA16" s="677"/>
      <c r="DB16" s="677"/>
      <c r="DC16" s="677"/>
      <c r="DD16" s="646" t="s">
        <v>126</v>
      </c>
      <c r="DE16" s="641"/>
      <c r="DF16" s="641"/>
      <c r="DG16" s="641"/>
      <c r="DH16" s="641"/>
      <c r="DI16" s="641"/>
      <c r="DJ16" s="641"/>
      <c r="DK16" s="641"/>
      <c r="DL16" s="641"/>
      <c r="DM16" s="641"/>
      <c r="DN16" s="641"/>
      <c r="DO16" s="641"/>
      <c r="DP16" s="642"/>
      <c r="DQ16" s="646">
        <v>341</v>
      </c>
      <c r="DR16" s="641"/>
      <c r="DS16" s="641"/>
      <c r="DT16" s="641"/>
      <c r="DU16" s="641"/>
      <c r="DV16" s="641"/>
      <c r="DW16" s="641"/>
      <c r="DX16" s="641"/>
      <c r="DY16" s="641"/>
      <c r="DZ16" s="641"/>
      <c r="EA16" s="641"/>
      <c r="EB16" s="641"/>
      <c r="EC16" s="684"/>
    </row>
    <row r="17" spans="2:133" ht="11.25" customHeight="1" x14ac:dyDescent="0.15">
      <c r="B17" s="637" t="s">
        <v>260</v>
      </c>
      <c r="C17" s="638"/>
      <c r="D17" s="638"/>
      <c r="E17" s="638"/>
      <c r="F17" s="638"/>
      <c r="G17" s="638"/>
      <c r="H17" s="638"/>
      <c r="I17" s="638"/>
      <c r="J17" s="638"/>
      <c r="K17" s="638"/>
      <c r="L17" s="638"/>
      <c r="M17" s="638"/>
      <c r="N17" s="638"/>
      <c r="O17" s="638"/>
      <c r="P17" s="638"/>
      <c r="Q17" s="639"/>
      <c r="R17" s="640">
        <v>81988</v>
      </c>
      <c r="S17" s="641"/>
      <c r="T17" s="641"/>
      <c r="U17" s="641"/>
      <c r="V17" s="641"/>
      <c r="W17" s="641"/>
      <c r="X17" s="641"/>
      <c r="Y17" s="642"/>
      <c r="Z17" s="677">
        <v>0.6</v>
      </c>
      <c r="AA17" s="677"/>
      <c r="AB17" s="677"/>
      <c r="AC17" s="677"/>
      <c r="AD17" s="678">
        <v>81988</v>
      </c>
      <c r="AE17" s="678"/>
      <c r="AF17" s="678"/>
      <c r="AG17" s="678"/>
      <c r="AH17" s="678"/>
      <c r="AI17" s="678"/>
      <c r="AJ17" s="678"/>
      <c r="AK17" s="678"/>
      <c r="AL17" s="643">
        <v>1.1000000000000001</v>
      </c>
      <c r="AM17" s="644"/>
      <c r="AN17" s="644"/>
      <c r="AO17" s="679"/>
      <c r="AP17" s="637" t="s">
        <v>261</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4"/>
      <c r="CD17" s="673" t="s">
        <v>262</v>
      </c>
      <c r="CE17" s="674"/>
      <c r="CF17" s="674"/>
      <c r="CG17" s="674"/>
      <c r="CH17" s="674"/>
      <c r="CI17" s="674"/>
      <c r="CJ17" s="674"/>
      <c r="CK17" s="674"/>
      <c r="CL17" s="674"/>
      <c r="CM17" s="674"/>
      <c r="CN17" s="674"/>
      <c r="CO17" s="674"/>
      <c r="CP17" s="674"/>
      <c r="CQ17" s="675"/>
      <c r="CR17" s="640">
        <v>1018221</v>
      </c>
      <c r="CS17" s="641"/>
      <c r="CT17" s="641"/>
      <c r="CU17" s="641"/>
      <c r="CV17" s="641"/>
      <c r="CW17" s="641"/>
      <c r="CX17" s="641"/>
      <c r="CY17" s="642"/>
      <c r="CZ17" s="677">
        <v>8</v>
      </c>
      <c r="DA17" s="677"/>
      <c r="DB17" s="677"/>
      <c r="DC17" s="677"/>
      <c r="DD17" s="646" t="s">
        <v>126</v>
      </c>
      <c r="DE17" s="641"/>
      <c r="DF17" s="641"/>
      <c r="DG17" s="641"/>
      <c r="DH17" s="641"/>
      <c r="DI17" s="641"/>
      <c r="DJ17" s="641"/>
      <c r="DK17" s="641"/>
      <c r="DL17" s="641"/>
      <c r="DM17" s="641"/>
      <c r="DN17" s="641"/>
      <c r="DO17" s="641"/>
      <c r="DP17" s="642"/>
      <c r="DQ17" s="646">
        <v>991968</v>
      </c>
      <c r="DR17" s="641"/>
      <c r="DS17" s="641"/>
      <c r="DT17" s="641"/>
      <c r="DU17" s="641"/>
      <c r="DV17" s="641"/>
      <c r="DW17" s="641"/>
      <c r="DX17" s="641"/>
      <c r="DY17" s="641"/>
      <c r="DZ17" s="641"/>
      <c r="EA17" s="641"/>
      <c r="EB17" s="641"/>
      <c r="EC17" s="684"/>
    </row>
    <row r="18" spans="2:133" ht="11.25" customHeight="1" x14ac:dyDescent="0.15">
      <c r="B18" s="637" t="s">
        <v>263</v>
      </c>
      <c r="C18" s="638"/>
      <c r="D18" s="638"/>
      <c r="E18" s="638"/>
      <c r="F18" s="638"/>
      <c r="G18" s="638"/>
      <c r="H18" s="638"/>
      <c r="I18" s="638"/>
      <c r="J18" s="638"/>
      <c r="K18" s="638"/>
      <c r="L18" s="638"/>
      <c r="M18" s="638"/>
      <c r="N18" s="638"/>
      <c r="O18" s="638"/>
      <c r="P18" s="638"/>
      <c r="Q18" s="639"/>
      <c r="R18" s="640">
        <v>29537</v>
      </c>
      <c r="S18" s="641"/>
      <c r="T18" s="641"/>
      <c r="U18" s="641"/>
      <c r="V18" s="641"/>
      <c r="W18" s="641"/>
      <c r="X18" s="641"/>
      <c r="Y18" s="642"/>
      <c r="Z18" s="677">
        <v>0.2</v>
      </c>
      <c r="AA18" s="677"/>
      <c r="AB18" s="677"/>
      <c r="AC18" s="677"/>
      <c r="AD18" s="678">
        <v>29537</v>
      </c>
      <c r="AE18" s="678"/>
      <c r="AF18" s="678"/>
      <c r="AG18" s="678"/>
      <c r="AH18" s="678"/>
      <c r="AI18" s="678"/>
      <c r="AJ18" s="678"/>
      <c r="AK18" s="678"/>
      <c r="AL18" s="643">
        <v>0.4</v>
      </c>
      <c r="AM18" s="644"/>
      <c r="AN18" s="644"/>
      <c r="AO18" s="679"/>
      <c r="AP18" s="637" t="s">
        <v>264</v>
      </c>
      <c r="AQ18" s="638"/>
      <c r="AR18" s="638"/>
      <c r="AS18" s="638"/>
      <c r="AT18" s="638"/>
      <c r="AU18" s="638"/>
      <c r="AV18" s="638"/>
      <c r="AW18" s="638"/>
      <c r="AX18" s="638"/>
      <c r="AY18" s="638"/>
      <c r="AZ18" s="638"/>
      <c r="BA18" s="638"/>
      <c r="BB18" s="638"/>
      <c r="BC18" s="638"/>
      <c r="BD18" s="638"/>
      <c r="BE18" s="638"/>
      <c r="BF18" s="639"/>
      <c r="BG18" s="640" t="s">
        <v>237</v>
      </c>
      <c r="BH18" s="641"/>
      <c r="BI18" s="641"/>
      <c r="BJ18" s="641"/>
      <c r="BK18" s="641"/>
      <c r="BL18" s="641"/>
      <c r="BM18" s="641"/>
      <c r="BN18" s="642"/>
      <c r="BO18" s="677" t="s">
        <v>237</v>
      </c>
      <c r="BP18" s="677"/>
      <c r="BQ18" s="677"/>
      <c r="BR18" s="677"/>
      <c r="BS18" s="646" t="s">
        <v>237</v>
      </c>
      <c r="BT18" s="641"/>
      <c r="BU18" s="641"/>
      <c r="BV18" s="641"/>
      <c r="BW18" s="641"/>
      <c r="BX18" s="641"/>
      <c r="BY18" s="641"/>
      <c r="BZ18" s="641"/>
      <c r="CA18" s="641"/>
      <c r="CB18" s="684"/>
      <c r="CD18" s="673" t="s">
        <v>265</v>
      </c>
      <c r="CE18" s="674"/>
      <c r="CF18" s="674"/>
      <c r="CG18" s="674"/>
      <c r="CH18" s="674"/>
      <c r="CI18" s="674"/>
      <c r="CJ18" s="674"/>
      <c r="CK18" s="674"/>
      <c r="CL18" s="674"/>
      <c r="CM18" s="674"/>
      <c r="CN18" s="674"/>
      <c r="CO18" s="674"/>
      <c r="CP18" s="674"/>
      <c r="CQ18" s="675"/>
      <c r="CR18" s="640" t="s">
        <v>237</v>
      </c>
      <c r="CS18" s="641"/>
      <c r="CT18" s="641"/>
      <c r="CU18" s="641"/>
      <c r="CV18" s="641"/>
      <c r="CW18" s="641"/>
      <c r="CX18" s="641"/>
      <c r="CY18" s="642"/>
      <c r="CZ18" s="677" t="s">
        <v>126</v>
      </c>
      <c r="DA18" s="677"/>
      <c r="DB18" s="677"/>
      <c r="DC18" s="677"/>
      <c r="DD18" s="646" t="s">
        <v>126</v>
      </c>
      <c r="DE18" s="641"/>
      <c r="DF18" s="641"/>
      <c r="DG18" s="641"/>
      <c r="DH18" s="641"/>
      <c r="DI18" s="641"/>
      <c r="DJ18" s="641"/>
      <c r="DK18" s="641"/>
      <c r="DL18" s="641"/>
      <c r="DM18" s="641"/>
      <c r="DN18" s="641"/>
      <c r="DO18" s="641"/>
      <c r="DP18" s="642"/>
      <c r="DQ18" s="646" t="s">
        <v>237</v>
      </c>
      <c r="DR18" s="641"/>
      <c r="DS18" s="641"/>
      <c r="DT18" s="641"/>
      <c r="DU18" s="641"/>
      <c r="DV18" s="641"/>
      <c r="DW18" s="641"/>
      <c r="DX18" s="641"/>
      <c r="DY18" s="641"/>
      <c r="DZ18" s="641"/>
      <c r="EA18" s="641"/>
      <c r="EB18" s="641"/>
      <c r="EC18" s="684"/>
    </row>
    <row r="19" spans="2:133" ht="11.25" customHeight="1" x14ac:dyDescent="0.15">
      <c r="B19" s="637" t="s">
        <v>266</v>
      </c>
      <c r="C19" s="638"/>
      <c r="D19" s="638"/>
      <c r="E19" s="638"/>
      <c r="F19" s="638"/>
      <c r="G19" s="638"/>
      <c r="H19" s="638"/>
      <c r="I19" s="638"/>
      <c r="J19" s="638"/>
      <c r="K19" s="638"/>
      <c r="L19" s="638"/>
      <c r="M19" s="638"/>
      <c r="N19" s="638"/>
      <c r="O19" s="638"/>
      <c r="P19" s="638"/>
      <c r="Q19" s="639"/>
      <c r="R19" s="640">
        <v>2420</v>
      </c>
      <c r="S19" s="641"/>
      <c r="T19" s="641"/>
      <c r="U19" s="641"/>
      <c r="V19" s="641"/>
      <c r="W19" s="641"/>
      <c r="X19" s="641"/>
      <c r="Y19" s="642"/>
      <c r="Z19" s="677">
        <v>0</v>
      </c>
      <c r="AA19" s="677"/>
      <c r="AB19" s="677"/>
      <c r="AC19" s="677"/>
      <c r="AD19" s="678">
        <v>2420</v>
      </c>
      <c r="AE19" s="678"/>
      <c r="AF19" s="678"/>
      <c r="AG19" s="678"/>
      <c r="AH19" s="678"/>
      <c r="AI19" s="678"/>
      <c r="AJ19" s="678"/>
      <c r="AK19" s="678"/>
      <c r="AL19" s="643">
        <v>0</v>
      </c>
      <c r="AM19" s="644"/>
      <c r="AN19" s="644"/>
      <c r="AO19" s="679"/>
      <c r="AP19" s="637" t="s">
        <v>267</v>
      </c>
      <c r="AQ19" s="638"/>
      <c r="AR19" s="638"/>
      <c r="AS19" s="638"/>
      <c r="AT19" s="638"/>
      <c r="AU19" s="638"/>
      <c r="AV19" s="638"/>
      <c r="AW19" s="638"/>
      <c r="AX19" s="638"/>
      <c r="AY19" s="638"/>
      <c r="AZ19" s="638"/>
      <c r="BA19" s="638"/>
      <c r="BB19" s="638"/>
      <c r="BC19" s="638"/>
      <c r="BD19" s="638"/>
      <c r="BE19" s="638"/>
      <c r="BF19" s="639"/>
      <c r="BG19" s="640" t="s">
        <v>126</v>
      </c>
      <c r="BH19" s="641"/>
      <c r="BI19" s="641"/>
      <c r="BJ19" s="641"/>
      <c r="BK19" s="641"/>
      <c r="BL19" s="641"/>
      <c r="BM19" s="641"/>
      <c r="BN19" s="642"/>
      <c r="BO19" s="677" t="s">
        <v>237</v>
      </c>
      <c r="BP19" s="677"/>
      <c r="BQ19" s="677"/>
      <c r="BR19" s="677"/>
      <c r="BS19" s="646" t="s">
        <v>126</v>
      </c>
      <c r="BT19" s="641"/>
      <c r="BU19" s="641"/>
      <c r="BV19" s="641"/>
      <c r="BW19" s="641"/>
      <c r="BX19" s="641"/>
      <c r="BY19" s="641"/>
      <c r="BZ19" s="641"/>
      <c r="CA19" s="641"/>
      <c r="CB19" s="684"/>
      <c r="CD19" s="673" t="s">
        <v>268</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269</v>
      </c>
      <c r="C20" s="638"/>
      <c r="D20" s="638"/>
      <c r="E20" s="638"/>
      <c r="F20" s="638"/>
      <c r="G20" s="638"/>
      <c r="H20" s="638"/>
      <c r="I20" s="638"/>
      <c r="J20" s="638"/>
      <c r="K20" s="638"/>
      <c r="L20" s="638"/>
      <c r="M20" s="638"/>
      <c r="N20" s="638"/>
      <c r="O20" s="638"/>
      <c r="P20" s="638"/>
      <c r="Q20" s="639"/>
      <c r="R20" s="640">
        <v>708</v>
      </c>
      <c r="S20" s="641"/>
      <c r="T20" s="641"/>
      <c r="U20" s="641"/>
      <c r="V20" s="641"/>
      <c r="W20" s="641"/>
      <c r="X20" s="641"/>
      <c r="Y20" s="642"/>
      <c r="Z20" s="677">
        <v>0</v>
      </c>
      <c r="AA20" s="677"/>
      <c r="AB20" s="677"/>
      <c r="AC20" s="677"/>
      <c r="AD20" s="678">
        <v>708</v>
      </c>
      <c r="AE20" s="678"/>
      <c r="AF20" s="678"/>
      <c r="AG20" s="678"/>
      <c r="AH20" s="678"/>
      <c r="AI20" s="678"/>
      <c r="AJ20" s="678"/>
      <c r="AK20" s="678"/>
      <c r="AL20" s="643">
        <v>0</v>
      </c>
      <c r="AM20" s="644"/>
      <c r="AN20" s="644"/>
      <c r="AO20" s="679"/>
      <c r="AP20" s="637" t="s">
        <v>270</v>
      </c>
      <c r="AQ20" s="638"/>
      <c r="AR20" s="638"/>
      <c r="AS20" s="638"/>
      <c r="AT20" s="638"/>
      <c r="AU20" s="638"/>
      <c r="AV20" s="638"/>
      <c r="AW20" s="638"/>
      <c r="AX20" s="638"/>
      <c r="AY20" s="638"/>
      <c r="AZ20" s="638"/>
      <c r="BA20" s="638"/>
      <c r="BB20" s="638"/>
      <c r="BC20" s="638"/>
      <c r="BD20" s="638"/>
      <c r="BE20" s="638"/>
      <c r="BF20" s="639"/>
      <c r="BG20" s="640" t="s">
        <v>126</v>
      </c>
      <c r="BH20" s="641"/>
      <c r="BI20" s="641"/>
      <c r="BJ20" s="641"/>
      <c r="BK20" s="641"/>
      <c r="BL20" s="641"/>
      <c r="BM20" s="641"/>
      <c r="BN20" s="642"/>
      <c r="BO20" s="677" t="s">
        <v>126</v>
      </c>
      <c r="BP20" s="677"/>
      <c r="BQ20" s="677"/>
      <c r="BR20" s="677"/>
      <c r="BS20" s="646" t="s">
        <v>237</v>
      </c>
      <c r="BT20" s="641"/>
      <c r="BU20" s="641"/>
      <c r="BV20" s="641"/>
      <c r="BW20" s="641"/>
      <c r="BX20" s="641"/>
      <c r="BY20" s="641"/>
      <c r="BZ20" s="641"/>
      <c r="CA20" s="641"/>
      <c r="CB20" s="684"/>
      <c r="CD20" s="673" t="s">
        <v>271</v>
      </c>
      <c r="CE20" s="674"/>
      <c r="CF20" s="674"/>
      <c r="CG20" s="674"/>
      <c r="CH20" s="674"/>
      <c r="CI20" s="674"/>
      <c r="CJ20" s="674"/>
      <c r="CK20" s="674"/>
      <c r="CL20" s="674"/>
      <c r="CM20" s="674"/>
      <c r="CN20" s="674"/>
      <c r="CO20" s="674"/>
      <c r="CP20" s="674"/>
      <c r="CQ20" s="675"/>
      <c r="CR20" s="640">
        <v>12806109</v>
      </c>
      <c r="CS20" s="641"/>
      <c r="CT20" s="641"/>
      <c r="CU20" s="641"/>
      <c r="CV20" s="641"/>
      <c r="CW20" s="641"/>
      <c r="CX20" s="641"/>
      <c r="CY20" s="642"/>
      <c r="CZ20" s="677">
        <v>100</v>
      </c>
      <c r="DA20" s="677"/>
      <c r="DB20" s="677"/>
      <c r="DC20" s="677"/>
      <c r="DD20" s="646">
        <v>1412706</v>
      </c>
      <c r="DE20" s="641"/>
      <c r="DF20" s="641"/>
      <c r="DG20" s="641"/>
      <c r="DH20" s="641"/>
      <c r="DI20" s="641"/>
      <c r="DJ20" s="641"/>
      <c r="DK20" s="641"/>
      <c r="DL20" s="641"/>
      <c r="DM20" s="641"/>
      <c r="DN20" s="641"/>
      <c r="DO20" s="641"/>
      <c r="DP20" s="642"/>
      <c r="DQ20" s="646">
        <v>9344292</v>
      </c>
      <c r="DR20" s="641"/>
      <c r="DS20" s="641"/>
      <c r="DT20" s="641"/>
      <c r="DU20" s="641"/>
      <c r="DV20" s="641"/>
      <c r="DW20" s="641"/>
      <c r="DX20" s="641"/>
      <c r="DY20" s="641"/>
      <c r="DZ20" s="641"/>
      <c r="EA20" s="641"/>
      <c r="EB20" s="641"/>
      <c r="EC20" s="684"/>
    </row>
    <row r="21" spans="2:133" ht="11.25" customHeight="1" x14ac:dyDescent="0.15">
      <c r="B21" s="637" t="s">
        <v>272</v>
      </c>
      <c r="C21" s="638"/>
      <c r="D21" s="638"/>
      <c r="E21" s="638"/>
      <c r="F21" s="638"/>
      <c r="G21" s="638"/>
      <c r="H21" s="638"/>
      <c r="I21" s="638"/>
      <c r="J21" s="638"/>
      <c r="K21" s="638"/>
      <c r="L21" s="638"/>
      <c r="M21" s="638"/>
      <c r="N21" s="638"/>
      <c r="O21" s="638"/>
      <c r="P21" s="638"/>
      <c r="Q21" s="639"/>
      <c r="R21" s="640">
        <v>49323</v>
      </c>
      <c r="S21" s="641"/>
      <c r="T21" s="641"/>
      <c r="U21" s="641"/>
      <c r="V21" s="641"/>
      <c r="W21" s="641"/>
      <c r="X21" s="641"/>
      <c r="Y21" s="642"/>
      <c r="Z21" s="677">
        <v>0.4</v>
      </c>
      <c r="AA21" s="677"/>
      <c r="AB21" s="677"/>
      <c r="AC21" s="677"/>
      <c r="AD21" s="678">
        <v>49323</v>
      </c>
      <c r="AE21" s="678"/>
      <c r="AF21" s="678"/>
      <c r="AG21" s="678"/>
      <c r="AH21" s="678"/>
      <c r="AI21" s="678"/>
      <c r="AJ21" s="678"/>
      <c r="AK21" s="678"/>
      <c r="AL21" s="643">
        <v>0.7</v>
      </c>
      <c r="AM21" s="644"/>
      <c r="AN21" s="644"/>
      <c r="AO21" s="679"/>
      <c r="AP21" s="734" t="s">
        <v>273</v>
      </c>
      <c r="AQ21" s="742"/>
      <c r="AR21" s="742"/>
      <c r="AS21" s="742"/>
      <c r="AT21" s="742"/>
      <c r="AU21" s="742"/>
      <c r="AV21" s="742"/>
      <c r="AW21" s="742"/>
      <c r="AX21" s="742"/>
      <c r="AY21" s="742"/>
      <c r="AZ21" s="742"/>
      <c r="BA21" s="742"/>
      <c r="BB21" s="742"/>
      <c r="BC21" s="742"/>
      <c r="BD21" s="742"/>
      <c r="BE21" s="742"/>
      <c r="BF21" s="736"/>
      <c r="BG21" s="640" t="s">
        <v>126</v>
      </c>
      <c r="BH21" s="641"/>
      <c r="BI21" s="641"/>
      <c r="BJ21" s="641"/>
      <c r="BK21" s="641"/>
      <c r="BL21" s="641"/>
      <c r="BM21" s="641"/>
      <c r="BN21" s="642"/>
      <c r="BO21" s="677" t="s">
        <v>126</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274</v>
      </c>
      <c r="C22" s="638"/>
      <c r="D22" s="638"/>
      <c r="E22" s="638"/>
      <c r="F22" s="638"/>
      <c r="G22" s="638"/>
      <c r="H22" s="638"/>
      <c r="I22" s="638"/>
      <c r="J22" s="638"/>
      <c r="K22" s="638"/>
      <c r="L22" s="638"/>
      <c r="M22" s="638"/>
      <c r="N22" s="638"/>
      <c r="O22" s="638"/>
      <c r="P22" s="638"/>
      <c r="Q22" s="639"/>
      <c r="R22" s="640">
        <v>1888292</v>
      </c>
      <c r="S22" s="641"/>
      <c r="T22" s="641"/>
      <c r="U22" s="641"/>
      <c r="V22" s="641"/>
      <c r="W22" s="641"/>
      <c r="X22" s="641"/>
      <c r="Y22" s="642"/>
      <c r="Z22" s="677">
        <v>13.7</v>
      </c>
      <c r="AA22" s="677"/>
      <c r="AB22" s="677"/>
      <c r="AC22" s="677"/>
      <c r="AD22" s="678">
        <v>1392893</v>
      </c>
      <c r="AE22" s="678"/>
      <c r="AF22" s="678"/>
      <c r="AG22" s="678"/>
      <c r="AH22" s="678"/>
      <c r="AI22" s="678"/>
      <c r="AJ22" s="678"/>
      <c r="AK22" s="678"/>
      <c r="AL22" s="643">
        <v>18.5</v>
      </c>
      <c r="AM22" s="644"/>
      <c r="AN22" s="644"/>
      <c r="AO22" s="679"/>
      <c r="AP22" s="734" t="s">
        <v>275</v>
      </c>
      <c r="AQ22" s="742"/>
      <c r="AR22" s="742"/>
      <c r="AS22" s="742"/>
      <c r="AT22" s="742"/>
      <c r="AU22" s="742"/>
      <c r="AV22" s="742"/>
      <c r="AW22" s="742"/>
      <c r="AX22" s="742"/>
      <c r="AY22" s="742"/>
      <c r="AZ22" s="742"/>
      <c r="BA22" s="742"/>
      <c r="BB22" s="742"/>
      <c r="BC22" s="742"/>
      <c r="BD22" s="742"/>
      <c r="BE22" s="742"/>
      <c r="BF22" s="736"/>
      <c r="BG22" s="640" t="s">
        <v>126</v>
      </c>
      <c r="BH22" s="641"/>
      <c r="BI22" s="641"/>
      <c r="BJ22" s="641"/>
      <c r="BK22" s="641"/>
      <c r="BL22" s="641"/>
      <c r="BM22" s="641"/>
      <c r="BN22" s="642"/>
      <c r="BO22" s="677" t="s">
        <v>237</v>
      </c>
      <c r="BP22" s="677"/>
      <c r="BQ22" s="677"/>
      <c r="BR22" s="677"/>
      <c r="BS22" s="646" t="s">
        <v>126</v>
      </c>
      <c r="BT22" s="641"/>
      <c r="BU22" s="641"/>
      <c r="BV22" s="641"/>
      <c r="BW22" s="641"/>
      <c r="BX22" s="641"/>
      <c r="BY22" s="641"/>
      <c r="BZ22" s="641"/>
      <c r="CA22" s="641"/>
      <c r="CB22" s="684"/>
      <c r="CD22" s="744" t="s">
        <v>276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277</v>
      </c>
      <c r="C23" s="638"/>
      <c r="D23" s="638"/>
      <c r="E23" s="638"/>
      <c r="F23" s="638"/>
      <c r="G23" s="638"/>
      <c r="H23" s="638"/>
      <c r="I23" s="638"/>
      <c r="J23" s="638"/>
      <c r="K23" s="638"/>
      <c r="L23" s="638"/>
      <c r="M23" s="638"/>
      <c r="N23" s="638"/>
      <c r="O23" s="638"/>
      <c r="P23" s="638"/>
      <c r="Q23" s="639"/>
      <c r="R23" s="640">
        <v>1392893</v>
      </c>
      <c r="S23" s="641"/>
      <c r="T23" s="641"/>
      <c r="U23" s="641"/>
      <c r="V23" s="641"/>
      <c r="W23" s="641"/>
      <c r="X23" s="641"/>
      <c r="Y23" s="642"/>
      <c r="Z23" s="677">
        <v>10.1</v>
      </c>
      <c r="AA23" s="677"/>
      <c r="AB23" s="677"/>
      <c r="AC23" s="677"/>
      <c r="AD23" s="678">
        <v>1392893</v>
      </c>
      <c r="AE23" s="678"/>
      <c r="AF23" s="678"/>
      <c r="AG23" s="678"/>
      <c r="AH23" s="678"/>
      <c r="AI23" s="678"/>
      <c r="AJ23" s="678"/>
      <c r="AK23" s="678"/>
      <c r="AL23" s="643">
        <v>18.5</v>
      </c>
      <c r="AM23" s="644"/>
      <c r="AN23" s="644"/>
      <c r="AO23" s="679"/>
      <c r="AP23" s="734" t="s">
        <v>278</v>
      </c>
      <c r="AQ23" s="742"/>
      <c r="AR23" s="742"/>
      <c r="AS23" s="742"/>
      <c r="AT23" s="742"/>
      <c r="AU23" s="742"/>
      <c r="AV23" s="742"/>
      <c r="AW23" s="742"/>
      <c r="AX23" s="742"/>
      <c r="AY23" s="742"/>
      <c r="AZ23" s="742"/>
      <c r="BA23" s="742"/>
      <c r="BB23" s="742"/>
      <c r="BC23" s="742"/>
      <c r="BD23" s="742"/>
      <c r="BE23" s="742"/>
      <c r="BF23" s="736"/>
      <c r="BG23" s="640" t="s">
        <v>135</v>
      </c>
      <c r="BH23" s="641"/>
      <c r="BI23" s="641"/>
      <c r="BJ23" s="641"/>
      <c r="BK23" s="641"/>
      <c r="BL23" s="641"/>
      <c r="BM23" s="641"/>
      <c r="BN23" s="642"/>
      <c r="BO23" s="677" t="s">
        <v>126</v>
      </c>
      <c r="BP23" s="677"/>
      <c r="BQ23" s="677"/>
      <c r="BR23" s="677"/>
      <c r="BS23" s="646" t="s">
        <v>237</v>
      </c>
      <c r="BT23" s="641"/>
      <c r="BU23" s="641"/>
      <c r="BV23" s="641"/>
      <c r="BW23" s="641"/>
      <c r="BX23" s="641"/>
      <c r="BY23" s="641"/>
      <c r="BZ23" s="641"/>
      <c r="CA23" s="641"/>
      <c r="CB23" s="684"/>
      <c r="CD23" s="744" t="s">
        <v>217</v>
      </c>
      <c r="CE23" s="745"/>
      <c r="CF23" s="745"/>
      <c r="CG23" s="745"/>
      <c r="CH23" s="745"/>
      <c r="CI23" s="745"/>
      <c r="CJ23" s="745"/>
      <c r="CK23" s="745"/>
      <c r="CL23" s="745"/>
      <c r="CM23" s="745"/>
      <c r="CN23" s="745"/>
      <c r="CO23" s="745"/>
      <c r="CP23" s="745"/>
      <c r="CQ23" s="746"/>
      <c r="CR23" s="744" t="s">
        <v>279</v>
      </c>
      <c r="CS23" s="745"/>
      <c r="CT23" s="745"/>
      <c r="CU23" s="745"/>
      <c r="CV23" s="745"/>
      <c r="CW23" s="745"/>
      <c r="CX23" s="745"/>
      <c r="CY23" s="746"/>
      <c r="CZ23" s="744" t="s">
        <v>280</v>
      </c>
      <c r="DA23" s="745"/>
      <c r="DB23" s="745"/>
      <c r="DC23" s="746"/>
      <c r="DD23" s="744" t="s">
        <v>281</v>
      </c>
      <c r="DE23" s="745"/>
      <c r="DF23" s="745"/>
      <c r="DG23" s="745"/>
      <c r="DH23" s="745"/>
      <c r="DI23" s="745"/>
      <c r="DJ23" s="745"/>
      <c r="DK23" s="746"/>
      <c r="DL23" s="753" t="s">
        <v>282</v>
      </c>
      <c r="DM23" s="754"/>
      <c r="DN23" s="754"/>
      <c r="DO23" s="754"/>
      <c r="DP23" s="754"/>
      <c r="DQ23" s="754"/>
      <c r="DR23" s="754"/>
      <c r="DS23" s="754"/>
      <c r="DT23" s="754"/>
      <c r="DU23" s="754"/>
      <c r="DV23" s="755"/>
      <c r="DW23" s="744" t="s">
        <v>283</v>
      </c>
      <c r="DX23" s="745"/>
      <c r="DY23" s="745"/>
      <c r="DZ23" s="745"/>
      <c r="EA23" s="745"/>
      <c r="EB23" s="745"/>
      <c r="EC23" s="746"/>
    </row>
    <row r="24" spans="2:133" ht="11.25" customHeight="1" x14ac:dyDescent="0.15">
      <c r="B24" s="637" t="s">
        <v>284</v>
      </c>
      <c r="C24" s="638"/>
      <c r="D24" s="638"/>
      <c r="E24" s="638"/>
      <c r="F24" s="638"/>
      <c r="G24" s="638"/>
      <c r="H24" s="638"/>
      <c r="I24" s="638"/>
      <c r="J24" s="638"/>
      <c r="K24" s="638"/>
      <c r="L24" s="638"/>
      <c r="M24" s="638"/>
      <c r="N24" s="638"/>
      <c r="O24" s="638"/>
      <c r="P24" s="638"/>
      <c r="Q24" s="639"/>
      <c r="R24" s="640">
        <v>495399</v>
      </c>
      <c r="S24" s="641"/>
      <c r="T24" s="641"/>
      <c r="U24" s="641"/>
      <c r="V24" s="641"/>
      <c r="W24" s="641"/>
      <c r="X24" s="641"/>
      <c r="Y24" s="642"/>
      <c r="Z24" s="677">
        <v>3.6</v>
      </c>
      <c r="AA24" s="677"/>
      <c r="AB24" s="677"/>
      <c r="AC24" s="677"/>
      <c r="AD24" s="678" t="s">
        <v>126</v>
      </c>
      <c r="AE24" s="678"/>
      <c r="AF24" s="678"/>
      <c r="AG24" s="678"/>
      <c r="AH24" s="678"/>
      <c r="AI24" s="678"/>
      <c r="AJ24" s="678"/>
      <c r="AK24" s="678"/>
      <c r="AL24" s="643" t="s">
        <v>237</v>
      </c>
      <c r="AM24" s="644"/>
      <c r="AN24" s="644"/>
      <c r="AO24" s="679"/>
      <c r="AP24" s="734" t="s">
        <v>285</v>
      </c>
      <c r="AQ24" s="742"/>
      <c r="AR24" s="742"/>
      <c r="AS24" s="742"/>
      <c r="AT24" s="742"/>
      <c r="AU24" s="742"/>
      <c r="AV24" s="742"/>
      <c r="AW24" s="742"/>
      <c r="AX24" s="742"/>
      <c r="AY24" s="742"/>
      <c r="AZ24" s="742"/>
      <c r="BA24" s="742"/>
      <c r="BB24" s="742"/>
      <c r="BC24" s="742"/>
      <c r="BD24" s="742"/>
      <c r="BE24" s="742"/>
      <c r="BF24" s="736"/>
      <c r="BG24" s="640" t="s">
        <v>126</v>
      </c>
      <c r="BH24" s="641"/>
      <c r="BI24" s="641"/>
      <c r="BJ24" s="641"/>
      <c r="BK24" s="641"/>
      <c r="BL24" s="641"/>
      <c r="BM24" s="641"/>
      <c r="BN24" s="642"/>
      <c r="BO24" s="677" t="s">
        <v>135</v>
      </c>
      <c r="BP24" s="677"/>
      <c r="BQ24" s="677"/>
      <c r="BR24" s="677"/>
      <c r="BS24" s="646" t="s">
        <v>126</v>
      </c>
      <c r="BT24" s="641"/>
      <c r="BU24" s="641"/>
      <c r="BV24" s="641"/>
      <c r="BW24" s="641"/>
      <c r="BX24" s="641"/>
      <c r="BY24" s="641"/>
      <c r="BZ24" s="641"/>
      <c r="CA24" s="641"/>
      <c r="CB24" s="684"/>
      <c r="CD24" s="698" t="s">
        <v>286</v>
      </c>
      <c r="CE24" s="699"/>
      <c r="CF24" s="699"/>
      <c r="CG24" s="699"/>
      <c r="CH24" s="699"/>
      <c r="CI24" s="699"/>
      <c r="CJ24" s="699"/>
      <c r="CK24" s="699"/>
      <c r="CL24" s="699"/>
      <c r="CM24" s="699"/>
      <c r="CN24" s="699"/>
      <c r="CO24" s="699"/>
      <c r="CP24" s="699"/>
      <c r="CQ24" s="700"/>
      <c r="CR24" s="695">
        <v>5367076</v>
      </c>
      <c r="CS24" s="696"/>
      <c r="CT24" s="696"/>
      <c r="CU24" s="696"/>
      <c r="CV24" s="696"/>
      <c r="CW24" s="696"/>
      <c r="CX24" s="696"/>
      <c r="CY24" s="739"/>
      <c r="CZ24" s="740">
        <v>41.9</v>
      </c>
      <c r="DA24" s="711"/>
      <c r="DB24" s="711"/>
      <c r="DC24" s="743"/>
      <c r="DD24" s="738">
        <v>3294344</v>
      </c>
      <c r="DE24" s="696"/>
      <c r="DF24" s="696"/>
      <c r="DG24" s="696"/>
      <c r="DH24" s="696"/>
      <c r="DI24" s="696"/>
      <c r="DJ24" s="696"/>
      <c r="DK24" s="739"/>
      <c r="DL24" s="738">
        <v>3099523</v>
      </c>
      <c r="DM24" s="696"/>
      <c r="DN24" s="696"/>
      <c r="DO24" s="696"/>
      <c r="DP24" s="696"/>
      <c r="DQ24" s="696"/>
      <c r="DR24" s="696"/>
      <c r="DS24" s="696"/>
      <c r="DT24" s="696"/>
      <c r="DU24" s="696"/>
      <c r="DV24" s="739"/>
      <c r="DW24" s="740">
        <v>38.799999999999997</v>
      </c>
      <c r="DX24" s="711"/>
      <c r="DY24" s="711"/>
      <c r="DZ24" s="711"/>
      <c r="EA24" s="711"/>
      <c r="EB24" s="711"/>
      <c r="EC24" s="741"/>
    </row>
    <row r="25" spans="2:133" ht="11.25" customHeight="1" x14ac:dyDescent="0.15">
      <c r="B25" s="637" t="s">
        <v>287</v>
      </c>
      <c r="C25" s="638"/>
      <c r="D25" s="638"/>
      <c r="E25" s="638"/>
      <c r="F25" s="638"/>
      <c r="G25" s="638"/>
      <c r="H25" s="638"/>
      <c r="I25" s="638"/>
      <c r="J25" s="638"/>
      <c r="K25" s="638"/>
      <c r="L25" s="638"/>
      <c r="M25" s="638"/>
      <c r="N25" s="638"/>
      <c r="O25" s="638"/>
      <c r="P25" s="638"/>
      <c r="Q25" s="639"/>
      <c r="R25" s="640" t="s">
        <v>237</v>
      </c>
      <c r="S25" s="641"/>
      <c r="T25" s="641"/>
      <c r="U25" s="641"/>
      <c r="V25" s="641"/>
      <c r="W25" s="641"/>
      <c r="X25" s="641"/>
      <c r="Y25" s="642"/>
      <c r="Z25" s="677" t="s">
        <v>126</v>
      </c>
      <c r="AA25" s="677"/>
      <c r="AB25" s="677"/>
      <c r="AC25" s="677"/>
      <c r="AD25" s="678" t="s">
        <v>126</v>
      </c>
      <c r="AE25" s="678"/>
      <c r="AF25" s="678"/>
      <c r="AG25" s="678"/>
      <c r="AH25" s="678"/>
      <c r="AI25" s="678"/>
      <c r="AJ25" s="678"/>
      <c r="AK25" s="678"/>
      <c r="AL25" s="643" t="s">
        <v>135</v>
      </c>
      <c r="AM25" s="644"/>
      <c r="AN25" s="644"/>
      <c r="AO25" s="679"/>
      <c r="AP25" s="734" t="s">
        <v>288</v>
      </c>
      <c r="AQ25" s="742"/>
      <c r="AR25" s="742"/>
      <c r="AS25" s="742"/>
      <c r="AT25" s="742"/>
      <c r="AU25" s="742"/>
      <c r="AV25" s="742"/>
      <c r="AW25" s="742"/>
      <c r="AX25" s="742"/>
      <c r="AY25" s="742"/>
      <c r="AZ25" s="742"/>
      <c r="BA25" s="742"/>
      <c r="BB25" s="742"/>
      <c r="BC25" s="742"/>
      <c r="BD25" s="742"/>
      <c r="BE25" s="742"/>
      <c r="BF25" s="736"/>
      <c r="BG25" s="640" t="s">
        <v>237</v>
      </c>
      <c r="BH25" s="641"/>
      <c r="BI25" s="641"/>
      <c r="BJ25" s="641"/>
      <c r="BK25" s="641"/>
      <c r="BL25" s="641"/>
      <c r="BM25" s="641"/>
      <c r="BN25" s="642"/>
      <c r="BO25" s="677" t="s">
        <v>126</v>
      </c>
      <c r="BP25" s="677"/>
      <c r="BQ25" s="677"/>
      <c r="BR25" s="677"/>
      <c r="BS25" s="646" t="s">
        <v>126</v>
      </c>
      <c r="BT25" s="641"/>
      <c r="BU25" s="641"/>
      <c r="BV25" s="641"/>
      <c r="BW25" s="641"/>
      <c r="BX25" s="641"/>
      <c r="BY25" s="641"/>
      <c r="BZ25" s="641"/>
      <c r="CA25" s="641"/>
      <c r="CB25" s="684"/>
      <c r="CD25" s="673" t="s">
        <v>289</v>
      </c>
      <c r="CE25" s="674"/>
      <c r="CF25" s="674"/>
      <c r="CG25" s="674"/>
      <c r="CH25" s="674"/>
      <c r="CI25" s="674"/>
      <c r="CJ25" s="674"/>
      <c r="CK25" s="674"/>
      <c r="CL25" s="674"/>
      <c r="CM25" s="674"/>
      <c r="CN25" s="674"/>
      <c r="CO25" s="674"/>
      <c r="CP25" s="674"/>
      <c r="CQ25" s="675"/>
      <c r="CR25" s="640">
        <v>1417538</v>
      </c>
      <c r="CS25" s="659"/>
      <c r="CT25" s="659"/>
      <c r="CU25" s="659"/>
      <c r="CV25" s="659"/>
      <c r="CW25" s="659"/>
      <c r="CX25" s="659"/>
      <c r="CY25" s="660"/>
      <c r="CZ25" s="643">
        <v>11.1</v>
      </c>
      <c r="DA25" s="661"/>
      <c r="DB25" s="661"/>
      <c r="DC25" s="662"/>
      <c r="DD25" s="646">
        <v>1304669</v>
      </c>
      <c r="DE25" s="659"/>
      <c r="DF25" s="659"/>
      <c r="DG25" s="659"/>
      <c r="DH25" s="659"/>
      <c r="DI25" s="659"/>
      <c r="DJ25" s="659"/>
      <c r="DK25" s="660"/>
      <c r="DL25" s="646">
        <v>1275004</v>
      </c>
      <c r="DM25" s="659"/>
      <c r="DN25" s="659"/>
      <c r="DO25" s="659"/>
      <c r="DP25" s="659"/>
      <c r="DQ25" s="659"/>
      <c r="DR25" s="659"/>
      <c r="DS25" s="659"/>
      <c r="DT25" s="659"/>
      <c r="DU25" s="659"/>
      <c r="DV25" s="660"/>
      <c r="DW25" s="643">
        <v>16</v>
      </c>
      <c r="DX25" s="661"/>
      <c r="DY25" s="661"/>
      <c r="DZ25" s="661"/>
      <c r="EA25" s="661"/>
      <c r="EB25" s="661"/>
      <c r="EC25" s="676"/>
    </row>
    <row r="26" spans="2:133" ht="11.25" customHeight="1" x14ac:dyDescent="0.15">
      <c r="B26" s="637" t="s">
        <v>290</v>
      </c>
      <c r="C26" s="638"/>
      <c r="D26" s="638"/>
      <c r="E26" s="638"/>
      <c r="F26" s="638"/>
      <c r="G26" s="638"/>
      <c r="H26" s="638"/>
      <c r="I26" s="638"/>
      <c r="J26" s="638"/>
      <c r="K26" s="638"/>
      <c r="L26" s="638"/>
      <c r="M26" s="638"/>
      <c r="N26" s="638"/>
      <c r="O26" s="638"/>
      <c r="P26" s="638"/>
      <c r="Q26" s="639"/>
      <c r="R26" s="640">
        <v>8005935</v>
      </c>
      <c r="S26" s="641"/>
      <c r="T26" s="641"/>
      <c r="U26" s="641"/>
      <c r="V26" s="641"/>
      <c r="W26" s="641"/>
      <c r="X26" s="641"/>
      <c r="Y26" s="642"/>
      <c r="Z26" s="677">
        <v>58.2</v>
      </c>
      <c r="AA26" s="677"/>
      <c r="AB26" s="677"/>
      <c r="AC26" s="677"/>
      <c r="AD26" s="678">
        <v>7510536</v>
      </c>
      <c r="AE26" s="678"/>
      <c r="AF26" s="678"/>
      <c r="AG26" s="678"/>
      <c r="AH26" s="678"/>
      <c r="AI26" s="678"/>
      <c r="AJ26" s="678"/>
      <c r="AK26" s="678"/>
      <c r="AL26" s="643">
        <v>99.5</v>
      </c>
      <c r="AM26" s="644"/>
      <c r="AN26" s="644"/>
      <c r="AO26" s="679"/>
      <c r="AP26" s="734" t="s">
        <v>291</v>
      </c>
      <c r="AQ26" s="735"/>
      <c r="AR26" s="735"/>
      <c r="AS26" s="735"/>
      <c r="AT26" s="735"/>
      <c r="AU26" s="735"/>
      <c r="AV26" s="735"/>
      <c r="AW26" s="735"/>
      <c r="AX26" s="735"/>
      <c r="AY26" s="735"/>
      <c r="AZ26" s="735"/>
      <c r="BA26" s="735"/>
      <c r="BB26" s="735"/>
      <c r="BC26" s="735"/>
      <c r="BD26" s="735"/>
      <c r="BE26" s="735"/>
      <c r="BF26" s="736"/>
      <c r="BG26" s="640" t="s">
        <v>126</v>
      </c>
      <c r="BH26" s="641"/>
      <c r="BI26" s="641"/>
      <c r="BJ26" s="641"/>
      <c r="BK26" s="641"/>
      <c r="BL26" s="641"/>
      <c r="BM26" s="641"/>
      <c r="BN26" s="642"/>
      <c r="BO26" s="677" t="s">
        <v>237</v>
      </c>
      <c r="BP26" s="677"/>
      <c r="BQ26" s="677"/>
      <c r="BR26" s="677"/>
      <c r="BS26" s="646" t="s">
        <v>237</v>
      </c>
      <c r="BT26" s="641"/>
      <c r="BU26" s="641"/>
      <c r="BV26" s="641"/>
      <c r="BW26" s="641"/>
      <c r="BX26" s="641"/>
      <c r="BY26" s="641"/>
      <c r="BZ26" s="641"/>
      <c r="CA26" s="641"/>
      <c r="CB26" s="684"/>
      <c r="CD26" s="673" t="s">
        <v>292</v>
      </c>
      <c r="CE26" s="674"/>
      <c r="CF26" s="674"/>
      <c r="CG26" s="674"/>
      <c r="CH26" s="674"/>
      <c r="CI26" s="674"/>
      <c r="CJ26" s="674"/>
      <c r="CK26" s="674"/>
      <c r="CL26" s="674"/>
      <c r="CM26" s="674"/>
      <c r="CN26" s="674"/>
      <c r="CO26" s="674"/>
      <c r="CP26" s="674"/>
      <c r="CQ26" s="675"/>
      <c r="CR26" s="640">
        <v>883081</v>
      </c>
      <c r="CS26" s="641"/>
      <c r="CT26" s="641"/>
      <c r="CU26" s="641"/>
      <c r="CV26" s="641"/>
      <c r="CW26" s="641"/>
      <c r="CX26" s="641"/>
      <c r="CY26" s="642"/>
      <c r="CZ26" s="643">
        <v>6.9</v>
      </c>
      <c r="DA26" s="661"/>
      <c r="DB26" s="661"/>
      <c r="DC26" s="662"/>
      <c r="DD26" s="646">
        <v>777259</v>
      </c>
      <c r="DE26" s="641"/>
      <c r="DF26" s="641"/>
      <c r="DG26" s="641"/>
      <c r="DH26" s="641"/>
      <c r="DI26" s="641"/>
      <c r="DJ26" s="641"/>
      <c r="DK26" s="642"/>
      <c r="DL26" s="646" t="s">
        <v>237</v>
      </c>
      <c r="DM26" s="641"/>
      <c r="DN26" s="641"/>
      <c r="DO26" s="641"/>
      <c r="DP26" s="641"/>
      <c r="DQ26" s="641"/>
      <c r="DR26" s="641"/>
      <c r="DS26" s="641"/>
      <c r="DT26" s="641"/>
      <c r="DU26" s="641"/>
      <c r="DV26" s="642"/>
      <c r="DW26" s="643" t="s">
        <v>135</v>
      </c>
      <c r="DX26" s="661"/>
      <c r="DY26" s="661"/>
      <c r="DZ26" s="661"/>
      <c r="EA26" s="661"/>
      <c r="EB26" s="661"/>
      <c r="EC26" s="676"/>
    </row>
    <row r="27" spans="2:133" ht="11.25" customHeight="1" x14ac:dyDescent="0.15">
      <c r="B27" s="637" t="s">
        <v>293</v>
      </c>
      <c r="C27" s="638"/>
      <c r="D27" s="638"/>
      <c r="E27" s="638"/>
      <c r="F27" s="638"/>
      <c r="G27" s="638"/>
      <c r="H27" s="638"/>
      <c r="I27" s="638"/>
      <c r="J27" s="638"/>
      <c r="K27" s="638"/>
      <c r="L27" s="638"/>
      <c r="M27" s="638"/>
      <c r="N27" s="638"/>
      <c r="O27" s="638"/>
      <c r="P27" s="638"/>
      <c r="Q27" s="639"/>
      <c r="R27" s="640">
        <v>3451</v>
      </c>
      <c r="S27" s="641"/>
      <c r="T27" s="641"/>
      <c r="U27" s="641"/>
      <c r="V27" s="641"/>
      <c r="W27" s="641"/>
      <c r="X27" s="641"/>
      <c r="Y27" s="642"/>
      <c r="Z27" s="677">
        <v>0</v>
      </c>
      <c r="AA27" s="677"/>
      <c r="AB27" s="677"/>
      <c r="AC27" s="677"/>
      <c r="AD27" s="678">
        <v>3451</v>
      </c>
      <c r="AE27" s="678"/>
      <c r="AF27" s="678"/>
      <c r="AG27" s="678"/>
      <c r="AH27" s="678"/>
      <c r="AI27" s="678"/>
      <c r="AJ27" s="678"/>
      <c r="AK27" s="678"/>
      <c r="AL27" s="643">
        <v>0</v>
      </c>
      <c r="AM27" s="644"/>
      <c r="AN27" s="644"/>
      <c r="AO27" s="679"/>
      <c r="AP27" s="637" t="s">
        <v>294</v>
      </c>
      <c r="AQ27" s="638"/>
      <c r="AR27" s="638"/>
      <c r="AS27" s="638"/>
      <c r="AT27" s="638"/>
      <c r="AU27" s="638"/>
      <c r="AV27" s="638"/>
      <c r="AW27" s="638"/>
      <c r="AX27" s="638"/>
      <c r="AY27" s="638"/>
      <c r="AZ27" s="638"/>
      <c r="BA27" s="638"/>
      <c r="BB27" s="638"/>
      <c r="BC27" s="638"/>
      <c r="BD27" s="638"/>
      <c r="BE27" s="638"/>
      <c r="BF27" s="639"/>
      <c r="BG27" s="640">
        <v>5263498</v>
      </c>
      <c r="BH27" s="641"/>
      <c r="BI27" s="641"/>
      <c r="BJ27" s="641"/>
      <c r="BK27" s="641"/>
      <c r="BL27" s="641"/>
      <c r="BM27" s="641"/>
      <c r="BN27" s="642"/>
      <c r="BO27" s="677">
        <v>100</v>
      </c>
      <c r="BP27" s="677"/>
      <c r="BQ27" s="677"/>
      <c r="BR27" s="677"/>
      <c r="BS27" s="646">
        <v>253841</v>
      </c>
      <c r="BT27" s="641"/>
      <c r="BU27" s="641"/>
      <c r="BV27" s="641"/>
      <c r="BW27" s="641"/>
      <c r="BX27" s="641"/>
      <c r="BY27" s="641"/>
      <c r="BZ27" s="641"/>
      <c r="CA27" s="641"/>
      <c r="CB27" s="684"/>
      <c r="CD27" s="673" t="s">
        <v>295</v>
      </c>
      <c r="CE27" s="674"/>
      <c r="CF27" s="674"/>
      <c r="CG27" s="674"/>
      <c r="CH27" s="674"/>
      <c r="CI27" s="674"/>
      <c r="CJ27" s="674"/>
      <c r="CK27" s="674"/>
      <c r="CL27" s="674"/>
      <c r="CM27" s="674"/>
      <c r="CN27" s="674"/>
      <c r="CO27" s="674"/>
      <c r="CP27" s="674"/>
      <c r="CQ27" s="675"/>
      <c r="CR27" s="640">
        <v>2931373</v>
      </c>
      <c r="CS27" s="659"/>
      <c r="CT27" s="659"/>
      <c r="CU27" s="659"/>
      <c r="CV27" s="659"/>
      <c r="CW27" s="659"/>
      <c r="CX27" s="659"/>
      <c r="CY27" s="660"/>
      <c r="CZ27" s="643">
        <v>22.9</v>
      </c>
      <c r="DA27" s="661"/>
      <c r="DB27" s="661"/>
      <c r="DC27" s="662"/>
      <c r="DD27" s="646">
        <v>997763</v>
      </c>
      <c r="DE27" s="659"/>
      <c r="DF27" s="659"/>
      <c r="DG27" s="659"/>
      <c r="DH27" s="659"/>
      <c r="DI27" s="659"/>
      <c r="DJ27" s="659"/>
      <c r="DK27" s="660"/>
      <c r="DL27" s="646">
        <v>875212</v>
      </c>
      <c r="DM27" s="659"/>
      <c r="DN27" s="659"/>
      <c r="DO27" s="659"/>
      <c r="DP27" s="659"/>
      <c r="DQ27" s="659"/>
      <c r="DR27" s="659"/>
      <c r="DS27" s="659"/>
      <c r="DT27" s="659"/>
      <c r="DU27" s="659"/>
      <c r="DV27" s="660"/>
      <c r="DW27" s="643">
        <v>11</v>
      </c>
      <c r="DX27" s="661"/>
      <c r="DY27" s="661"/>
      <c r="DZ27" s="661"/>
      <c r="EA27" s="661"/>
      <c r="EB27" s="661"/>
      <c r="EC27" s="676"/>
    </row>
    <row r="28" spans="2:133" ht="11.25" customHeight="1" x14ac:dyDescent="0.15">
      <c r="B28" s="637" t="s">
        <v>296</v>
      </c>
      <c r="C28" s="638"/>
      <c r="D28" s="638"/>
      <c r="E28" s="638"/>
      <c r="F28" s="638"/>
      <c r="G28" s="638"/>
      <c r="H28" s="638"/>
      <c r="I28" s="638"/>
      <c r="J28" s="638"/>
      <c r="K28" s="638"/>
      <c r="L28" s="638"/>
      <c r="M28" s="638"/>
      <c r="N28" s="638"/>
      <c r="O28" s="638"/>
      <c r="P28" s="638"/>
      <c r="Q28" s="639"/>
      <c r="R28" s="640">
        <v>58635</v>
      </c>
      <c r="S28" s="641"/>
      <c r="T28" s="641"/>
      <c r="U28" s="641"/>
      <c r="V28" s="641"/>
      <c r="W28" s="641"/>
      <c r="X28" s="641"/>
      <c r="Y28" s="642"/>
      <c r="Z28" s="677">
        <v>0.4</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297</v>
      </c>
      <c r="CE28" s="674"/>
      <c r="CF28" s="674"/>
      <c r="CG28" s="674"/>
      <c r="CH28" s="674"/>
      <c r="CI28" s="674"/>
      <c r="CJ28" s="674"/>
      <c r="CK28" s="674"/>
      <c r="CL28" s="674"/>
      <c r="CM28" s="674"/>
      <c r="CN28" s="674"/>
      <c r="CO28" s="674"/>
      <c r="CP28" s="674"/>
      <c r="CQ28" s="675"/>
      <c r="CR28" s="640">
        <v>1018165</v>
      </c>
      <c r="CS28" s="641"/>
      <c r="CT28" s="641"/>
      <c r="CU28" s="641"/>
      <c r="CV28" s="641"/>
      <c r="CW28" s="641"/>
      <c r="CX28" s="641"/>
      <c r="CY28" s="642"/>
      <c r="CZ28" s="643">
        <v>8</v>
      </c>
      <c r="DA28" s="661"/>
      <c r="DB28" s="661"/>
      <c r="DC28" s="662"/>
      <c r="DD28" s="646">
        <v>991912</v>
      </c>
      <c r="DE28" s="641"/>
      <c r="DF28" s="641"/>
      <c r="DG28" s="641"/>
      <c r="DH28" s="641"/>
      <c r="DI28" s="641"/>
      <c r="DJ28" s="641"/>
      <c r="DK28" s="642"/>
      <c r="DL28" s="646">
        <v>949307</v>
      </c>
      <c r="DM28" s="641"/>
      <c r="DN28" s="641"/>
      <c r="DO28" s="641"/>
      <c r="DP28" s="641"/>
      <c r="DQ28" s="641"/>
      <c r="DR28" s="641"/>
      <c r="DS28" s="641"/>
      <c r="DT28" s="641"/>
      <c r="DU28" s="641"/>
      <c r="DV28" s="642"/>
      <c r="DW28" s="643">
        <v>11.9</v>
      </c>
      <c r="DX28" s="661"/>
      <c r="DY28" s="661"/>
      <c r="DZ28" s="661"/>
      <c r="EA28" s="661"/>
      <c r="EB28" s="661"/>
      <c r="EC28" s="676"/>
    </row>
    <row r="29" spans="2:133" ht="11.25" customHeight="1" x14ac:dyDescent="0.15">
      <c r="B29" s="637" t="s">
        <v>298</v>
      </c>
      <c r="C29" s="638"/>
      <c r="D29" s="638"/>
      <c r="E29" s="638"/>
      <c r="F29" s="638"/>
      <c r="G29" s="638"/>
      <c r="H29" s="638"/>
      <c r="I29" s="638"/>
      <c r="J29" s="638"/>
      <c r="K29" s="638"/>
      <c r="L29" s="638"/>
      <c r="M29" s="638"/>
      <c r="N29" s="638"/>
      <c r="O29" s="638"/>
      <c r="P29" s="638"/>
      <c r="Q29" s="639"/>
      <c r="R29" s="640">
        <v>169575</v>
      </c>
      <c r="S29" s="641"/>
      <c r="T29" s="641"/>
      <c r="U29" s="641"/>
      <c r="V29" s="641"/>
      <c r="W29" s="641"/>
      <c r="X29" s="641"/>
      <c r="Y29" s="642"/>
      <c r="Z29" s="677">
        <v>1.2</v>
      </c>
      <c r="AA29" s="677"/>
      <c r="AB29" s="677"/>
      <c r="AC29" s="677"/>
      <c r="AD29" s="678">
        <v>18340</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299</v>
      </c>
      <c r="CE29" s="729"/>
      <c r="CF29" s="673" t="s">
        <v>300</v>
      </c>
      <c r="CG29" s="674"/>
      <c r="CH29" s="674"/>
      <c r="CI29" s="674"/>
      <c r="CJ29" s="674"/>
      <c r="CK29" s="674"/>
      <c r="CL29" s="674"/>
      <c r="CM29" s="674"/>
      <c r="CN29" s="674"/>
      <c r="CO29" s="674"/>
      <c r="CP29" s="674"/>
      <c r="CQ29" s="675"/>
      <c r="CR29" s="640">
        <v>1018165</v>
      </c>
      <c r="CS29" s="659"/>
      <c r="CT29" s="659"/>
      <c r="CU29" s="659"/>
      <c r="CV29" s="659"/>
      <c r="CW29" s="659"/>
      <c r="CX29" s="659"/>
      <c r="CY29" s="660"/>
      <c r="CZ29" s="643">
        <v>8</v>
      </c>
      <c r="DA29" s="661"/>
      <c r="DB29" s="661"/>
      <c r="DC29" s="662"/>
      <c r="DD29" s="646">
        <v>991912</v>
      </c>
      <c r="DE29" s="659"/>
      <c r="DF29" s="659"/>
      <c r="DG29" s="659"/>
      <c r="DH29" s="659"/>
      <c r="DI29" s="659"/>
      <c r="DJ29" s="659"/>
      <c r="DK29" s="660"/>
      <c r="DL29" s="646">
        <v>949307</v>
      </c>
      <c r="DM29" s="659"/>
      <c r="DN29" s="659"/>
      <c r="DO29" s="659"/>
      <c r="DP29" s="659"/>
      <c r="DQ29" s="659"/>
      <c r="DR29" s="659"/>
      <c r="DS29" s="659"/>
      <c r="DT29" s="659"/>
      <c r="DU29" s="659"/>
      <c r="DV29" s="660"/>
      <c r="DW29" s="643">
        <v>11.9</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27460</v>
      </c>
      <c r="S30" s="641"/>
      <c r="T30" s="641"/>
      <c r="U30" s="641"/>
      <c r="V30" s="641"/>
      <c r="W30" s="641"/>
      <c r="X30" s="641"/>
      <c r="Y30" s="642"/>
      <c r="Z30" s="677">
        <v>0.2</v>
      </c>
      <c r="AA30" s="677"/>
      <c r="AB30" s="677"/>
      <c r="AC30" s="677"/>
      <c r="AD30" s="678" t="s">
        <v>237</v>
      </c>
      <c r="AE30" s="678"/>
      <c r="AF30" s="678"/>
      <c r="AG30" s="678"/>
      <c r="AH30" s="678"/>
      <c r="AI30" s="678"/>
      <c r="AJ30" s="678"/>
      <c r="AK30" s="678"/>
      <c r="AL30" s="643" t="s">
        <v>126</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0"/>
      <c r="CE30" s="731"/>
      <c r="CF30" s="673" t="s">
        <v>304</v>
      </c>
      <c r="CG30" s="674"/>
      <c r="CH30" s="674"/>
      <c r="CI30" s="674"/>
      <c r="CJ30" s="674"/>
      <c r="CK30" s="674"/>
      <c r="CL30" s="674"/>
      <c r="CM30" s="674"/>
      <c r="CN30" s="674"/>
      <c r="CO30" s="674"/>
      <c r="CP30" s="674"/>
      <c r="CQ30" s="675"/>
      <c r="CR30" s="640">
        <v>950816</v>
      </c>
      <c r="CS30" s="641"/>
      <c r="CT30" s="641"/>
      <c r="CU30" s="641"/>
      <c r="CV30" s="641"/>
      <c r="CW30" s="641"/>
      <c r="CX30" s="641"/>
      <c r="CY30" s="642"/>
      <c r="CZ30" s="643">
        <v>7.4</v>
      </c>
      <c r="DA30" s="661"/>
      <c r="DB30" s="661"/>
      <c r="DC30" s="662"/>
      <c r="DD30" s="646">
        <v>924577</v>
      </c>
      <c r="DE30" s="641"/>
      <c r="DF30" s="641"/>
      <c r="DG30" s="641"/>
      <c r="DH30" s="641"/>
      <c r="DI30" s="641"/>
      <c r="DJ30" s="641"/>
      <c r="DK30" s="642"/>
      <c r="DL30" s="646">
        <v>881973</v>
      </c>
      <c r="DM30" s="641"/>
      <c r="DN30" s="641"/>
      <c r="DO30" s="641"/>
      <c r="DP30" s="641"/>
      <c r="DQ30" s="641"/>
      <c r="DR30" s="641"/>
      <c r="DS30" s="641"/>
      <c r="DT30" s="641"/>
      <c r="DU30" s="641"/>
      <c r="DV30" s="642"/>
      <c r="DW30" s="643">
        <v>11</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1581983</v>
      </c>
      <c r="S31" s="641"/>
      <c r="T31" s="641"/>
      <c r="U31" s="641"/>
      <c r="V31" s="641"/>
      <c r="W31" s="641"/>
      <c r="X31" s="641"/>
      <c r="Y31" s="642"/>
      <c r="Z31" s="677">
        <v>11.5</v>
      </c>
      <c r="AA31" s="677"/>
      <c r="AB31" s="677"/>
      <c r="AC31" s="677"/>
      <c r="AD31" s="678" t="s">
        <v>126</v>
      </c>
      <c r="AE31" s="678"/>
      <c r="AF31" s="678"/>
      <c r="AG31" s="678"/>
      <c r="AH31" s="678"/>
      <c r="AI31" s="678"/>
      <c r="AJ31" s="678"/>
      <c r="AK31" s="678"/>
      <c r="AL31" s="643" t="s">
        <v>126</v>
      </c>
      <c r="AM31" s="644"/>
      <c r="AN31" s="644"/>
      <c r="AO31" s="679"/>
      <c r="AP31" s="714" t="s">
        <v>306</v>
      </c>
      <c r="AQ31" s="715"/>
      <c r="AR31" s="715"/>
      <c r="AS31" s="715"/>
      <c r="AT31" s="720" t="s">
        <v>307</v>
      </c>
      <c r="AU31" s="229"/>
      <c r="AV31" s="229"/>
      <c r="AW31" s="229"/>
      <c r="AX31" s="706" t="s">
        <v>184</v>
      </c>
      <c r="AY31" s="707"/>
      <c r="AZ31" s="707"/>
      <c r="BA31" s="707"/>
      <c r="BB31" s="707"/>
      <c r="BC31" s="707"/>
      <c r="BD31" s="707"/>
      <c r="BE31" s="707"/>
      <c r="BF31" s="708"/>
      <c r="BG31" s="709">
        <v>99.2</v>
      </c>
      <c r="BH31" s="710"/>
      <c r="BI31" s="710"/>
      <c r="BJ31" s="710"/>
      <c r="BK31" s="710"/>
      <c r="BL31" s="710"/>
      <c r="BM31" s="711">
        <v>95.7</v>
      </c>
      <c r="BN31" s="710"/>
      <c r="BO31" s="710"/>
      <c r="BP31" s="710"/>
      <c r="BQ31" s="712"/>
      <c r="BR31" s="709">
        <v>99.2</v>
      </c>
      <c r="BS31" s="710"/>
      <c r="BT31" s="710"/>
      <c r="BU31" s="710"/>
      <c r="BV31" s="710"/>
      <c r="BW31" s="710"/>
      <c r="BX31" s="711">
        <v>95.6</v>
      </c>
      <c r="BY31" s="710"/>
      <c r="BZ31" s="710"/>
      <c r="CA31" s="710"/>
      <c r="CB31" s="712"/>
      <c r="CD31" s="730"/>
      <c r="CE31" s="731"/>
      <c r="CF31" s="673" t="s">
        <v>308</v>
      </c>
      <c r="CG31" s="674"/>
      <c r="CH31" s="674"/>
      <c r="CI31" s="674"/>
      <c r="CJ31" s="674"/>
      <c r="CK31" s="674"/>
      <c r="CL31" s="674"/>
      <c r="CM31" s="674"/>
      <c r="CN31" s="674"/>
      <c r="CO31" s="674"/>
      <c r="CP31" s="674"/>
      <c r="CQ31" s="675"/>
      <c r="CR31" s="640">
        <v>67349</v>
      </c>
      <c r="CS31" s="659"/>
      <c r="CT31" s="659"/>
      <c r="CU31" s="659"/>
      <c r="CV31" s="659"/>
      <c r="CW31" s="659"/>
      <c r="CX31" s="659"/>
      <c r="CY31" s="660"/>
      <c r="CZ31" s="643">
        <v>0.5</v>
      </c>
      <c r="DA31" s="661"/>
      <c r="DB31" s="661"/>
      <c r="DC31" s="662"/>
      <c r="DD31" s="646">
        <v>67335</v>
      </c>
      <c r="DE31" s="659"/>
      <c r="DF31" s="659"/>
      <c r="DG31" s="659"/>
      <c r="DH31" s="659"/>
      <c r="DI31" s="659"/>
      <c r="DJ31" s="659"/>
      <c r="DK31" s="660"/>
      <c r="DL31" s="646">
        <v>67334</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23" t="s">
        <v>309</v>
      </c>
      <c r="C32" s="724"/>
      <c r="D32" s="724"/>
      <c r="E32" s="724"/>
      <c r="F32" s="724"/>
      <c r="G32" s="724"/>
      <c r="H32" s="724"/>
      <c r="I32" s="724"/>
      <c r="J32" s="724"/>
      <c r="K32" s="724"/>
      <c r="L32" s="724"/>
      <c r="M32" s="724"/>
      <c r="N32" s="724"/>
      <c r="O32" s="724"/>
      <c r="P32" s="724"/>
      <c r="Q32" s="725"/>
      <c r="R32" s="640" t="s">
        <v>126</v>
      </c>
      <c r="S32" s="641"/>
      <c r="T32" s="641"/>
      <c r="U32" s="641"/>
      <c r="V32" s="641"/>
      <c r="W32" s="641"/>
      <c r="X32" s="641"/>
      <c r="Y32" s="642"/>
      <c r="Z32" s="677" t="s">
        <v>237</v>
      </c>
      <c r="AA32" s="677"/>
      <c r="AB32" s="677"/>
      <c r="AC32" s="677"/>
      <c r="AD32" s="678" t="s">
        <v>126</v>
      </c>
      <c r="AE32" s="678"/>
      <c r="AF32" s="678"/>
      <c r="AG32" s="678"/>
      <c r="AH32" s="678"/>
      <c r="AI32" s="678"/>
      <c r="AJ32" s="678"/>
      <c r="AK32" s="678"/>
      <c r="AL32" s="643" t="s">
        <v>126</v>
      </c>
      <c r="AM32" s="644"/>
      <c r="AN32" s="644"/>
      <c r="AO32" s="679"/>
      <c r="AP32" s="716"/>
      <c r="AQ32" s="717"/>
      <c r="AR32" s="717"/>
      <c r="AS32" s="717"/>
      <c r="AT32" s="721"/>
      <c r="AU32" s="228" t="s">
        <v>310</v>
      </c>
      <c r="AV32" s="228"/>
      <c r="AW32" s="228"/>
      <c r="AX32" s="637" t="s">
        <v>311</v>
      </c>
      <c r="AY32" s="638"/>
      <c r="AZ32" s="638"/>
      <c r="BA32" s="638"/>
      <c r="BB32" s="638"/>
      <c r="BC32" s="638"/>
      <c r="BD32" s="638"/>
      <c r="BE32" s="638"/>
      <c r="BF32" s="639"/>
      <c r="BG32" s="713">
        <v>99.2</v>
      </c>
      <c r="BH32" s="659"/>
      <c r="BI32" s="659"/>
      <c r="BJ32" s="659"/>
      <c r="BK32" s="659"/>
      <c r="BL32" s="659"/>
      <c r="BM32" s="644">
        <v>98.1</v>
      </c>
      <c r="BN32" s="705"/>
      <c r="BO32" s="705"/>
      <c r="BP32" s="705"/>
      <c r="BQ32" s="683"/>
      <c r="BR32" s="713">
        <v>99.2</v>
      </c>
      <c r="BS32" s="659"/>
      <c r="BT32" s="659"/>
      <c r="BU32" s="659"/>
      <c r="BV32" s="659"/>
      <c r="BW32" s="659"/>
      <c r="BX32" s="644">
        <v>98.2</v>
      </c>
      <c r="BY32" s="705"/>
      <c r="BZ32" s="705"/>
      <c r="CA32" s="705"/>
      <c r="CB32" s="683"/>
      <c r="CD32" s="732"/>
      <c r="CE32" s="733"/>
      <c r="CF32" s="673" t="s">
        <v>312</v>
      </c>
      <c r="CG32" s="674"/>
      <c r="CH32" s="674"/>
      <c r="CI32" s="674"/>
      <c r="CJ32" s="674"/>
      <c r="CK32" s="674"/>
      <c r="CL32" s="674"/>
      <c r="CM32" s="674"/>
      <c r="CN32" s="674"/>
      <c r="CO32" s="674"/>
      <c r="CP32" s="674"/>
      <c r="CQ32" s="675"/>
      <c r="CR32" s="640" t="s">
        <v>126</v>
      </c>
      <c r="CS32" s="641"/>
      <c r="CT32" s="641"/>
      <c r="CU32" s="641"/>
      <c r="CV32" s="641"/>
      <c r="CW32" s="641"/>
      <c r="CX32" s="641"/>
      <c r="CY32" s="642"/>
      <c r="CZ32" s="643" t="s">
        <v>135</v>
      </c>
      <c r="DA32" s="661"/>
      <c r="DB32" s="661"/>
      <c r="DC32" s="662"/>
      <c r="DD32" s="646" t="s">
        <v>237</v>
      </c>
      <c r="DE32" s="641"/>
      <c r="DF32" s="641"/>
      <c r="DG32" s="641"/>
      <c r="DH32" s="641"/>
      <c r="DI32" s="641"/>
      <c r="DJ32" s="641"/>
      <c r="DK32" s="642"/>
      <c r="DL32" s="646" t="s">
        <v>126</v>
      </c>
      <c r="DM32" s="641"/>
      <c r="DN32" s="641"/>
      <c r="DO32" s="641"/>
      <c r="DP32" s="641"/>
      <c r="DQ32" s="641"/>
      <c r="DR32" s="641"/>
      <c r="DS32" s="641"/>
      <c r="DT32" s="641"/>
      <c r="DU32" s="641"/>
      <c r="DV32" s="642"/>
      <c r="DW32" s="643" t="s">
        <v>135</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1003107</v>
      </c>
      <c r="S33" s="641"/>
      <c r="T33" s="641"/>
      <c r="U33" s="641"/>
      <c r="V33" s="641"/>
      <c r="W33" s="641"/>
      <c r="X33" s="641"/>
      <c r="Y33" s="642"/>
      <c r="Z33" s="677">
        <v>7.3</v>
      </c>
      <c r="AA33" s="677"/>
      <c r="AB33" s="677"/>
      <c r="AC33" s="677"/>
      <c r="AD33" s="678" t="s">
        <v>126</v>
      </c>
      <c r="AE33" s="678"/>
      <c r="AF33" s="678"/>
      <c r="AG33" s="678"/>
      <c r="AH33" s="678"/>
      <c r="AI33" s="678"/>
      <c r="AJ33" s="678"/>
      <c r="AK33" s="678"/>
      <c r="AL33" s="643" t="s">
        <v>126</v>
      </c>
      <c r="AM33" s="644"/>
      <c r="AN33" s="644"/>
      <c r="AO33" s="679"/>
      <c r="AP33" s="718"/>
      <c r="AQ33" s="719"/>
      <c r="AR33" s="719"/>
      <c r="AS33" s="719"/>
      <c r="AT33" s="722"/>
      <c r="AU33" s="230"/>
      <c r="AV33" s="230"/>
      <c r="AW33" s="230"/>
      <c r="AX33" s="621" t="s">
        <v>314</v>
      </c>
      <c r="AY33" s="622"/>
      <c r="AZ33" s="622"/>
      <c r="BA33" s="622"/>
      <c r="BB33" s="622"/>
      <c r="BC33" s="622"/>
      <c r="BD33" s="622"/>
      <c r="BE33" s="622"/>
      <c r="BF33" s="623"/>
      <c r="BG33" s="704">
        <v>99.1</v>
      </c>
      <c r="BH33" s="625"/>
      <c r="BI33" s="625"/>
      <c r="BJ33" s="625"/>
      <c r="BK33" s="625"/>
      <c r="BL33" s="625"/>
      <c r="BM33" s="668">
        <v>93.6</v>
      </c>
      <c r="BN33" s="625"/>
      <c r="BO33" s="625"/>
      <c r="BP33" s="625"/>
      <c r="BQ33" s="689"/>
      <c r="BR33" s="704">
        <v>99.1</v>
      </c>
      <c r="BS33" s="625"/>
      <c r="BT33" s="625"/>
      <c r="BU33" s="625"/>
      <c r="BV33" s="625"/>
      <c r="BW33" s="625"/>
      <c r="BX33" s="668">
        <v>93.2</v>
      </c>
      <c r="BY33" s="625"/>
      <c r="BZ33" s="625"/>
      <c r="CA33" s="625"/>
      <c r="CB33" s="689"/>
      <c r="CD33" s="673" t="s">
        <v>315</v>
      </c>
      <c r="CE33" s="674"/>
      <c r="CF33" s="674"/>
      <c r="CG33" s="674"/>
      <c r="CH33" s="674"/>
      <c r="CI33" s="674"/>
      <c r="CJ33" s="674"/>
      <c r="CK33" s="674"/>
      <c r="CL33" s="674"/>
      <c r="CM33" s="674"/>
      <c r="CN33" s="674"/>
      <c r="CO33" s="674"/>
      <c r="CP33" s="674"/>
      <c r="CQ33" s="675"/>
      <c r="CR33" s="640">
        <v>6023988</v>
      </c>
      <c r="CS33" s="659"/>
      <c r="CT33" s="659"/>
      <c r="CU33" s="659"/>
      <c r="CV33" s="659"/>
      <c r="CW33" s="659"/>
      <c r="CX33" s="659"/>
      <c r="CY33" s="660"/>
      <c r="CZ33" s="643">
        <v>47</v>
      </c>
      <c r="DA33" s="661"/>
      <c r="DB33" s="661"/>
      <c r="DC33" s="662"/>
      <c r="DD33" s="646">
        <v>5170350</v>
      </c>
      <c r="DE33" s="659"/>
      <c r="DF33" s="659"/>
      <c r="DG33" s="659"/>
      <c r="DH33" s="659"/>
      <c r="DI33" s="659"/>
      <c r="DJ33" s="659"/>
      <c r="DK33" s="660"/>
      <c r="DL33" s="646">
        <v>3745834</v>
      </c>
      <c r="DM33" s="659"/>
      <c r="DN33" s="659"/>
      <c r="DO33" s="659"/>
      <c r="DP33" s="659"/>
      <c r="DQ33" s="659"/>
      <c r="DR33" s="659"/>
      <c r="DS33" s="659"/>
      <c r="DT33" s="659"/>
      <c r="DU33" s="659"/>
      <c r="DV33" s="660"/>
      <c r="DW33" s="643">
        <v>46.9</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13643</v>
      </c>
      <c r="S34" s="641"/>
      <c r="T34" s="641"/>
      <c r="U34" s="641"/>
      <c r="V34" s="641"/>
      <c r="W34" s="641"/>
      <c r="X34" s="641"/>
      <c r="Y34" s="642"/>
      <c r="Z34" s="677">
        <v>0.1</v>
      </c>
      <c r="AA34" s="677"/>
      <c r="AB34" s="677"/>
      <c r="AC34" s="677"/>
      <c r="AD34" s="678">
        <v>2390</v>
      </c>
      <c r="AE34" s="678"/>
      <c r="AF34" s="678"/>
      <c r="AG34" s="678"/>
      <c r="AH34" s="678"/>
      <c r="AI34" s="678"/>
      <c r="AJ34" s="678"/>
      <c r="AK34" s="678"/>
      <c r="AL34" s="643">
        <v>0</v>
      </c>
      <c r="AM34" s="644"/>
      <c r="AN34" s="644"/>
      <c r="AO34" s="679"/>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3" t="s">
        <v>317</v>
      </c>
      <c r="CE34" s="674"/>
      <c r="CF34" s="674"/>
      <c r="CG34" s="674"/>
      <c r="CH34" s="674"/>
      <c r="CI34" s="674"/>
      <c r="CJ34" s="674"/>
      <c r="CK34" s="674"/>
      <c r="CL34" s="674"/>
      <c r="CM34" s="674"/>
      <c r="CN34" s="674"/>
      <c r="CO34" s="674"/>
      <c r="CP34" s="674"/>
      <c r="CQ34" s="675"/>
      <c r="CR34" s="640">
        <v>1823335</v>
      </c>
      <c r="CS34" s="641"/>
      <c r="CT34" s="641"/>
      <c r="CU34" s="641"/>
      <c r="CV34" s="641"/>
      <c r="CW34" s="641"/>
      <c r="CX34" s="641"/>
      <c r="CY34" s="642"/>
      <c r="CZ34" s="643">
        <v>14.2</v>
      </c>
      <c r="DA34" s="661"/>
      <c r="DB34" s="661"/>
      <c r="DC34" s="662"/>
      <c r="DD34" s="646">
        <v>1632467</v>
      </c>
      <c r="DE34" s="641"/>
      <c r="DF34" s="641"/>
      <c r="DG34" s="641"/>
      <c r="DH34" s="641"/>
      <c r="DI34" s="641"/>
      <c r="DJ34" s="641"/>
      <c r="DK34" s="642"/>
      <c r="DL34" s="646">
        <v>1354240</v>
      </c>
      <c r="DM34" s="641"/>
      <c r="DN34" s="641"/>
      <c r="DO34" s="641"/>
      <c r="DP34" s="641"/>
      <c r="DQ34" s="641"/>
      <c r="DR34" s="641"/>
      <c r="DS34" s="641"/>
      <c r="DT34" s="641"/>
      <c r="DU34" s="641"/>
      <c r="DV34" s="642"/>
      <c r="DW34" s="643">
        <v>17</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32300</v>
      </c>
      <c r="S35" s="641"/>
      <c r="T35" s="641"/>
      <c r="U35" s="641"/>
      <c r="V35" s="641"/>
      <c r="W35" s="641"/>
      <c r="X35" s="641"/>
      <c r="Y35" s="642"/>
      <c r="Z35" s="677">
        <v>0.2</v>
      </c>
      <c r="AA35" s="677"/>
      <c r="AB35" s="677"/>
      <c r="AC35" s="677"/>
      <c r="AD35" s="678" t="s">
        <v>126</v>
      </c>
      <c r="AE35" s="678"/>
      <c r="AF35" s="678"/>
      <c r="AG35" s="678"/>
      <c r="AH35" s="678"/>
      <c r="AI35" s="678"/>
      <c r="AJ35" s="678"/>
      <c r="AK35" s="678"/>
      <c r="AL35" s="643" t="s">
        <v>126</v>
      </c>
      <c r="AM35" s="644"/>
      <c r="AN35" s="644"/>
      <c r="AO35" s="679"/>
      <c r="AP35" s="233"/>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194818</v>
      </c>
      <c r="CS35" s="659"/>
      <c r="CT35" s="659"/>
      <c r="CU35" s="659"/>
      <c r="CV35" s="659"/>
      <c r="CW35" s="659"/>
      <c r="CX35" s="659"/>
      <c r="CY35" s="660"/>
      <c r="CZ35" s="643">
        <v>1.5</v>
      </c>
      <c r="DA35" s="661"/>
      <c r="DB35" s="661"/>
      <c r="DC35" s="662"/>
      <c r="DD35" s="646">
        <v>174881</v>
      </c>
      <c r="DE35" s="659"/>
      <c r="DF35" s="659"/>
      <c r="DG35" s="659"/>
      <c r="DH35" s="659"/>
      <c r="DI35" s="659"/>
      <c r="DJ35" s="659"/>
      <c r="DK35" s="660"/>
      <c r="DL35" s="646">
        <v>174881</v>
      </c>
      <c r="DM35" s="659"/>
      <c r="DN35" s="659"/>
      <c r="DO35" s="659"/>
      <c r="DP35" s="659"/>
      <c r="DQ35" s="659"/>
      <c r="DR35" s="659"/>
      <c r="DS35" s="659"/>
      <c r="DT35" s="659"/>
      <c r="DU35" s="659"/>
      <c r="DV35" s="660"/>
      <c r="DW35" s="643">
        <v>2.2000000000000002</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959211</v>
      </c>
      <c r="S36" s="641"/>
      <c r="T36" s="641"/>
      <c r="U36" s="641"/>
      <c r="V36" s="641"/>
      <c r="W36" s="641"/>
      <c r="X36" s="641"/>
      <c r="Y36" s="642"/>
      <c r="Z36" s="677">
        <v>7</v>
      </c>
      <c r="AA36" s="677"/>
      <c r="AB36" s="677"/>
      <c r="AC36" s="677"/>
      <c r="AD36" s="678" t="s">
        <v>126</v>
      </c>
      <c r="AE36" s="678"/>
      <c r="AF36" s="678"/>
      <c r="AG36" s="678"/>
      <c r="AH36" s="678"/>
      <c r="AI36" s="678"/>
      <c r="AJ36" s="678"/>
      <c r="AK36" s="678"/>
      <c r="AL36" s="643" t="s">
        <v>126</v>
      </c>
      <c r="AM36" s="644"/>
      <c r="AN36" s="644"/>
      <c r="AO36" s="679"/>
      <c r="AP36" s="233"/>
      <c r="AQ36" s="692" t="s">
        <v>323</v>
      </c>
      <c r="AR36" s="693"/>
      <c r="AS36" s="693"/>
      <c r="AT36" s="693"/>
      <c r="AU36" s="693"/>
      <c r="AV36" s="693"/>
      <c r="AW36" s="693"/>
      <c r="AX36" s="693"/>
      <c r="AY36" s="694"/>
      <c r="AZ36" s="695">
        <v>1839714</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22181</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1877104</v>
      </c>
      <c r="CS36" s="641"/>
      <c r="CT36" s="641"/>
      <c r="CU36" s="641"/>
      <c r="CV36" s="641"/>
      <c r="CW36" s="641"/>
      <c r="CX36" s="641"/>
      <c r="CY36" s="642"/>
      <c r="CZ36" s="643">
        <v>14.7</v>
      </c>
      <c r="DA36" s="661"/>
      <c r="DB36" s="661"/>
      <c r="DC36" s="662"/>
      <c r="DD36" s="646">
        <v>1710850</v>
      </c>
      <c r="DE36" s="641"/>
      <c r="DF36" s="641"/>
      <c r="DG36" s="641"/>
      <c r="DH36" s="641"/>
      <c r="DI36" s="641"/>
      <c r="DJ36" s="641"/>
      <c r="DK36" s="642"/>
      <c r="DL36" s="646">
        <v>1289784</v>
      </c>
      <c r="DM36" s="641"/>
      <c r="DN36" s="641"/>
      <c r="DO36" s="641"/>
      <c r="DP36" s="641"/>
      <c r="DQ36" s="641"/>
      <c r="DR36" s="641"/>
      <c r="DS36" s="641"/>
      <c r="DT36" s="641"/>
      <c r="DU36" s="641"/>
      <c r="DV36" s="642"/>
      <c r="DW36" s="643">
        <v>16.100000000000001</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787535</v>
      </c>
      <c r="S37" s="641"/>
      <c r="T37" s="641"/>
      <c r="U37" s="641"/>
      <c r="V37" s="641"/>
      <c r="W37" s="641"/>
      <c r="X37" s="641"/>
      <c r="Y37" s="642"/>
      <c r="Z37" s="677">
        <v>5.7</v>
      </c>
      <c r="AA37" s="677"/>
      <c r="AB37" s="677"/>
      <c r="AC37" s="677"/>
      <c r="AD37" s="678" t="s">
        <v>237</v>
      </c>
      <c r="AE37" s="678"/>
      <c r="AF37" s="678"/>
      <c r="AG37" s="678"/>
      <c r="AH37" s="678"/>
      <c r="AI37" s="678"/>
      <c r="AJ37" s="678"/>
      <c r="AK37" s="678"/>
      <c r="AL37" s="643" t="s">
        <v>237</v>
      </c>
      <c r="AM37" s="644"/>
      <c r="AN37" s="644"/>
      <c r="AO37" s="679"/>
      <c r="AQ37" s="680" t="s">
        <v>327</v>
      </c>
      <c r="AR37" s="681"/>
      <c r="AS37" s="681"/>
      <c r="AT37" s="681"/>
      <c r="AU37" s="681"/>
      <c r="AV37" s="681"/>
      <c r="AW37" s="681"/>
      <c r="AX37" s="681"/>
      <c r="AY37" s="682"/>
      <c r="AZ37" s="640">
        <v>659746</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4997</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492145</v>
      </c>
      <c r="CS37" s="659"/>
      <c r="CT37" s="659"/>
      <c r="CU37" s="659"/>
      <c r="CV37" s="659"/>
      <c r="CW37" s="659"/>
      <c r="CX37" s="659"/>
      <c r="CY37" s="660"/>
      <c r="CZ37" s="643">
        <v>3.8</v>
      </c>
      <c r="DA37" s="661"/>
      <c r="DB37" s="661"/>
      <c r="DC37" s="662"/>
      <c r="DD37" s="646">
        <v>487456</v>
      </c>
      <c r="DE37" s="659"/>
      <c r="DF37" s="659"/>
      <c r="DG37" s="659"/>
      <c r="DH37" s="659"/>
      <c r="DI37" s="659"/>
      <c r="DJ37" s="659"/>
      <c r="DK37" s="660"/>
      <c r="DL37" s="646">
        <v>487456</v>
      </c>
      <c r="DM37" s="659"/>
      <c r="DN37" s="659"/>
      <c r="DO37" s="659"/>
      <c r="DP37" s="659"/>
      <c r="DQ37" s="659"/>
      <c r="DR37" s="659"/>
      <c r="DS37" s="659"/>
      <c r="DT37" s="659"/>
      <c r="DU37" s="659"/>
      <c r="DV37" s="660"/>
      <c r="DW37" s="643">
        <v>6.1</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440190</v>
      </c>
      <c r="S38" s="641"/>
      <c r="T38" s="641"/>
      <c r="U38" s="641"/>
      <c r="V38" s="641"/>
      <c r="W38" s="641"/>
      <c r="X38" s="641"/>
      <c r="Y38" s="642"/>
      <c r="Z38" s="677">
        <v>3.2</v>
      </c>
      <c r="AA38" s="677"/>
      <c r="AB38" s="677"/>
      <c r="AC38" s="677"/>
      <c r="AD38" s="678">
        <v>11604</v>
      </c>
      <c r="AE38" s="678"/>
      <c r="AF38" s="678"/>
      <c r="AG38" s="678"/>
      <c r="AH38" s="678"/>
      <c r="AI38" s="678"/>
      <c r="AJ38" s="678"/>
      <c r="AK38" s="678"/>
      <c r="AL38" s="643">
        <v>0.2</v>
      </c>
      <c r="AM38" s="644"/>
      <c r="AN38" s="644"/>
      <c r="AO38" s="679"/>
      <c r="AQ38" s="680" t="s">
        <v>331</v>
      </c>
      <c r="AR38" s="681"/>
      <c r="AS38" s="681"/>
      <c r="AT38" s="681"/>
      <c r="AU38" s="681"/>
      <c r="AV38" s="681"/>
      <c r="AW38" s="681"/>
      <c r="AX38" s="681"/>
      <c r="AY38" s="682"/>
      <c r="AZ38" s="640">
        <v>51547</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3621</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1179968</v>
      </c>
      <c r="CS38" s="641"/>
      <c r="CT38" s="641"/>
      <c r="CU38" s="641"/>
      <c r="CV38" s="641"/>
      <c r="CW38" s="641"/>
      <c r="CX38" s="641"/>
      <c r="CY38" s="642"/>
      <c r="CZ38" s="643">
        <v>9.1999999999999993</v>
      </c>
      <c r="DA38" s="661"/>
      <c r="DB38" s="661"/>
      <c r="DC38" s="662"/>
      <c r="DD38" s="646">
        <v>1021664</v>
      </c>
      <c r="DE38" s="641"/>
      <c r="DF38" s="641"/>
      <c r="DG38" s="641"/>
      <c r="DH38" s="641"/>
      <c r="DI38" s="641"/>
      <c r="DJ38" s="641"/>
      <c r="DK38" s="642"/>
      <c r="DL38" s="646">
        <v>926929</v>
      </c>
      <c r="DM38" s="641"/>
      <c r="DN38" s="641"/>
      <c r="DO38" s="641"/>
      <c r="DP38" s="641"/>
      <c r="DQ38" s="641"/>
      <c r="DR38" s="641"/>
      <c r="DS38" s="641"/>
      <c r="DT38" s="641"/>
      <c r="DU38" s="641"/>
      <c r="DV38" s="642"/>
      <c r="DW38" s="643">
        <v>11.6</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671100</v>
      </c>
      <c r="S39" s="641"/>
      <c r="T39" s="641"/>
      <c r="U39" s="641"/>
      <c r="V39" s="641"/>
      <c r="W39" s="641"/>
      <c r="X39" s="641"/>
      <c r="Y39" s="642"/>
      <c r="Z39" s="677">
        <v>4.9000000000000004</v>
      </c>
      <c r="AA39" s="677"/>
      <c r="AB39" s="677"/>
      <c r="AC39" s="677"/>
      <c r="AD39" s="678" t="s">
        <v>126</v>
      </c>
      <c r="AE39" s="678"/>
      <c r="AF39" s="678"/>
      <c r="AG39" s="678"/>
      <c r="AH39" s="678"/>
      <c r="AI39" s="678"/>
      <c r="AJ39" s="678"/>
      <c r="AK39" s="678"/>
      <c r="AL39" s="643" t="s">
        <v>126</v>
      </c>
      <c r="AM39" s="644"/>
      <c r="AN39" s="644"/>
      <c r="AO39" s="679"/>
      <c r="AQ39" s="680" t="s">
        <v>335</v>
      </c>
      <c r="AR39" s="681"/>
      <c r="AS39" s="681"/>
      <c r="AT39" s="681"/>
      <c r="AU39" s="681"/>
      <c r="AV39" s="681"/>
      <c r="AW39" s="681"/>
      <c r="AX39" s="681"/>
      <c r="AY39" s="682"/>
      <c r="AZ39" s="640" t="s">
        <v>237</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5568</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639067</v>
      </c>
      <c r="CS39" s="659"/>
      <c r="CT39" s="659"/>
      <c r="CU39" s="659"/>
      <c r="CV39" s="659"/>
      <c r="CW39" s="659"/>
      <c r="CX39" s="659"/>
      <c r="CY39" s="660"/>
      <c r="CZ39" s="643">
        <v>5</v>
      </c>
      <c r="DA39" s="661"/>
      <c r="DB39" s="661"/>
      <c r="DC39" s="662"/>
      <c r="DD39" s="646">
        <v>591232</v>
      </c>
      <c r="DE39" s="659"/>
      <c r="DF39" s="659"/>
      <c r="DG39" s="659"/>
      <c r="DH39" s="659"/>
      <c r="DI39" s="659"/>
      <c r="DJ39" s="659"/>
      <c r="DK39" s="660"/>
      <c r="DL39" s="646" t="s">
        <v>237</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126</v>
      </c>
      <c r="AM40" s="644"/>
      <c r="AN40" s="644"/>
      <c r="AO40" s="679"/>
      <c r="AQ40" s="680" t="s">
        <v>339</v>
      </c>
      <c r="AR40" s="681"/>
      <c r="AS40" s="681"/>
      <c r="AT40" s="681"/>
      <c r="AU40" s="681"/>
      <c r="AV40" s="681"/>
      <c r="AW40" s="681"/>
      <c r="AX40" s="681"/>
      <c r="AY40" s="682"/>
      <c r="AZ40" s="640" t="s">
        <v>135</v>
      </c>
      <c r="BA40" s="641"/>
      <c r="BB40" s="641"/>
      <c r="BC40" s="641"/>
      <c r="BD40" s="659"/>
      <c r="BE40" s="659"/>
      <c r="BF40" s="683"/>
      <c r="BG40" s="685" t="s">
        <v>340</v>
      </c>
      <c r="BH40" s="686"/>
      <c r="BI40" s="686"/>
      <c r="BJ40" s="686"/>
      <c r="BK40" s="686"/>
      <c r="BL40" s="234"/>
      <c r="BM40" s="674" t="s">
        <v>341</v>
      </c>
      <c r="BN40" s="674"/>
      <c r="BO40" s="674"/>
      <c r="BP40" s="674"/>
      <c r="BQ40" s="674"/>
      <c r="BR40" s="674"/>
      <c r="BS40" s="674"/>
      <c r="BT40" s="674"/>
      <c r="BU40" s="675"/>
      <c r="BV40" s="640">
        <v>100</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309696</v>
      </c>
      <c r="CS40" s="641"/>
      <c r="CT40" s="641"/>
      <c r="CU40" s="641"/>
      <c r="CV40" s="641"/>
      <c r="CW40" s="641"/>
      <c r="CX40" s="641"/>
      <c r="CY40" s="642"/>
      <c r="CZ40" s="643">
        <v>2.4</v>
      </c>
      <c r="DA40" s="661"/>
      <c r="DB40" s="661"/>
      <c r="DC40" s="662"/>
      <c r="DD40" s="646">
        <v>39256</v>
      </c>
      <c r="DE40" s="641"/>
      <c r="DF40" s="641"/>
      <c r="DG40" s="641"/>
      <c r="DH40" s="641"/>
      <c r="DI40" s="641"/>
      <c r="DJ40" s="641"/>
      <c r="DK40" s="642"/>
      <c r="DL40" s="646" t="s">
        <v>126</v>
      </c>
      <c r="DM40" s="641"/>
      <c r="DN40" s="641"/>
      <c r="DO40" s="641"/>
      <c r="DP40" s="641"/>
      <c r="DQ40" s="641"/>
      <c r="DR40" s="641"/>
      <c r="DS40" s="641"/>
      <c r="DT40" s="641"/>
      <c r="DU40" s="641"/>
      <c r="DV40" s="642"/>
      <c r="DW40" s="643" t="s">
        <v>237</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440700</v>
      </c>
      <c r="S41" s="641"/>
      <c r="T41" s="641"/>
      <c r="U41" s="641"/>
      <c r="V41" s="641"/>
      <c r="W41" s="641"/>
      <c r="X41" s="641"/>
      <c r="Y41" s="642"/>
      <c r="Z41" s="677">
        <v>3.2</v>
      </c>
      <c r="AA41" s="677"/>
      <c r="AB41" s="677"/>
      <c r="AC41" s="677"/>
      <c r="AD41" s="678" t="s">
        <v>237</v>
      </c>
      <c r="AE41" s="678"/>
      <c r="AF41" s="678"/>
      <c r="AG41" s="678"/>
      <c r="AH41" s="678"/>
      <c r="AI41" s="678"/>
      <c r="AJ41" s="678"/>
      <c r="AK41" s="678"/>
      <c r="AL41" s="643" t="s">
        <v>126</v>
      </c>
      <c r="AM41" s="644"/>
      <c r="AN41" s="644"/>
      <c r="AO41" s="679"/>
      <c r="AQ41" s="680" t="s">
        <v>344</v>
      </c>
      <c r="AR41" s="681"/>
      <c r="AS41" s="681"/>
      <c r="AT41" s="681"/>
      <c r="AU41" s="681"/>
      <c r="AV41" s="681"/>
      <c r="AW41" s="681"/>
      <c r="AX41" s="681"/>
      <c r="AY41" s="682"/>
      <c r="AZ41" s="640">
        <v>204682</v>
      </c>
      <c r="BA41" s="641"/>
      <c r="BB41" s="641"/>
      <c r="BC41" s="641"/>
      <c r="BD41" s="659"/>
      <c r="BE41" s="659"/>
      <c r="BF41" s="683"/>
      <c r="BG41" s="685"/>
      <c r="BH41" s="686"/>
      <c r="BI41" s="686"/>
      <c r="BJ41" s="686"/>
      <c r="BK41" s="686"/>
      <c r="BL41" s="234"/>
      <c r="BM41" s="674" t="s">
        <v>345</v>
      </c>
      <c r="BN41" s="674"/>
      <c r="BO41" s="674"/>
      <c r="BP41" s="674"/>
      <c r="BQ41" s="674"/>
      <c r="BR41" s="674"/>
      <c r="BS41" s="674"/>
      <c r="BT41" s="674"/>
      <c r="BU41" s="675"/>
      <c r="BV41" s="640" t="s">
        <v>135</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135</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13754125</v>
      </c>
      <c r="S42" s="663"/>
      <c r="T42" s="663"/>
      <c r="U42" s="663"/>
      <c r="V42" s="663"/>
      <c r="W42" s="663"/>
      <c r="X42" s="663"/>
      <c r="Y42" s="665"/>
      <c r="Z42" s="666">
        <v>100</v>
      </c>
      <c r="AA42" s="666"/>
      <c r="AB42" s="666"/>
      <c r="AC42" s="666"/>
      <c r="AD42" s="667">
        <v>7546321</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923739</v>
      </c>
      <c r="BA42" s="663"/>
      <c r="BB42" s="663"/>
      <c r="BC42" s="663"/>
      <c r="BD42" s="625"/>
      <c r="BE42" s="625"/>
      <c r="BF42" s="689"/>
      <c r="BG42" s="687"/>
      <c r="BH42" s="688"/>
      <c r="BI42" s="688"/>
      <c r="BJ42" s="688"/>
      <c r="BK42" s="688"/>
      <c r="BL42" s="235"/>
      <c r="BM42" s="690" t="s">
        <v>349</v>
      </c>
      <c r="BN42" s="690"/>
      <c r="BO42" s="690"/>
      <c r="BP42" s="690"/>
      <c r="BQ42" s="690"/>
      <c r="BR42" s="690"/>
      <c r="BS42" s="690"/>
      <c r="BT42" s="690"/>
      <c r="BU42" s="691"/>
      <c r="BV42" s="624">
        <v>343</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1415045</v>
      </c>
      <c r="CS42" s="641"/>
      <c r="CT42" s="641"/>
      <c r="CU42" s="641"/>
      <c r="CV42" s="641"/>
      <c r="CW42" s="641"/>
      <c r="CX42" s="641"/>
      <c r="CY42" s="642"/>
      <c r="CZ42" s="643">
        <v>11</v>
      </c>
      <c r="DA42" s="644"/>
      <c r="DB42" s="644"/>
      <c r="DC42" s="645"/>
      <c r="DD42" s="646">
        <v>879598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6"/>
      <c r="BW43" s="236"/>
      <c r="BX43" s="236"/>
      <c r="BY43" s="236"/>
      <c r="BZ43" s="236"/>
      <c r="CA43" s="236"/>
      <c r="CB43" s="236"/>
      <c r="CD43" s="637" t="s">
        <v>351</v>
      </c>
      <c r="CE43" s="638"/>
      <c r="CF43" s="638"/>
      <c r="CG43" s="638"/>
      <c r="CH43" s="638"/>
      <c r="CI43" s="638"/>
      <c r="CJ43" s="638"/>
      <c r="CK43" s="638"/>
      <c r="CL43" s="638"/>
      <c r="CM43" s="638"/>
      <c r="CN43" s="638"/>
      <c r="CO43" s="638"/>
      <c r="CP43" s="638"/>
      <c r="CQ43" s="639"/>
      <c r="CR43" s="640">
        <v>19371</v>
      </c>
      <c r="CS43" s="659"/>
      <c r="CT43" s="659"/>
      <c r="CU43" s="659"/>
      <c r="CV43" s="659"/>
      <c r="CW43" s="659"/>
      <c r="CX43" s="659"/>
      <c r="CY43" s="660"/>
      <c r="CZ43" s="643">
        <v>0.2</v>
      </c>
      <c r="DA43" s="661"/>
      <c r="DB43" s="661"/>
      <c r="DC43" s="662"/>
      <c r="DD43" s="646">
        <v>19371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299</v>
      </c>
      <c r="CE44" s="654"/>
      <c r="CF44" s="637" t="s">
        <v>352</v>
      </c>
      <c r="CG44" s="638"/>
      <c r="CH44" s="638"/>
      <c r="CI44" s="638"/>
      <c r="CJ44" s="638"/>
      <c r="CK44" s="638"/>
      <c r="CL44" s="638"/>
      <c r="CM44" s="638"/>
      <c r="CN44" s="638"/>
      <c r="CO44" s="638"/>
      <c r="CP44" s="638"/>
      <c r="CQ44" s="639"/>
      <c r="CR44" s="640">
        <v>1412706</v>
      </c>
      <c r="CS44" s="641"/>
      <c r="CT44" s="641"/>
      <c r="CU44" s="641"/>
      <c r="CV44" s="641"/>
      <c r="CW44" s="641"/>
      <c r="CX44" s="641"/>
      <c r="CY44" s="642"/>
      <c r="CZ44" s="643">
        <v>11</v>
      </c>
      <c r="DA44" s="644"/>
      <c r="DB44" s="644"/>
      <c r="DC44" s="645"/>
      <c r="DD44" s="646">
        <v>879257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309024</v>
      </c>
      <c r="CS45" s="659"/>
      <c r="CT45" s="659"/>
      <c r="CU45" s="659"/>
      <c r="CV45" s="659"/>
      <c r="CW45" s="659"/>
      <c r="CX45" s="659"/>
      <c r="CY45" s="660"/>
      <c r="CZ45" s="643">
        <v>2.4</v>
      </c>
      <c r="DA45" s="661"/>
      <c r="DB45" s="661"/>
      <c r="DC45" s="662"/>
      <c r="DD45" s="646">
        <v>58633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8" t="s">
        <v>354</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5"/>
      <c r="CE46" s="656"/>
      <c r="CF46" s="637" t="s">
        <v>355</v>
      </c>
      <c r="CG46" s="638"/>
      <c r="CH46" s="638"/>
      <c r="CI46" s="638"/>
      <c r="CJ46" s="638"/>
      <c r="CK46" s="638"/>
      <c r="CL46" s="638"/>
      <c r="CM46" s="638"/>
      <c r="CN46" s="638"/>
      <c r="CO46" s="638"/>
      <c r="CP46" s="638"/>
      <c r="CQ46" s="639"/>
      <c r="CR46" s="640">
        <v>977066</v>
      </c>
      <c r="CS46" s="641"/>
      <c r="CT46" s="641"/>
      <c r="CU46" s="641"/>
      <c r="CV46" s="641"/>
      <c r="CW46" s="641"/>
      <c r="CX46" s="641"/>
      <c r="CY46" s="642"/>
      <c r="CZ46" s="643">
        <v>7.6</v>
      </c>
      <c r="DA46" s="644"/>
      <c r="DB46" s="644"/>
      <c r="DC46" s="645"/>
      <c r="DD46" s="646">
        <v>717471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8" t="s">
        <v>356</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357</v>
      </c>
      <c r="CG47" s="638"/>
      <c r="CH47" s="638"/>
      <c r="CI47" s="638"/>
      <c r="CJ47" s="638"/>
      <c r="CK47" s="638"/>
      <c r="CL47" s="638"/>
      <c r="CM47" s="638"/>
      <c r="CN47" s="638"/>
      <c r="CO47" s="638"/>
      <c r="CP47" s="638"/>
      <c r="CQ47" s="639"/>
      <c r="CR47" s="640">
        <v>2339</v>
      </c>
      <c r="CS47" s="659"/>
      <c r="CT47" s="659"/>
      <c r="CU47" s="659"/>
      <c r="CV47" s="659"/>
      <c r="CW47" s="659"/>
      <c r="CX47" s="659"/>
      <c r="CY47" s="660"/>
      <c r="CZ47" s="643">
        <v>0</v>
      </c>
      <c r="DA47" s="661"/>
      <c r="DB47" s="661"/>
      <c r="DC47" s="662"/>
      <c r="DD47" s="646">
        <v>341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t="s">
        <v>358</v>
      </c>
      <c r="CD48" s="657"/>
      <c r="CE48" s="658"/>
      <c r="CF48" s="637" t="s">
        <v>359</v>
      </c>
      <c r="CG48" s="638"/>
      <c r="CH48" s="638"/>
      <c r="CI48" s="638"/>
      <c r="CJ48" s="638"/>
      <c r="CK48" s="638"/>
      <c r="CL48" s="638"/>
      <c r="CM48" s="638"/>
      <c r="CN48" s="638"/>
      <c r="CO48" s="638"/>
      <c r="CP48" s="638"/>
      <c r="CQ48" s="639"/>
      <c r="CR48" s="640" t="s">
        <v>237</v>
      </c>
      <c r="CS48" s="641"/>
      <c r="CT48" s="641"/>
      <c r="CU48" s="641"/>
      <c r="CV48" s="641"/>
      <c r="CW48" s="641"/>
      <c r="CX48" s="641"/>
      <c r="CY48" s="642"/>
      <c r="CZ48" s="643" t="s">
        <v>126</v>
      </c>
      <c r="DA48" s="644"/>
      <c r="DB48" s="644"/>
      <c r="DC48" s="645"/>
      <c r="DD48" s="646" t="s">
        <v>237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360</v>
      </c>
      <c r="CE49" s="622"/>
      <c r="CF49" s="622"/>
      <c r="CG49" s="622"/>
      <c r="CH49" s="622"/>
      <c r="CI49" s="622"/>
      <c r="CJ49" s="622"/>
      <c r="CK49" s="622"/>
      <c r="CL49" s="622"/>
      <c r="CM49" s="622"/>
      <c r="CN49" s="622"/>
      <c r="CO49" s="622"/>
      <c r="CP49" s="622"/>
      <c r="CQ49" s="623"/>
      <c r="CR49" s="624">
        <v>12806109</v>
      </c>
      <c r="CS49" s="625"/>
      <c r="CT49" s="625"/>
      <c r="CU49" s="625"/>
      <c r="CV49" s="625"/>
      <c r="CW49" s="625"/>
      <c r="CX49" s="625"/>
      <c r="CY49" s="626"/>
      <c r="CZ49" s="627">
        <v>100</v>
      </c>
      <c r="DA49" s="628"/>
      <c r="DB49" s="628"/>
      <c r="DC49" s="629"/>
      <c r="DD49" s="630">
        <v>9344292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a6HZbc2yR5Q3hnopRTS1u7o/OKJjoQD9py1ZNtfD3wiFnXce1+8lsK1c475DIHHdlIltimSVjnwIHGF/DHjuw==" saltValue="V/qO3eiV3UJJOe9VkCdq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5" t="s">
        <v>362</v>
      </c>
      <c r="DK2" s="1166"/>
      <c r="DL2" s="1166"/>
      <c r="DM2" s="1166"/>
      <c r="DN2" s="1166"/>
      <c r="DO2" s="1167"/>
      <c r="DP2" s="248"/>
      <c r="DQ2" s="1165" t="s">
        <v>363</v>
      </c>
      <c r="DR2" s="1166"/>
      <c r="DS2" s="1166"/>
      <c r="DT2" s="1166"/>
      <c r="DU2" s="1166"/>
      <c r="DV2" s="1166"/>
      <c r="DW2" s="1166"/>
      <c r="DX2" s="1166"/>
      <c r="DY2" s="1166"/>
      <c r="DZ2" s="1167"/>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1"/>
      <c r="BA4" s="251"/>
      <c r="BB4" s="251"/>
      <c r="BC4" s="251"/>
      <c r="BD4" s="251"/>
      <c r="BE4" s="252"/>
      <c r="BF4" s="252"/>
      <c r="BG4" s="252"/>
      <c r="BH4" s="252"/>
      <c r="BI4" s="252"/>
      <c r="BJ4" s="252"/>
      <c r="BK4" s="252"/>
      <c r="BL4" s="252"/>
      <c r="BM4" s="252"/>
      <c r="BN4" s="252"/>
      <c r="BO4" s="252"/>
      <c r="BP4" s="252"/>
      <c r="BQ4" s="251" t="s">
        <v>365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5"/>
      <c r="BA5" s="255"/>
      <c r="BB5" s="255"/>
      <c r="BC5" s="255"/>
      <c r="BD5" s="255"/>
      <c r="BE5" s="256"/>
      <c r="BF5" s="256"/>
      <c r="BG5" s="256"/>
      <c r="BH5" s="256"/>
      <c r="BI5" s="256"/>
      <c r="BJ5" s="256"/>
      <c r="BK5" s="256"/>
      <c r="BL5" s="256"/>
      <c r="BM5" s="256"/>
      <c r="BN5" s="256"/>
      <c r="BO5" s="256"/>
      <c r="BP5" s="256"/>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3"/>
    </row>
    <row r="6" spans="1:131" s="254"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1"/>
      <c r="BA6" s="251"/>
      <c r="BB6" s="251"/>
      <c r="BC6" s="251"/>
      <c r="BD6" s="251"/>
      <c r="BE6" s="252"/>
      <c r="BF6" s="252"/>
      <c r="BG6" s="252"/>
      <c r="BH6" s="252"/>
      <c r="BI6" s="252"/>
      <c r="BJ6" s="252"/>
      <c r="BK6" s="252"/>
      <c r="BL6" s="252"/>
      <c r="BM6" s="252"/>
      <c r="BN6" s="252"/>
      <c r="BO6" s="252"/>
      <c r="BP6" s="252"/>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3"/>
    </row>
    <row r="7" spans="1:131" s="254" customFormat="1" ht="26.25" customHeight="1" thickTop="1" x14ac:dyDescent="0.15">
      <c r="A7" s="257">
        <v>1</v>
      </c>
      <c r="B7" s="1105" t="s">
        <v>383</v>
      </c>
      <c r="C7" s="1106"/>
      <c r="D7" s="1106"/>
      <c r="E7" s="1106"/>
      <c r="F7" s="1106"/>
      <c r="G7" s="1106"/>
      <c r="H7" s="1106"/>
      <c r="I7" s="1106"/>
      <c r="J7" s="1106"/>
      <c r="K7" s="1106"/>
      <c r="L7" s="1106"/>
      <c r="M7" s="1106"/>
      <c r="N7" s="1106"/>
      <c r="O7" s="1106"/>
      <c r="P7" s="1107"/>
      <c r="Q7" s="1159">
        <v>13754</v>
      </c>
      <c r="R7" s="1160"/>
      <c r="S7" s="1160"/>
      <c r="T7" s="1160"/>
      <c r="U7" s="1160"/>
      <c r="V7" s="1160">
        <v>12806</v>
      </c>
      <c r="W7" s="1160"/>
      <c r="X7" s="1160"/>
      <c r="Y7" s="1160"/>
      <c r="Z7" s="1160"/>
      <c r="AA7" s="1160">
        <v>948</v>
      </c>
      <c r="AB7" s="1160"/>
      <c r="AC7" s="1160"/>
      <c r="AD7" s="1160"/>
      <c r="AE7" s="1161"/>
      <c r="AF7" s="1162">
        <v>782</v>
      </c>
      <c r="AG7" s="1163"/>
      <c r="AH7" s="1163"/>
      <c r="AI7" s="1163"/>
      <c r="AJ7" s="1164"/>
      <c r="AK7" s="1146">
        <v>959</v>
      </c>
      <c r="AL7" s="1147"/>
      <c r="AM7" s="1147"/>
      <c r="AN7" s="1147"/>
      <c r="AO7" s="1147"/>
      <c r="AP7" s="1147">
        <v>9853</v>
      </c>
      <c r="AQ7" s="1147"/>
      <c r="AR7" s="1147"/>
      <c r="AS7" s="1147"/>
      <c r="AT7" s="1147"/>
      <c r="AU7" s="1148"/>
      <c r="AV7" s="1148"/>
      <c r="AW7" s="1148"/>
      <c r="AX7" s="1148"/>
      <c r="AY7" s="1149"/>
      <c r="AZ7" s="251"/>
      <c r="BA7" s="251"/>
      <c r="BB7" s="251"/>
      <c r="BC7" s="251"/>
      <c r="BD7" s="251"/>
      <c r="BE7" s="252"/>
      <c r="BF7" s="252"/>
      <c r="BG7" s="252"/>
      <c r="BH7" s="252"/>
      <c r="BI7" s="252"/>
      <c r="BJ7" s="252"/>
      <c r="BK7" s="252"/>
      <c r="BL7" s="252"/>
      <c r="BM7" s="252"/>
      <c r="BN7" s="252"/>
      <c r="BO7" s="252"/>
      <c r="BP7" s="252"/>
      <c r="BQ7" s="258">
        <v>1</v>
      </c>
      <c r="BR7" s="259"/>
      <c r="BS7" s="1150" t="s">
        <v>585</v>
      </c>
      <c r="BT7" s="1151"/>
      <c r="BU7" s="1151"/>
      <c r="BV7" s="1151"/>
      <c r="BW7" s="1151"/>
      <c r="BX7" s="1151"/>
      <c r="BY7" s="1151"/>
      <c r="BZ7" s="1151"/>
      <c r="CA7" s="1151"/>
      <c r="CB7" s="1151"/>
      <c r="CC7" s="1151"/>
      <c r="CD7" s="1151"/>
      <c r="CE7" s="1151"/>
      <c r="CF7" s="1151"/>
      <c r="CG7" s="1152"/>
      <c r="CH7" s="1143">
        <v>-11</v>
      </c>
      <c r="CI7" s="1144"/>
      <c r="CJ7" s="1144"/>
      <c r="CK7" s="1144"/>
      <c r="CL7" s="1145"/>
      <c r="CM7" s="1143">
        <v>3</v>
      </c>
      <c r="CN7" s="1144"/>
      <c r="CO7" s="1144"/>
      <c r="CP7" s="1144"/>
      <c r="CQ7" s="1145"/>
      <c r="CR7" s="1143">
        <v>3</v>
      </c>
      <c r="CS7" s="1144"/>
      <c r="CT7" s="1144"/>
      <c r="CU7" s="1144"/>
      <c r="CV7" s="1145"/>
      <c r="CW7" s="1143">
        <v>28</v>
      </c>
      <c r="CX7" s="1144"/>
      <c r="CY7" s="1144"/>
      <c r="CZ7" s="1144"/>
      <c r="DA7" s="1145"/>
      <c r="DB7" s="1143" t="s">
        <v>589</v>
      </c>
      <c r="DC7" s="1144"/>
      <c r="DD7" s="1144"/>
      <c r="DE7" s="1144"/>
      <c r="DF7" s="1145"/>
      <c r="DG7" s="1143" t="s">
        <v>589</v>
      </c>
      <c r="DH7" s="1144"/>
      <c r="DI7" s="1144"/>
      <c r="DJ7" s="1144"/>
      <c r="DK7" s="1145"/>
      <c r="DL7" s="1143" t="s">
        <v>589</v>
      </c>
      <c r="DM7" s="1144"/>
      <c r="DN7" s="1144"/>
      <c r="DO7" s="1144"/>
      <c r="DP7" s="1145"/>
      <c r="DQ7" s="1143" t="s">
        <v>589</v>
      </c>
      <c r="DR7" s="1144"/>
      <c r="DS7" s="1144"/>
      <c r="DT7" s="1144"/>
      <c r="DU7" s="1145"/>
      <c r="DV7" s="1170"/>
      <c r="DW7" s="1171"/>
      <c r="DX7" s="1171"/>
      <c r="DY7" s="1171"/>
      <c r="DZ7" s="1172"/>
      <c r="EA7" s="253"/>
    </row>
    <row r="8" spans="1:131" s="254" customFormat="1" ht="26.25" customHeight="1" x14ac:dyDescent="0.15">
      <c r="A8" s="260">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1"/>
      <c r="BA8" s="251"/>
      <c r="BB8" s="251"/>
      <c r="BC8" s="251"/>
      <c r="BD8" s="251"/>
      <c r="BE8" s="252"/>
      <c r="BF8" s="252"/>
      <c r="BG8" s="252"/>
      <c r="BH8" s="252"/>
      <c r="BI8" s="252"/>
      <c r="BJ8" s="252"/>
      <c r="BK8" s="252"/>
      <c r="BL8" s="252"/>
      <c r="BM8" s="252"/>
      <c r="BN8" s="252"/>
      <c r="BO8" s="252"/>
      <c r="BP8" s="252"/>
      <c r="BQ8" s="261">
        <v>2</v>
      </c>
      <c r="BR8" s="262"/>
      <c r="BS8" s="1069" t="s">
        <v>586</v>
      </c>
      <c r="BT8" s="1070"/>
      <c r="BU8" s="1070"/>
      <c r="BV8" s="1070"/>
      <c r="BW8" s="1070"/>
      <c r="BX8" s="1070"/>
      <c r="BY8" s="1070"/>
      <c r="BZ8" s="1070"/>
      <c r="CA8" s="1070"/>
      <c r="CB8" s="1070"/>
      <c r="CC8" s="1070"/>
      <c r="CD8" s="1070"/>
      <c r="CE8" s="1070"/>
      <c r="CF8" s="1070"/>
      <c r="CG8" s="1071"/>
      <c r="CH8" s="1044">
        <v>3</v>
      </c>
      <c r="CI8" s="1045"/>
      <c r="CJ8" s="1045"/>
      <c r="CK8" s="1045"/>
      <c r="CL8" s="1046"/>
      <c r="CM8" s="1044">
        <v>124</v>
      </c>
      <c r="CN8" s="1045"/>
      <c r="CO8" s="1045"/>
      <c r="CP8" s="1045"/>
      <c r="CQ8" s="1046"/>
      <c r="CR8" s="1044">
        <v>93</v>
      </c>
      <c r="CS8" s="1045"/>
      <c r="CT8" s="1045"/>
      <c r="CU8" s="1045"/>
      <c r="CV8" s="1046"/>
      <c r="CW8" s="1044">
        <v>2</v>
      </c>
      <c r="CX8" s="1045"/>
      <c r="CY8" s="1045"/>
      <c r="CZ8" s="1045"/>
      <c r="DA8" s="1046"/>
      <c r="DB8" s="1044" t="s">
        <v>589</v>
      </c>
      <c r="DC8" s="1045"/>
      <c r="DD8" s="1045"/>
      <c r="DE8" s="1045"/>
      <c r="DF8" s="1046"/>
      <c r="DG8" s="1044" t="s">
        <v>589</v>
      </c>
      <c r="DH8" s="1045"/>
      <c r="DI8" s="1045"/>
      <c r="DJ8" s="1045"/>
      <c r="DK8" s="1046"/>
      <c r="DL8" s="1044" t="s">
        <v>589</v>
      </c>
      <c r="DM8" s="1045"/>
      <c r="DN8" s="1045"/>
      <c r="DO8" s="1045"/>
      <c r="DP8" s="1046"/>
      <c r="DQ8" s="1044" t="s">
        <v>589</v>
      </c>
      <c r="DR8" s="1045"/>
      <c r="DS8" s="1045"/>
      <c r="DT8" s="1045"/>
      <c r="DU8" s="1046"/>
      <c r="DV8" s="1047"/>
      <c r="DW8" s="1048"/>
      <c r="DX8" s="1048"/>
      <c r="DY8" s="1048"/>
      <c r="DZ8" s="1049"/>
      <c r="EA8" s="253"/>
    </row>
    <row r="9" spans="1:131" s="254" customFormat="1" ht="26.25" customHeight="1" x14ac:dyDescent="0.15">
      <c r="A9" s="260">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1"/>
      <c r="BA9" s="251"/>
      <c r="BB9" s="251"/>
      <c r="BC9" s="251"/>
      <c r="BD9" s="251"/>
      <c r="BE9" s="252"/>
      <c r="BF9" s="252"/>
      <c r="BG9" s="252"/>
      <c r="BH9" s="252"/>
      <c r="BI9" s="252"/>
      <c r="BJ9" s="252"/>
      <c r="BK9" s="252"/>
      <c r="BL9" s="252"/>
      <c r="BM9" s="252"/>
      <c r="BN9" s="252"/>
      <c r="BO9" s="252"/>
      <c r="BP9" s="252"/>
      <c r="BQ9" s="261">
        <v>3</v>
      </c>
      <c r="BR9" s="262"/>
      <c r="BS9" s="1069" t="s">
        <v>587</v>
      </c>
      <c r="BT9" s="1070"/>
      <c r="BU9" s="1070"/>
      <c r="BV9" s="1070"/>
      <c r="BW9" s="1070"/>
      <c r="BX9" s="1070"/>
      <c r="BY9" s="1070"/>
      <c r="BZ9" s="1070"/>
      <c r="CA9" s="1070"/>
      <c r="CB9" s="1070"/>
      <c r="CC9" s="1070"/>
      <c r="CD9" s="1070"/>
      <c r="CE9" s="1070"/>
      <c r="CF9" s="1070"/>
      <c r="CG9" s="1071"/>
      <c r="CH9" s="1044" t="s">
        <v>589</v>
      </c>
      <c r="CI9" s="1045"/>
      <c r="CJ9" s="1045"/>
      <c r="CK9" s="1045"/>
      <c r="CL9" s="1046"/>
      <c r="CM9" s="1044">
        <v>100</v>
      </c>
      <c r="CN9" s="1045"/>
      <c r="CO9" s="1045"/>
      <c r="CP9" s="1045"/>
      <c r="CQ9" s="1046"/>
      <c r="CR9" s="1044">
        <v>50</v>
      </c>
      <c r="CS9" s="1045"/>
      <c r="CT9" s="1045"/>
      <c r="CU9" s="1045"/>
      <c r="CV9" s="1046"/>
      <c r="CW9" s="1044">
        <v>2</v>
      </c>
      <c r="CX9" s="1045"/>
      <c r="CY9" s="1045"/>
      <c r="CZ9" s="1045"/>
      <c r="DA9" s="1046"/>
      <c r="DB9" s="1044" t="s">
        <v>589</v>
      </c>
      <c r="DC9" s="1045"/>
      <c r="DD9" s="1045"/>
      <c r="DE9" s="1045"/>
      <c r="DF9" s="1046"/>
      <c r="DG9" s="1044" t="s">
        <v>589</v>
      </c>
      <c r="DH9" s="1045"/>
      <c r="DI9" s="1045"/>
      <c r="DJ9" s="1045"/>
      <c r="DK9" s="1046"/>
      <c r="DL9" s="1044" t="s">
        <v>589</v>
      </c>
      <c r="DM9" s="1045"/>
      <c r="DN9" s="1045"/>
      <c r="DO9" s="1045"/>
      <c r="DP9" s="1046"/>
      <c r="DQ9" s="1044" t="s">
        <v>589</v>
      </c>
      <c r="DR9" s="1045"/>
      <c r="DS9" s="1045"/>
      <c r="DT9" s="1045"/>
      <c r="DU9" s="1046"/>
      <c r="DV9" s="1047"/>
      <c r="DW9" s="1048"/>
      <c r="DX9" s="1048"/>
      <c r="DY9" s="1048"/>
      <c r="DZ9" s="1049"/>
      <c r="EA9" s="253"/>
    </row>
    <row r="10" spans="1:131" s="254" customFormat="1" ht="26.25" customHeight="1" x14ac:dyDescent="0.15">
      <c r="A10" s="260">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1"/>
      <c r="BA10" s="251"/>
      <c r="BB10" s="251"/>
      <c r="BC10" s="251"/>
      <c r="BD10" s="251"/>
      <c r="BE10" s="252"/>
      <c r="BF10" s="252"/>
      <c r="BG10" s="252"/>
      <c r="BH10" s="252"/>
      <c r="BI10" s="252"/>
      <c r="BJ10" s="252"/>
      <c r="BK10" s="252"/>
      <c r="BL10" s="252"/>
      <c r="BM10" s="252"/>
      <c r="BN10" s="252"/>
      <c r="BO10" s="252"/>
      <c r="BP10" s="252"/>
      <c r="BQ10" s="261">
        <v>4</v>
      </c>
      <c r="BR10" s="262"/>
      <c r="BS10" s="1069" t="s">
        <v>588</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17</v>
      </c>
      <c r="CN10" s="1045"/>
      <c r="CO10" s="1045"/>
      <c r="CP10" s="1045"/>
      <c r="CQ10" s="1046"/>
      <c r="CR10" s="1044">
        <v>8</v>
      </c>
      <c r="CS10" s="1045"/>
      <c r="CT10" s="1045"/>
      <c r="CU10" s="1045"/>
      <c r="CV10" s="1046"/>
      <c r="CW10" s="1044" t="s">
        <v>589</v>
      </c>
      <c r="CX10" s="1045"/>
      <c r="CY10" s="1045"/>
      <c r="CZ10" s="1045"/>
      <c r="DA10" s="1046"/>
      <c r="DB10" s="1044" t="s">
        <v>589</v>
      </c>
      <c r="DC10" s="1045"/>
      <c r="DD10" s="1045"/>
      <c r="DE10" s="1045"/>
      <c r="DF10" s="1046"/>
      <c r="DG10" s="1044" t="s">
        <v>589</v>
      </c>
      <c r="DH10" s="1045"/>
      <c r="DI10" s="1045"/>
      <c r="DJ10" s="1045"/>
      <c r="DK10" s="1046"/>
      <c r="DL10" s="1044" t="s">
        <v>589</v>
      </c>
      <c r="DM10" s="1045"/>
      <c r="DN10" s="1045"/>
      <c r="DO10" s="1045"/>
      <c r="DP10" s="1046"/>
      <c r="DQ10" s="1044" t="s">
        <v>589</v>
      </c>
      <c r="DR10" s="1045"/>
      <c r="DS10" s="1045"/>
      <c r="DT10" s="1045"/>
      <c r="DU10" s="1046"/>
      <c r="DV10" s="1047"/>
      <c r="DW10" s="1048"/>
      <c r="DX10" s="1048"/>
      <c r="DY10" s="1048"/>
      <c r="DZ10" s="1049"/>
      <c r="EA10" s="253"/>
    </row>
    <row r="11" spans="1:131" s="254" customFormat="1" ht="26.25" customHeight="1" x14ac:dyDescent="0.15">
      <c r="A11" s="260">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1"/>
      <c r="BA11" s="251"/>
      <c r="BB11" s="251"/>
      <c r="BC11" s="251"/>
      <c r="BD11" s="251"/>
      <c r="BE11" s="252"/>
      <c r="BF11" s="252"/>
      <c r="BG11" s="252"/>
      <c r="BH11" s="252"/>
      <c r="BI11" s="252"/>
      <c r="BJ11" s="252"/>
      <c r="BK11" s="252"/>
      <c r="BL11" s="252"/>
      <c r="BM11" s="252"/>
      <c r="BN11" s="252"/>
      <c r="BO11" s="252"/>
      <c r="BP11" s="252"/>
      <c r="BQ11" s="261">
        <v>5</v>
      </c>
      <c r="BR11" s="262"/>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3"/>
    </row>
    <row r="12" spans="1:131" s="254" customFormat="1" ht="26.25" customHeight="1" x14ac:dyDescent="0.15">
      <c r="A12" s="260">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1"/>
      <c r="BA12" s="251"/>
      <c r="BB12" s="251"/>
      <c r="BC12" s="251"/>
      <c r="BD12" s="251"/>
      <c r="BE12" s="252"/>
      <c r="BF12" s="252"/>
      <c r="BG12" s="252"/>
      <c r="BH12" s="252"/>
      <c r="BI12" s="252"/>
      <c r="BJ12" s="252"/>
      <c r="BK12" s="252"/>
      <c r="BL12" s="252"/>
      <c r="BM12" s="252"/>
      <c r="BN12" s="252"/>
      <c r="BO12" s="252"/>
      <c r="BP12" s="252"/>
      <c r="BQ12" s="261">
        <v>6</v>
      </c>
      <c r="BR12" s="262"/>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3"/>
    </row>
    <row r="13" spans="1:131" s="254" customFormat="1" ht="26.25" customHeight="1" x14ac:dyDescent="0.15">
      <c r="A13" s="260">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1"/>
      <c r="BA13" s="251"/>
      <c r="BB13" s="251"/>
      <c r="BC13" s="251"/>
      <c r="BD13" s="251"/>
      <c r="BE13" s="252"/>
      <c r="BF13" s="252"/>
      <c r="BG13" s="252"/>
      <c r="BH13" s="252"/>
      <c r="BI13" s="252"/>
      <c r="BJ13" s="252"/>
      <c r="BK13" s="252"/>
      <c r="BL13" s="252"/>
      <c r="BM13" s="252"/>
      <c r="BN13" s="252"/>
      <c r="BO13" s="252"/>
      <c r="BP13" s="252"/>
      <c r="BQ13" s="261">
        <v>7</v>
      </c>
      <c r="BR13" s="262"/>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3"/>
    </row>
    <row r="14" spans="1:131" s="254" customFormat="1" ht="26.25" customHeight="1" x14ac:dyDescent="0.15">
      <c r="A14" s="260">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1"/>
      <c r="BA14" s="251"/>
      <c r="BB14" s="251"/>
      <c r="BC14" s="251"/>
      <c r="BD14" s="251"/>
      <c r="BE14" s="252"/>
      <c r="BF14" s="252"/>
      <c r="BG14" s="252"/>
      <c r="BH14" s="252"/>
      <c r="BI14" s="252"/>
      <c r="BJ14" s="252"/>
      <c r="BK14" s="252"/>
      <c r="BL14" s="252"/>
      <c r="BM14" s="252"/>
      <c r="BN14" s="252"/>
      <c r="BO14" s="252"/>
      <c r="BP14" s="252"/>
      <c r="BQ14" s="261">
        <v>8</v>
      </c>
      <c r="BR14" s="262"/>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3"/>
    </row>
    <row r="15" spans="1:131" s="254" customFormat="1" ht="26.25" customHeight="1" x14ac:dyDescent="0.15">
      <c r="A15" s="260">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1"/>
      <c r="BA15" s="251"/>
      <c r="BB15" s="251"/>
      <c r="BC15" s="251"/>
      <c r="BD15" s="251"/>
      <c r="BE15" s="252"/>
      <c r="BF15" s="252"/>
      <c r="BG15" s="252"/>
      <c r="BH15" s="252"/>
      <c r="BI15" s="252"/>
      <c r="BJ15" s="252"/>
      <c r="BK15" s="252"/>
      <c r="BL15" s="252"/>
      <c r="BM15" s="252"/>
      <c r="BN15" s="252"/>
      <c r="BO15" s="252"/>
      <c r="BP15" s="252"/>
      <c r="BQ15" s="261">
        <v>9</v>
      </c>
      <c r="BR15" s="262"/>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3"/>
    </row>
    <row r="16" spans="1:131" s="254" customFormat="1" ht="26.25" customHeight="1" x14ac:dyDescent="0.15">
      <c r="A16" s="260">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1"/>
      <c r="BA16" s="251"/>
      <c r="BB16" s="251"/>
      <c r="BC16" s="251"/>
      <c r="BD16" s="251"/>
      <c r="BE16" s="252"/>
      <c r="BF16" s="252"/>
      <c r="BG16" s="252"/>
      <c r="BH16" s="252"/>
      <c r="BI16" s="252"/>
      <c r="BJ16" s="252"/>
      <c r="BK16" s="252"/>
      <c r="BL16" s="252"/>
      <c r="BM16" s="252"/>
      <c r="BN16" s="252"/>
      <c r="BO16" s="252"/>
      <c r="BP16" s="252"/>
      <c r="BQ16" s="261">
        <v>10</v>
      </c>
      <c r="BR16" s="262"/>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3"/>
    </row>
    <row r="17" spans="1:131" s="254" customFormat="1" ht="26.25" customHeight="1" x14ac:dyDescent="0.15">
      <c r="A17" s="260">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1"/>
      <c r="BA17" s="251"/>
      <c r="BB17" s="251"/>
      <c r="BC17" s="251"/>
      <c r="BD17" s="251"/>
      <c r="BE17" s="252"/>
      <c r="BF17" s="252"/>
      <c r="BG17" s="252"/>
      <c r="BH17" s="252"/>
      <c r="BI17" s="252"/>
      <c r="BJ17" s="252"/>
      <c r="BK17" s="252"/>
      <c r="BL17" s="252"/>
      <c r="BM17" s="252"/>
      <c r="BN17" s="252"/>
      <c r="BO17" s="252"/>
      <c r="BP17" s="252"/>
      <c r="BQ17" s="261">
        <v>11</v>
      </c>
      <c r="BR17" s="262"/>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3"/>
    </row>
    <row r="18" spans="1:131" s="254" customFormat="1" ht="26.25" customHeight="1" x14ac:dyDescent="0.15">
      <c r="A18" s="260">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1"/>
      <c r="BA18" s="251"/>
      <c r="BB18" s="251"/>
      <c r="BC18" s="251"/>
      <c r="BD18" s="251"/>
      <c r="BE18" s="252"/>
      <c r="BF18" s="252"/>
      <c r="BG18" s="252"/>
      <c r="BH18" s="252"/>
      <c r="BI18" s="252"/>
      <c r="BJ18" s="252"/>
      <c r="BK18" s="252"/>
      <c r="BL18" s="252"/>
      <c r="BM18" s="252"/>
      <c r="BN18" s="252"/>
      <c r="BO18" s="252"/>
      <c r="BP18" s="252"/>
      <c r="BQ18" s="261">
        <v>12</v>
      </c>
      <c r="BR18" s="262"/>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3"/>
    </row>
    <row r="19" spans="1:131" s="254" customFormat="1" ht="26.25" customHeight="1" x14ac:dyDescent="0.15">
      <c r="A19" s="260">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1"/>
      <c r="BA19" s="251"/>
      <c r="BB19" s="251"/>
      <c r="BC19" s="251"/>
      <c r="BD19" s="251"/>
      <c r="BE19" s="252"/>
      <c r="BF19" s="252"/>
      <c r="BG19" s="252"/>
      <c r="BH19" s="252"/>
      <c r="BI19" s="252"/>
      <c r="BJ19" s="252"/>
      <c r="BK19" s="252"/>
      <c r="BL19" s="252"/>
      <c r="BM19" s="252"/>
      <c r="BN19" s="252"/>
      <c r="BO19" s="252"/>
      <c r="BP19" s="252"/>
      <c r="BQ19" s="261">
        <v>13</v>
      </c>
      <c r="BR19" s="262"/>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3"/>
    </row>
    <row r="20" spans="1:131" s="254" customFormat="1" ht="26.25" customHeight="1" x14ac:dyDescent="0.15">
      <c r="A20" s="260">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1"/>
      <c r="BA20" s="251"/>
      <c r="BB20" s="251"/>
      <c r="BC20" s="251"/>
      <c r="BD20" s="251"/>
      <c r="BE20" s="252"/>
      <c r="BF20" s="252"/>
      <c r="BG20" s="252"/>
      <c r="BH20" s="252"/>
      <c r="BI20" s="252"/>
      <c r="BJ20" s="252"/>
      <c r="BK20" s="252"/>
      <c r="BL20" s="252"/>
      <c r="BM20" s="252"/>
      <c r="BN20" s="252"/>
      <c r="BO20" s="252"/>
      <c r="BP20" s="252"/>
      <c r="BQ20" s="261">
        <v>14</v>
      </c>
      <c r="BR20" s="262"/>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3"/>
    </row>
    <row r="21" spans="1:131" s="254" customFormat="1" ht="26.25" customHeight="1" thickBot="1" x14ac:dyDescent="0.2">
      <c r="A21" s="260">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1"/>
      <c r="BA21" s="251"/>
      <c r="BB21" s="251"/>
      <c r="BC21" s="251"/>
      <c r="BD21" s="251"/>
      <c r="BE21" s="252"/>
      <c r="BF21" s="252"/>
      <c r="BG21" s="252"/>
      <c r="BH21" s="252"/>
      <c r="BI21" s="252"/>
      <c r="BJ21" s="252"/>
      <c r="BK21" s="252"/>
      <c r="BL21" s="252"/>
      <c r="BM21" s="252"/>
      <c r="BN21" s="252"/>
      <c r="BO21" s="252"/>
      <c r="BP21" s="252"/>
      <c r="BQ21" s="261">
        <v>15</v>
      </c>
      <c r="BR21" s="262"/>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3"/>
    </row>
    <row r="22" spans="1:131" s="254" customFormat="1" ht="26.25" customHeight="1" x14ac:dyDescent="0.15">
      <c r="A22" s="260">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384</v>
      </c>
      <c r="BA22" s="1090"/>
      <c r="BB22" s="1090"/>
      <c r="BC22" s="1090"/>
      <c r="BD22" s="1091"/>
      <c r="BE22" s="252"/>
      <c r="BF22" s="252"/>
      <c r="BG22" s="252"/>
      <c r="BH22" s="252"/>
      <c r="BI22" s="252"/>
      <c r="BJ22" s="252"/>
      <c r="BK22" s="252"/>
      <c r="BL22" s="252"/>
      <c r="BM22" s="252"/>
      <c r="BN22" s="252"/>
      <c r="BO22" s="252"/>
      <c r="BP22" s="252"/>
      <c r="BQ22" s="261">
        <v>16</v>
      </c>
      <c r="BR22" s="262"/>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3"/>
    </row>
    <row r="23" spans="1:131" s="254" customFormat="1" ht="26.25" customHeight="1" thickBot="1" x14ac:dyDescent="0.2">
      <c r="A23" s="263" t="s">
        <v>385</v>
      </c>
      <c r="B23" s="999" t="s">
        <v>386</v>
      </c>
      <c r="C23" s="1000"/>
      <c r="D23" s="1000"/>
      <c r="E23" s="1000"/>
      <c r="F23" s="1000"/>
      <c r="G23" s="1000"/>
      <c r="H23" s="1000"/>
      <c r="I23" s="1000"/>
      <c r="J23" s="1000"/>
      <c r="K23" s="1000"/>
      <c r="L23" s="1000"/>
      <c r="M23" s="1000"/>
      <c r="N23" s="1000"/>
      <c r="O23" s="1000"/>
      <c r="P23" s="1001"/>
      <c r="Q23" s="1123">
        <v>13754</v>
      </c>
      <c r="R23" s="1124"/>
      <c r="S23" s="1124"/>
      <c r="T23" s="1124"/>
      <c r="U23" s="1124"/>
      <c r="V23" s="1124">
        <v>12806</v>
      </c>
      <c r="W23" s="1124"/>
      <c r="X23" s="1124"/>
      <c r="Y23" s="1124"/>
      <c r="Z23" s="1124"/>
      <c r="AA23" s="1124">
        <v>948</v>
      </c>
      <c r="AB23" s="1124"/>
      <c r="AC23" s="1124"/>
      <c r="AD23" s="1124"/>
      <c r="AE23" s="1125"/>
      <c r="AF23" s="1126">
        <v>782</v>
      </c>
      <c r="AG23" s="1124"/>
      <c r="AH23" s="1124"/>
      <c r="AI23" s="1124"/>
      <c r="AJ23" s="1127"/>
      <c r="AK23" s="1128"/>
      <c r="AL23" s="1129"/>
      <c r="AM23" s="1129"/>
      <c r="AN23" s="1129"/>
      <c r="AO23" s="1129"/>
      <c r="AP23" s="1124">
        <v>9853</v>
      </c>
      <c r="AQ23" s="1124"/>
      <c r="AR23" s="1124"/>
      <c r="AS23" s="1124"/>
      <c r="AT23" s="1124"/>
      <c r="AU23" s="1130"/>
      <c r="AV23" s="1130"/>
      <c r="AW23" s="1130"/>
      <c r="AX23" s="1130"/>
      <c r="AY23" s="1131"/>
      <c r="AZ23" s="1120" t="s">
        <v>387</v>
      </c>
      <c r="BA23" s="1121"/>
      <c r="BB23" s="1121"/>
      <c r="BC23" s="1121"/>
      <c r="BD23" s="1122"/>
      <c r="BE23" s="252"/>
      <c r="BF23" s="252"/>
      <c r="BG23" s="252"/>
      <c r="BH23" s="252"/>
      <c r="BI23" s="252"/>
      <c r="BJ23" s="252"/>
      <c r="BK23" s="252"/>
      <c r="BL23" s="252"/>
      <c r="BM23" s="252"/>
      <c r="BN23" s="252"/>
      <c r="BO23" s="252"/>
      <c r="BP23" s="252"/>
      <c r="BQ23" s="261">
        <v>17</v>
      </c>
      <c r="BR23" s="262"/>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3"/>
    </row>
    <row r="24" spans="1:131" s="254" customFormat="1" ht="26.25" customHeight="1" x14ac:dyDescent="0.15">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1"/>
      <c r="BA24" s="251"/>
      <c r="BB24" s="251"/>
      <c r="BC24" s="251"/>
      <c r="BD24" s="251"/>
      <c r="BE24" s="252"/>
      <c r="BF24" s="252"/>
      <c r="BG24" s="252"/>
      <c r="BH24" s="252"/>
      <c r="BI24" s="252"/>
      <c r="BJ24" s="252"/>
      <c r="BK24" s="252"/>
      <c r="BL24" s="252"/>
      <c r="BM24" s="252"/>
      <c r="BN24" s="252"/>
      <c r="BO24" s="252"/>
      <c r="BP24" s="252"/>
      <c r="BQ24" s="261">
        <v>18</v>
      </c>
      <c r="BR24" s="262"/>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3"/>
    </row>
    <row r="25" spans="1:131" s="246" customFormat="1" ht="26.25" customHeight="1" thickBot="1" x14ac:dyDescent="0.2">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1"/>
      <c r="BK25" s="251"/>
      <c r="BL25" s="251"/>
      <c r="BM25" s="251"/>
      <c r="BN25" s="251"/>
      <c r="BO25" s="264"/>
      <c r="BP25" s="264"/>
      <c r="BQ25" s="261">
        <v>19</v>
      </c>
      <c r="BR25" s="262"/>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5"/>
    </row>
    <row r="26" spans="1:131" s="246" customFormat="1" ht="26.25" customHeight="1" x14ac:dyDescent="0.15">
      <c r="A26" s="1050" t="s">
        <v>366</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373</v>
      </c>
      <c r="BF26" s="1057"/>
      <c r="BG26" s="1057"/>
      <c r="BH26" s="1057"/>
      <c r="BI26" s="1072"/>
      <c r="BJ26" s="251"/>
      <c r="BK26" s="251"/>
      <c r="BL26" s="251"/>
      <c r="BM26" s="251"/>
      <c r="BN26" s="251"/>
      <c r="BO26" s="264"/>
      <c r="BP26" s="264"/>
      <c r="BQ26" s="261">
        <v>20</v>
      </c>
      <c r="BR26" s="262"/>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5"/>
    </row>
    <row r="27" spans="1:131" s="246"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1"/>
      <c r="BK27" s="251"/>
      <c r="BL27" s="251"/>
      <c r="BM27" s="251"/>
      <c r="BN27" s="251"/>
      <c r="BO27" s="264"/>
      <c r="BP27" s="264"/>
      <c r="BQ27" s="261">
        <v>21</v>
      </c>
      <c r="BR27" s="262"/>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5"/>
    </row>
    <row r="28" spans="1:131" s="246" customFormat="1" ht="26.25" customHeight="1" thickTop="1" x14ac:dyDescent="0.15">
      <c r="A28" s="265">
        <v>1</v>
      </c>
      <c r="B28" s="1105" t="s">
        <v>398</v>
      </c>
      <c r="C28" s="1106"/>
      <c r="D28" s="1106"/>
      <c r="E28" s="1106"/>
      <c r="F28" s="1106"/>
      <c r="G28" s="1106"/>
      <c r="H28" s="1106"/>
      <c r="I28" s="1106"/>
      <c r="J28" s="1106"/>
      <c r="K28" s="1106"/>
      <c r="L28" s="1106"/>
      <c r="M28" s="1106"/>
      <c r="N28" s="1106"/>
      <c r="O28" s="1106"/>
      <c r="P28" s="1107"/>
      <c r="Q28" s="1108">
        <v>2794</v>
      </c>
      <c r="R28" s="1109"/>
      <c r="S28" s="1109"/>
      <c r="T28" s="1109"/>
      <c r="U28" s="1109"/>
      <c r="V28" s="1109">
        <v>2772</v>
      </c>
      <c r="W28" s="1109"/>
      <c r="X28" s="1109"/>
      <c r="Y28" s="1109"/>
      <c r="Z28" s="1109"/>
      <c r="AA28" s="1109">
        <v>22</v>
      </c>
      <c r="AB28" s="1109"/>
      <c r="AC28" s="1109"/>
      <c r="AD28" s="1109"/>
      <c r="AE28" s="1110"/>
      <c r="AF28" s="1111">
        <v>22</v>
      </c>
      <c r="AG28" s="1109"/>
      <c r="AH28" s="1109"/>
      <c r="AI28" s="1109"/>
      <c r="AJ28" s="1112"/>
      <c r="AK28" s="1113">
        <v>205</v>
      </c>
      <c r="AL28" s="1101"/>
      <c r="AM28" s="1101"/>
      <c r="AN28" s="1101"/>
      <c r="AO28" s="1101"/>
      <c r="AP28" s="1101" t="s">
        <v>573</v>
      </c>
      <c r="AQ28" s="1101"/>
      <c r="AR28" s="1101"/>
      <c r="AS28" s="1101"/>
      <c r="AT28" s="1101"/>
      <c r="AU28" s="1101" t="s">
        <v>573</v>
      </c>
      <c r="AV28" s="1101"/>
      <c r="AW28" s="1101"/>
      <c r="AX28" s="1101"/>
      <c r="AY28" s="1101"/>
      <c r="AZ28" s="1102" t="s">
        <v>573</v>
      </c>
      <c r="BA28" s="1102"/>
      <c r="BB28" s="1102"/>
      <c r="BC28" s="1102"/>
      <c r="BD28" s="1102"/>
      <c r="BE28" s="1103"/>
      <c r="BF28" s="1103"/>
      <c r="BG28" s="1103"/>
      <c r="BH28" s="1103"/>
      <c r="BI28" s="1104"/>
      <c r="BJ28" s="251"/>
      <c r="BK28" s="251"/>
      <c r="BL28" s="251"/>
      <c r="BM28" s="251"/>
      <c r="BN28" s="251"/>
      <c r="BO28" s="264"/>
      <c r="BP28" s="264"/>
      <c r="BQ28" s="261">
        <v>22</v>
      </c>
      <c r="BR28" s="262"/>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5"/>
    </row>
    <row r="29" spans="1:131" s="246" customFormat="1" ht="26.25" customHeight="1" x14ac:dyDescent="0.15">
      <c r="A29" s="265">
        <v>2</v>
      </c>
      <c r="B29" s="1092" t="s">
        <v>399</v>
      </c>
      <c r="C29" s="1093"/>
      <c r="D29" s="1093"/>
      <c r="E29" s="1093"/>
      <c r="F29" s="1093"/>
      <c r="G29" s="1093"/>
      <c r="H29" s="1093"/>
      <c r="I29" s="1093"/>
      <c r="J29" s="1093"/>
      <c r="K29" s="1093"/>
      <c r="L29" s="1093"/>
      <c r="M29" s="1093"/>
      <c r="N29" s="1093"/>
      <c r="O29" s="1093"/>
      <c r="P29" s="1094"/>
      <c r="Q29" s="1098">
        <v>2893</v>
      </c>
      <c r="R29" s="1099"/>
      <c r="S29" s="1099"/>
      <c r="T29" s="1099"/>
      <c r="U29" s="1099"/>
      <c r="V29" s="1099">
        <v>2836</v>
      </c>
      <c r="W29" s="1099"/>
      <c r="X29" s="1099"/>
      <c r="Y29" s="1099"/>
      <c r="Z29" s="1099"/>
      <c r="AA29" s="1099">
        <v>57</v>
      </c>
      <c r="AB29" s="1099"/>
      <c r="AC29" s="1099"/>
      <c r="AD29" s="1099"/>
      <c r="AE29" s="1100"/>
      <c r="AF29" s="1074">
        <v>57</v>
      </c>
      <c r="AG29" s="1075"/>
      <c r="AH29" s="1075"/>
      <c r="AI29" s="1075"/>
      <c r="AJ29" s="1076"/>
      <c r="AK29" s="1035">
        <v>432</v>
      </c>
      <c r="AL29" s="1026"/>
      <c r="AM29" s="1026"/>
      <c r="AN29" s="1026"/>
      <c r="AO29" s="1026"/>
      <c r="AP29" s="1026" t="s">
        <v>573</v>
      </c>
      <c r="AQ29" s="1026"/>
      <c r="AR29" s="1026"/>
      <c r="AS29" s="1026"/>
      <c r="AT29" s="1026"/>
      <c r="AU29" s="1026" t="s">
        <v>573</v>
      </c>
      <c r="AV29" s="1026"/>
      <c r="AW29" s="1026"/>
      <c r="AX29" s="1026"/>
      <c r="AY29" s="1026"/>
      <c r="AZ29" s="1097" t="s">
        <v>573</v>
      </c>
      <c r="BA29" s="1097"/>
      <c r="BB29" s="1097"/>
      <c r="BC29" s="1097"/>
      <c r="BD29" s="1097"/>
      <c r="BE29" s="1087"/>
      <c r="BF29" s="1087"/>
      <c r="BG29" s="1087"/>
      <c r="BH29" s="1087"/>
      <c r="BI29" s="1088"/>
      <c r="BJ29" s="251"/>
      <c r="BK29" s="251"/>
      <c r="BL29" s="251"/>
      <c r="BM29" s="251"/>
      <c r="BN29" s="251"/>
      <c r="BO29" s="264"/>
      <c r="BP29" s="264"/>
      <c r="BQ29" s="261">
        <v>23</v>
      </c>
      <c r="BR29" s="262"/>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5"/>
    </row>
    <row r="30" spans="1:131" s="246" customFormat="1" ht="26.25" customHeight="1" x14ac:dyDescent="0.15">
      <c r="A30" s="265">
        <v>3</v>
      </c>
      <c r="B30" s="1092" t="s">
        <v>400</v>
      </c>
      <c r="C30" s="1093"/>
      <c r="D30" s="1093"/>
      <c r="E30" s="1093"/>
      <c r="F30" s="1093"/>
      <c r="G30" s="1093"/>
      <c r="H30" s="1093"/>
      <c r="I30" s="1093"/>
      <c r="J30" s="1093"/>
      <c r="K30" s="1093"/>
      <c r="L30" s="1093"/>
      <c r="M30" s="1093"/>
      <c r="N30" s="1093"/>
      <c r="O30" s="1093"/>
      <c r="P30" s="1094"/>
      <c r="Q30" s="1098">
        <v>424</v>
      </c>
      <c r="R30" s="1099"/>
      <c r="S30" s="1099"/>
      <c r="T30" s="1099"/>
      <c r="U30" s="1099"/>
      <c r="V30" s="1099">
        <v>411</v>
      </c>
      <c r="W30" s="1099"/>
      <c r="X30" s="1099"/>
      <c r="Y30" s="1099"/>
      <c r="Z30" s="1099"/>
      <c r="AA30" s="1099">
        <v>13</v>
      </c>
      <c r="AB30" s="1099"/>
      <c r="AC30" s="1099"/>
      <c r="AD30" s="1099"/>
      <c r="AE30" s="1100"/>
      <c r="AF30" s="1074">
        <v>13</v>
      </c>
      <c r="AG30" s="1075"/>
      <c r="AH30" s="1075"/>
      <c r="AI30" s="1075"/>
      <c r="AJ30" s="1076"/>
      <c r="AK30" s="1035">
        <v>79</v>
      </c>
      <c r="AL30" s="1026"/>
      <c r="AM30" s="1026"/>
      <c r="AN30" s="1026"/>
      <c r="AO30" s="1026"/>
      <c r="AP30" s="1026" t="s">
        <v>573</v>
      </c>
      <c r="AQ30" s="1026"/>
      <c r="AR30" s="1026"/>
      <c r="AS30" s="1026"/>
      <c r="AT30" s="1026"/>
      <c r="AU30" s="1026" t="s">
        <v>573</v>
      </c>
      <c r="AV30" s="1026"/>
      <c r="AW30" s="1026"/>
      <c r="AX30" s="1026"/>
      <c r="AY30" s="1026"/>
      <c r="AZ30" s="1097" t="s">
        <v>573</v>
      </c>
      <c r="BA30" s="1097"/>
      <c r="BB30" s="1097"/>
      <c r="BC30" s="1097"/>
      <c r="BD30" s="1097"/>
      <c r="BE30" s="1087"/>
      <c r="BF30" s="1087"/>
      <c r="BG30" s="1087"/>
      <c r="BH30" s="1087"/>
      <c r="BI30" s="1088"/>
      <c r="BJ30" s="251"/>
      <c r="BK30" s="251"/>
      <c r="BL30" s="251"/>
      <c r="BM30" s="251"/>
      <c r="BN30" s="251"/>
      <c r="BO30" s="264"/>
      <c r="BP30" s="264"/>
      <c r="BQ30" s="261">
        <v>24</v>
      </c>
      <c r="BR30" s="262"/>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5"/>
    </row>
    <row r="31" spans="1:131" s="246" customFormat="1" ht="26.25" customHeight="1" x14ac:dyDescent="0.15">
      <c r="A31" s="265">
        <v>4</v>
      </c>
      <c r="B31" s="1092" t="s">
        <v>401</v>
      </c>
      <c r="C31" s="1093"/>
      <c r="D31" s="1093"/>
      <c r="E31" s="1093"/>
      <c r="F31" s="1093"/>
      <c r="G31" s="1093"/>
      <c r="H31" s="1093"/>
      <c r="I31" s="1093"/>
      <c r="J31" s="1093"/>
      <c r="K31" s="1093"/>
      <c r="L31" s="1093"/>
      <c r="M31" s="1093"/>
      <c r="N31" s="1093"/>
      <c r="O31" s="1093"/>
      <c r="P31" s="1094"/>
      <c r="Q31" s="1098">
        <v>440</v>
      </c>
      <c r="R31" s="1099"/>
      <c r="S31" s="1099"/>
      <c r="T31" s="1099"/>
      <c r="U31" s="1099"/>
      <c r="V31" s="1099">
        <v>357</v>
      </c>
      <c r="W31" s="1099"/>
      <c r="X31" s="1099"/>
      <c r="Y31" s="1099"/>
      <c r="Z31" s="1099"/>
      <c r="AA31" s="1099">
        <v>83</v>
      </c>
      <c r="AB31" s="1099"/>
      <c r="AC31" s="1099"/>
      <c r="AD31" s="1099"/>
      <c r="AE31" s="1100"/>
      <c r="AF31" s="1074">
        <v>663</v>
      </c>
      <c r="AG31" s="1075"/>
      <c r="AH31" s="1075"/>
      <c r="AI31" s="1075"/>
      <c r="AJ31" s="1076"/>
      <c r="AK31" s="1035" t="s">
        <v>573</v>
      </c>
      <c r="AL31" s="1026"/>
      <c r="AM31" s="1026"/>
      <c r="AN31" s="1026"/>
      <c r="AO31" s="1026"/>
      <c r="AP31" s="1026">
        <v>1851</v>
      </c>
      <c r="AQ31" s="1026"/>
      <c r="AR31" s="1026"/>
      <c r="AS31" s="1026"/>
      <c r="AT31" s="1026"/>
      <c r="AU31" s="1026" t="s">
        <v>573</v>
      </c>
      <c r="AV31" s="1026"/>
      <c r="AW31" s="1026"/>
      <c r="AX31" s="1026"/>
      <c r="AY31" s="1026"/>
      <c r="AZ31" s="1097" t="s">
        <v>573</v>
      </c>
      <c r="BA31" s="1097"/>
      <c r="BB31" s="1097"/>
      <c r="BC31" s="1097"/>
      <c r="BD31" s="1097"/>
      <c r="BE31" s="1087" t="s">
        <v>402</v>
      </c>
      <c r="BF31" s="1087"/>
      <c r="BG31" s="1087"/>
      <c r="BH31" s="1087"/>
      <c r="BI31" s="1088"/>
      <c r="BJ31" s="251"/>
      <c r="BK31" s="251"/>
      <c r="BL31" s="251"/>
      <c r="BM31" s="251"/>
      <c r="BN31" s="251"/>
      <c r="BO31" s="264"/>
      <c r="BP31" s="264"/>
      <c r="BQ31" s="261">
        <v>25</v>
      </c>
      <c r="BR31" s="262"/>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5"/>
    </row>
    <row r="32" spans="1:131" s="246" customFormat="1" ht="26.25" customHeight="1" x14ac:dyDescent="0.15">
      <c r="A32" s="265">
        <v>5</v>
      </c>
      <c r="B32" s="1092" t="s">
        <v>403</v>
      </c>
      <c r="C32" s="1093"/>
      <c r="D32" s="1093"/>
      <c r="E32" s="1093"/>
      <c r="F32" s="1093"/>
      <c r="G32" s="1093"/>
      <c r="H32" s="1093"/>
      <c r="I32" s="1093"/>
      <c r="J32" s="1093"/>
      <c r="K32" s="1093"/>
      <c r="L32" s="1093"/>
      <c r="M32" s="1093"/>
      <c r="N32" s="1093"/>
      <c r="O32" s="1093"/>
      <c r="P32" s="1094"/>
      <c r="Q32" s="1098">
        <v>1428</v>
      </c>
      <c r="R32" s="1099"/>
      <c r="S32" s="1099"/>
      <c r="T32" s="1099"/>
      <c r="U32" s="1099"/>
      <c r="V32" s="1099">
        <v>1203</v>
      </c>
      <c r="W32" s="1099"/>
      <c r="X32" s="1099"/>
      <c r="Y32" s="1099"/>
      <c r="Z32" s="1099"/>
      <c r="AA32" s="1099">
        <v>225</v>
      </c>
      <c r="AB32" s="1099"/>
      <c r="AC32" s="1099"/>
      <c r="AD32" s="1099"/>
      <c r="AE32" s="1100"/>
      <c r="AF32" s="1074">
        <v>252</v>
      </c>
      <c r="AG32" s="1075"/>
      <c r="AH32" s="1075"/>
      <c r="AI32" s="1075"/>
      <c r="AJ32" s="1076"/>
      <c r="AK32" s="1035">
        <v>620</v>
      </c>
      <c r="AL32" s="1026"/>
      <c r="AM32" s="1026"/>
      <c r="AN32" s="1026"/>
      <c r="AO32" s="1026"/>
      <c r="AP32" s="1026">
        <v>13717</v>
      </c>
      <c r="AQ32" s="1026"/>
      <c r="AR32" s="1026"/>
      <c r="AS32" s="1026"/>
      <c r="AT32" s="1026"/>
      <c r="AU32" s="1026">
        <v>8861</v>
      </c>
      <c r="AV32" s="1026"/>
      <c r="AW32" s="1026"/>
      <c r="AX32" s="1026"/>
      <c r="AY32" s="1026"/>
      <c r="AZ32" s="1097" t="s">
        <v>573</v>
      </c>
      <c r="BA32" s="1097"/>
      <c r="BB32" s="1097"/>
      <c r="BC32" s="1097"/>
      <c r="BD32" s="1097"/>
      <c r="BE32" s="1087" t="s">
        <v>402</v>
      </c>
      <c r="BF32" s="1087"/>
      <c r="BG32" s="1087"/>
      <c r="BH32" s="1087"/>
      <c r="BI32" s="1088"/>
      <c r="BJ32" s="251"/>
      <c r="BK32" s="251"/>
      <c r="BL32" s="251"/>
      <c r="BM32" s="251"/>
      <c r="BN32" s="251"/>
      <c r="BO32" s="264"/>
      <c r="BP32" s="264"/>
      <c r="BQ32" s="261">
        <v>26</v>
      </c>
      <c r="BR32" s="262"/>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5"/>
    </row>
    <row r="33" spans="1:131" s="246" customFormat="1" ht="26.25" customHeight="1" x14ac:dyDescent="0.15">
      <c r="A33" s="265">
        <v>6</v>
      </c>
      <c r="B33" s="1092" t="s">
        <v>404</v>
      </c>
      <c r="C33" s="1093"/>
      <c r="D33" s="1093"/>
      <c r="E33" s="1093"/>
      <c r="F33" s="1093"/>
      <c r="G33" s="1093"/>
      <c r="H33" s="1093"/>
      <c r="I33" s="1093"/>
      <c r="J33" s="1093"/>
      <c r="K33" s="1093"/>
      <c r="L33" s="1093"/>
      <c r="M33" s="1093"/>
      <c r="N33" s="1093"/>
      <c r="O33" s="1093"/>
      <c r="P33" s="1094"/>
      <c r="Q33" s="1098">
        <v>614</v>
      </c>
      <c r="R33" s="1099"/>
      <c r="S33" s="1099"/>
      <c r="T33" s="1099"/>
      <c r="U33" s="1099"/>
      <c r="V33" s="1099">
        <v>614</v>
      </c>
      <c r="W33" s="1099"/>
      <c r="X33" s="1099"/>
      <c r="Y33" s="1099"/>
      <c r="Z33" s="1099"/>
      <c r="AA33" s="1099">
        <v>0</v>
      </c>
      <c r="AB33" s="1099"/>
      <c r="AC33" s="1099"/>
      <c r="AD33" s="1099"/>
      <c r="AE33" s="1100"/>
      <c r="AF33" s="1074" t="s">
        <v>126</v>
      </c>
      <c r="AG33" s="1075"/>
      <c r="AH33" s="1075"/>
      <c r="AI33" s="1075"/>
      <c r="AJ33" s="1076"/>
      <c r="AK33" s="1035">
        <v>52</v>
      </c>
      <c r="AL33" s="1026"/>
      <c r="AM33" s="1026"/>
      <c r="AN33" s="1026"/>
      <c r="AO33" s="1026"/>
      <c r="AP33" s="1026">
        <v>129</v>
      </c>
      <c r="AQ33" s="1026"/>
      <c r="AR33" s="1026"/>
      <c r="AS33" s="1026"/>
      <c r="AT33" s="1026"/>
      <c r="AU33" s="1026" t="s">
        <v>573</v>
      </c>
      <c r="AV33" s="1026"/>
      <c r="AW33" s="1026"/>
      <c r="AX33" s="1026"/>
      <c r="AY33" s="1026"/>
      <c r="AZ33" s="1097" t="s">
        <v>573</v>
      </c>
      <c r="BA33" s="1097"/>
      <c r="BB33" s="1097"/>
      <c r="BC33" s="1097"/>
      <c r="BD33" s="1097"/>
      <c r="BE33" s="1087" t="s">
        <v>405</v>
      </c>
      <c r="BF33" s="1087"/>
      <c r="BG33" s="1087"/>
      <c r="BH33" s="1087"/>
      <c r="BI33" s="1088"/>
      <c r="BJ33" s="251"/>
      <c r="BK33" s="251"/>
      <c r="BL33" s="251"/>
      <c r="BM33" s="251"/>
      <c r="BN33" s="251"/>
      <c r="BO33" s="264"/>
      <c r="BP33" s="264"/>
      <c r="BQ33" s="261">
        <v>27</v>
      </c>
      <c r="BR33" s="262"/>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5"/>
    </row>
    <row r="34" spans="1:131" s="246" customFormat="1" ht="26.25" customHeight="1" x14ac:dyDescent="0.15">
      <c r="A34" s="265">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1"/>
      <c r="BK34" s="251"/>
      <c r="BL34" s="251"/>
      <c r="BM34" s="251"/>
      <c r="BN34" s="251"/>
      <c r="BO34" s="264"/>
      <c r="BP34" s="264"/>
      <c r="BQ34" s="261">
        <v>28</v>
      </c>
      <c r="BR34" s="262"/>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5"/>
    </row>
    <row r="35" spans="1:131" s="246" customFormat="1" ht="26.25" customHeight="1" x14ac:dyDescent="0.15">
      <c r="A35" s="265">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1"/>
      <c r="BK35" s="251"/>
      <c r="BL35" s="251"/>
      <c r="BM35" s="251"/>
      <c r="BN35" s="251"/>
      <c r="BO35" s="264"/>
      <c r="BP35" s="264"/>
      <c r="BQ35" s="261">
        <v>29</v>
      </c>
      <c r="BR35" s="262"/>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5"/>
    </row>
    <row r="36" spans="1:131" s="246" customFormat="1" ht="26.25" customHeight="1" x14ac:dyDescent="0.15">
      <c r="A36" s="265">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1"/>
      <c r="BK36" s="251"/>
      <c r="BL36" s="251"/>
      <c r="BM36" s="251"/>
      <c r="BN36" s="251"/>
      <c r="BO36" s="264"/>
      <c r="BP36" s="264"/>
      <c r="BQ36" s="261">
        <v>30</v>
      </c>
      <c r="BR36" s="262"/>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5"/>
    </row>
    <row r="37" spans="1:131" s="246" customFormat="1" ht="26.25" customHeight="1" x14ac:dyDescent="0.15">
      <c r="A37" s="265">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1"/>
      <c r="BK37" s="251"/>
      <c r="BL37" s="251"/>
      <c r="BM37" s="251"/>
      <c r="BN37" s="251"/>
      <c r="BO37" s="264"/>
      <c r="BP37" s="264"/>
      <c r="BQ37" s="261">
        <v>31</v>
      </c>
      <c r="BR37" s="262"/>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5"/>
    </row>
    <row r="38" spans="1:131" s="246" customFormat="1" ht="26.25" customHeight="1" x14ac:dyDescent="0.15">
      <c r="A38" s="265">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1"/>
      <c r="BK38" s="251"/>
      <c r="BL38" s="251"/>
      <c r="BM38" s="251"/>
      <c r="BN38" s="251"/>
      <c r="BO38" s="264"/>
      <c r="BP38" s="264"/>
      <c r="BQ38" s="261">
        <v>32</v>
      </c>
      <c r="BR38" s="262"/>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5"/>
    </row>
    <row r="39" spans="1:131" s="246" customFormat="1" ht="26.25" customHeight="1" x14ac:dyDescent="0.15">
      <c r="A39" s="265">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1"/>
      <c r="BK39" s="251"/>
      <c r="BL39" s="251"/>
      <c r="BM39" s="251"/>
      <c r="BN39" s="251"/>
      <c r="BO39" s="264"/>
      <c r="BP39" s="264"/>
      <c r="BQ39" s="261">
        <v>33</v>
      </c>
      <c r="BR39" s="262"/>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5"/>
    </row>
    <row r="40" spans="1:131" s="246" customFormat="1" ht="26.25" customHeight="1" x14ac:dyDescent="0.15">
      <c r="A40" s="260">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1"/>
      <c r="BK40" s="251"/>
      <c r="BL40" s="251"/>
      <c r="BM40" s="251"/>
      <c r="BN40" s="251"/>
      <c r="BO40" s="264"/>
      <c r="BP40" s="264"/>
      <c r="BQ40" s="261">
        <v>34</v>
      </c>
      <c r="BR40" s="262"/>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5"/>
    </row>
    <row r="41" spans="1:131" s="246" customFormat="1" ht="26.25" customHeight="1" x14ac:dyDescent="0.15">
      <c r="A41" s="260">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1"/>
      <c r="BK41" s="251"/>
      <c r="BL41" s="251"/>
      <c r="BM41" s="251"/>
      <c r="BN41" s="251"/>
      <c r="BO41" s="264"/>
      <c r="BP41" s="264"/>
      <c r="BQ41" s="261">
        <v>35</v>
      </c>
      <c r="BR41" s="262"/>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5"/>
    </row>
    <row r="42" spans="1:131" s="246" customFormat="1" ht="26.25" customHeight="1" x14ac:dyDescent="0.15">
      <c r="A42" s="260">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1"/>
      <c r="BK42" s="251"/>
      <c r="BL42" s="251"/>
      <c r="BM42" s="251"/>
      <c r="BN42" s="251"/>
      <c r="BO42" s="264"/>
      <c r="BP42" s="264"/>
      <c r="BQ42" s="261">
        <v>36</v>
      </c>
      <c r="BR42" s="262"/>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5"/>
    </row>
    <row r="43" spans="1:131" s="246" customFormat="1" ht="26.25" customHeight="1" x14ac:dyDescent="0.15">
      <c r="A43" s="260">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1"/>
      <c r="BK43" s="251"/>
      <c r="BL43" s="251"/>
      <c r="BM43" s="251"/>
      <c r="BN43" s="251"/>
      <c r="BO43" s="264"/>
      <c r="BP43" s="264"/>
      <c r="BQ43" s="261">
        <v>37</v>
      </c>
      <c r="BR43" s="262"/>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5"/>
    </row>
    <row r="44" spans="1:131" s="246" customFormat="1" ht="26.25" customHeight="1" x14ac:dyDescent="0.15">
      <c r="A44" s="260">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1"/>
      <c r="BK44" s="251"/>
      <c r="BL44" s="251"/>
      <c r="BM44" s="251"/>
      <c r="BN44" s="251"/>
      <c r="BO44" s="264"/>
      <c r="BP44" s="264"/>
      <c r="BQ44" s="261">
        <v>38</v>
      </c>
      <c r="BR44" s="262"/>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5"/>
    </row>
    <row r="45" spans="1:131" s="246" customFormat="1" ht="26.25" customHeight="1" x14ac:dyDescent="0.15">
      <c r="A45" s="260">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1"/>
      <c r="BK45" s="251"/>
      <c r="BL45" s="251"/>
      <c r="BM45" s="251"/>
      <c r="BN45" s="251"/>
      <c r="BO45" s="264"/>
      <c r="BP45" s="264"/>
      <c r="BQ45" s="261">
        <v>39</v>
      </c>
      <c r="BR45" s="262"/>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5"/>
    </row>
    <row r="46" spans="1:131" s="246" customFormat="1" ht="26.25" customHeight="1" x14ac:dyDescent="0.15">
      <c r="A46" s="260">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1"/>
      <c r="BK46" s="251"/>
      <c r="BL46" s="251"/>
      <c r="BM46" s="251"/>
      <c r="BN46" s="251"/>
      <c r="BO46" s="264"/>
      <c r="BP46" s="264"/>
      <c r="BQ46" s="261">
        <v>40</v>
      </c>
      <c r="BR46" s="262"/>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5"/>
    </row>
    <row r="47" spans="1:131" s="246" customFormat="1" ht="26.25" customHeight="1" x14ac:dyDescent="0.15">
      <c r="A47" s="260">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1"/>
      <c r="BK47" s="251"/>
      <c r="BL47" s="251"/>
      <c r="BM47" s="251"/>
      <c r="BN47" s="251"/>
      <c r="BO47" s="264"/>
      <c r="BP47" s="264"/>
      <c r="BQ47" s="261">
        <v>41</v>
      </c>
      <c r="BR47" s="262"/>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5"/>
    </row>
    <row r="48" spans="1:131" s="246" customFormat="1" ht="26.25" customHeight="1" x14ac:dyDescent="0.15">
      <c r="A48" s="260">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1"/>
      <c r="BK48" s="251"/>
      <c r="BL48" s="251"/>
      <c r="BM48" s="251"/>
      <c r="BN48" s="251"/>
      <c r="BO48" s="264"/>
      <c r="BP48" s="264"/>
      <c r="BQ48" s="261">
        <v>42</v>
      </c>
      <c r="BR48" s="262"/>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5"/>
    </row>
    <row r="49" spans="1:131" s="246" customFormat="1" ht="26.25" customHeight="1" x14ac:dyDescent="0.15">
      <c r="A49" s="260">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1"/>
      <c r="BK49" s="251"/>
      <c r="BL49" s="251"/>
      <c r="BM49" s="251"/>
      <c r="BN49" s="251"/>
      <c r="BO49" s="264"/>
      <c r="BP49" s="264"/>
      <c r="BQ49" s="261">
        <v>43</v>
      </c>
      <c r="BR49" s="262"/>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5"/>
    </row>
    <row r="50" spans="1:131" s="246" customFormat="1" ht="26.25" customHeight="1" x14ac:dyDescent="0.15">
      <c r="A50" s="260">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1"/>
      <c r="BK50" s="251"/>
      <c r="BL50" s="251"/>
      <c r="BM50" s="251"/>
      <c r="BN50" s="251"/>
      <c r="BO50" s="264"/>
      <c r="BP50" s="264"/>
      <c r="BQ50" s="261">
        <v>44</v>
      </c>
      <c r="BR50" s="262"/>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5"/>
    </row>
    <row r="51" spans="1:131" s="246" customFormat="1" ht="26.25" customHeight="1" x14ac:dyDescent="0.15">
      <c r="A51" s="260">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1"/>
      <c r="BK51" s="251"/>
      <c r="BL51" s="251"/>
      <c r="BM51" s="251"/>
      <c r="BN51" s="251"/>
      <c r="BO51" s="264"/>
      <c r="BP51" s="264"/>
      <c r="BQ51" s="261">
        <v>45</v>
      </c>
      <c r="BR51" s="262"/>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5"/>
    </row>
    <row r="52" spans="1:131" s="246" customFormat="1" ht="26.25" customHeight="1" x14ac:dyDescent="0.15">
      <c r="A52" s="260">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1"/>
      <c r="BK52" s="251"/>
      <c r="BL52" s="251"/>
      <c r="BM52" s="251"/>
      <c r="BN52" s="251"/>
      <c r="BO52" s="264"/>
      <c r="BP52" s="264"/>
      <c r="BQ52" s="261">
        <v>46</v>
      </c>
      <c r="BR52" s="262"/>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5"/>
    </row>
    <row r="53" spans="1:131" s="246" customFormat="1" ht="26.25" customHeight="1" x14ac:dyDescent="0.15">
      <c r="A53" s="260">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1"/>
      <c r="BK53" s="251"/>
      <c r="BL53" s="251"/>
      <c r="BM53" s="251"/>
      <c r="BN53" s="251"/>
      <c r="BO53" s="264"/>
      <c r="BP53" s="264"/>
      <c r="BQ53" s="261">
        <v>47</v>
      </c>
      <c r="BR53" s="262"/>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5"/>
    </row>
    <row r="54" spans="1:131" s="246" customFormat="1" ht="26.25" customHeight="1" x14ac:dyDescent="0.15">
      <c r="A54" s="260">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1"/>
      <c r="BK54" s="251"/>
      <c r="BL54" s="251"/>
      <c r="BM54" s="251"/>
      <c r="BN54" s="251"/>
      <c r="BO54" s="264"/>
      <c r="BP54" s="264"/>
      <c r="BQ54" s="261">
        <v>48</v>
      </c>
      <c r="BR54" s="262"/>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5"/>
    </row>
    <row r="55" spans="1:131" s="246" customFormat="1" ht="26.25" customHeight="1" x14ac:dyDescent="0.15">
      <c r="A55" s="260">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1"/>
      <c r="BK55" s="251"/>
      <c r="BL55" s="251"/>
      <c r="BM55" s="251"/>
      <c r="BN55" s="251"/>
      <c r="BO55" s="264"/>
      <c r="BP55" s="264"/>
      <c r="BQ55" s="261">
        <v>49</v>
      </c>
      <c r="BR55" s="262"/>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5"/>
    </row>
    <row r="56" spans="1:131" s="246" customFormat="1" ht="26.25" customHeight="1" x14ac:dyDescent="0.15">
      <c r="A56" s="260">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1"/>
      <c r="BK56" s="251"/>
      <c r="BL56" s="251"/>
      <c r="BM56" s="251"/>
      <c r="BN56" s="251"/>
      <c r="BO56" s="264"/>
      <c r="BP56" s="264"/>
      <c r="BQ56" s="261">
        <v>50</v>
      </c>
      <c r="BR56" s="262"/>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5"/>
    </row>
    <row r="57" spans="1:131" s="246" customFormat="1" ht="26.25" customHeight="1" x14ac:dyDescent="0.15">
      <c r="A57" s="260">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1"/>
      <c r="BK57" s="251"/>
      <c r="BL57" s="251"/>
      <c r="BM57" s="251"/>
      <c r="BN57" s="251"/>
      <c r="BO57" s="264"/>
      <c r="BP57" s="264"/>
      <c r="BQ57" s="261">
        <v>51</v>
      </c>
      <c r="BR57" s="262"/>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5"/>
    </row>
    <row r="58" spans="1:131" s="246" customFormat="1" ht="26.25" customHeight="1" x14ac:dyDescent="0.15">
      <c r="A58" s="260">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1"/>
      <c r="BK58" s="251"/>
      <c r="BL58" s="251"/>
      <c r="BM58" s="251"/>
      <c r="BN58" s="251"/>
      <c r="BO58" s="264"/>
      <c r="BP58" s="264"/>
      <c r="BQ58" s="261">
        <v>52</v>
      </c>
      <c r="BR58" s="262"/>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5"/>
    </row>
    <row r="59" spans="1:131" s="246" customFormat="1" ht="26.25" customHeight="1" x14ac:dyDescent="0.15">
      <c r="A59" s="260">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1"/>
      <c r="BK59" s="251"/>
      <c r="BL59" s="251"/>
      <c r="BM59" s="251"/>
      <c r="BN59" s="251"/>
      <c r="BO59" s="264"/>
      <c r="BP59" s="264"/>
      <c r="BQ59" s="261">
        <v>53</v>
      </c>
      <c r="BR59" s="262"/>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5"/>
    </row>
    <row r="60" spans="1:131" s="246" customFormat="1" ht="26.25" customHeight="1" x14ac:dyDescent="0.15">
      <c r="A60" s="260">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1"/>
      <c r="BK60" s="251"/>
      <c r="BL60" s="251"/>
      <c r="BM60" s="251"/>
      <c r="BN60" s="251"/>
      <c r="BO60" s="264"/>
      <c r="BP60" s="264"/>
      <c r="BQ60" s="261">
        <v>54</v>
      </c>
      <c r="BR60" s="262"/>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5"/>
    </row>
    <row r="61" spans="1:131" s="246" customFormat="1" ht="26.25" customHeight="1" thickBot="1" x14ac:dyDescent="0.2">
      <c r="A61" s="260">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1"/>
      <c r="BK61" s="251"/>
      <c r="BL61" s="251"/>
      <c r="BM61" s="251"/>
      <c r="BN61" s="251"/>
      <c r="BO61" s="264"/>
      <c r="BP61" s="264"/>
      <c r="BQ61" s="261">
        <v>55</v>
      </c>
      <c r="BR61" s="262"/>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5"/>
    </row>
    <row r="62" spans="1:131" s="246" customFormat="1" ht="26.25" customHeight="1" x14ac:dyDescent="0.15">
      <c r="A62" s="260">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4"/>
      <c r="BP62" s="264"/>
      <c r="BQ62" s="261">
        <v>56</v>
      </c>
      <c r="BR62" s="262"/>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5"/>
    </row>
    <row r="63" spans="1:131" s="246" customFormat="1" ht="26.25" customHeight="1" thickBot="1" x14ac:dyDescent="0.2">
      <c r="A63" s="263" t="s">
        <v>385</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1008</v>
      </c>
      <c r="AG63" s="1014"/>
      <c r="AH63" s="1014"/>
      <c r="AI63" s="1014"/>
      <c r="AJ63" s="1085"/>
      <c r="AK63" s="1086"/>
      <c r="AL63" s="1018"/>
      <c r="AM63" s="1018"/>
      <c r="AN63" s="1018"/>
      <c r="AO63" s="1018"/>
      <c r="AP63" s="1014">
        <v>15697</v>
      </c>
      <c r="AQ63" s="1014"/>
      <c r="AR63" s="1014"/>
      <c r="AS63" s="1014"/>
      <c r="AT63" s="1014"/>
      <c r="AU63" s="1014">
        <v>8861</v>
      </c>
      <c r="AV63" s="1014"/>
      <c r="AW63" s="1014"/>
      <c r="AX63" s="1014"/>
      <c r="AY63" s="1014"/>
      <c r="AZ63" s="1080"/>
      <c r="BA63" s="1080"/>
      <c r="BB63" s="1080"/>
      <c r="BC63" s="1080"/>
      <c r="BD63" s="1080"/>
      <c r="BE63" s="1015"/>
      <c r="BF63" s="1015"/>
      <c r="BG63" s="1015"/>
      <c r="BH63" s="1015"/>
      <c r="BI63" s="1016"/>
      <c r="BJ63" s="1081" t="s">
        <v>126</v>
      </c>
      <c r="BK63" s="1006"/>
      <c r="BL63" s="1006"/>
      <c r="BM63" s="1006"/>
      <c r="BN63" s="1082"/>
      <c r="BO63" s="264"/>
      <c r="BP63" s="264"/>
      <c r="BQ63" s="261">
        <v>57</v>
      </c>
      <c r="BR63" s="262"/>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5"/>
    </row>
    <row r="65" spans="1:131" s="246" customFormat="1" ht="26.25" customHeight="1" thickBot="1" x14ac:dyDescent="0.2">
      <c r="A65" s="251" t="s">
        <v>408</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5"/>
    </row>
    <row r="66" spans="1:131" s="246"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410</v>
      </c>
      <c r="R66" s="1057"/>
      <c r="S66" s="1057"/>
      <c r="T66" s="1057"/>
      <c r="U66" s="1058"/>
      <c r="V66" s="1056" t="s">
        <v>411</v>
      </c>
      <c r="W66" s="1057"/>
      <c r="X66" s="1057"/>
      <c r="Y66" s="1057"/>
      <c r="Z66" s="1058"/>
      <c r="AA66" s="1056" t="s">
        <v>412</v>
      </c>
      <c r="AB66" s="1057"/>
      <c r="AC66" s="1057"/>
      <c r="AD66" s="1057"/>
      <c r="AE66" s="1058"/>
      <c r="AF66" s="1062" t="s">
        <v>413</v>
      </c>
      <c r="AG66" s="1063"/>
      <c r="AH66" s="1063"/>
      <c r="AI66" s="1063"/>
      <c r="AJ66" s="1064"/>
      <c r="AK66" s="1056" t="s">
        <v>414</v>
      </c>
      <c r="AL66" s="1051"/>
      <c r="AM66" s="1051"/>
      <c r="AN66" s="1051"/>
      <c r="AO66" s="1052"/>
      <c r="AP66" s="1056" t="s">
        <v>415</v>
      </c>
      <c r="AQ66" s="1057"/>
      <c r="AR66" s="1057"/>
      <c r="AS66" s="1057"/>
      <c r="AT66" s="1058"/>
      <c r="AU66" s="1056" t="s">
        <v>416</v>
      </c>
      <c r="AV66" s="1057"/>
      <c r="AW66" s="1057"/>
      <c r="AX66" s="1057"/>
      <c r="AY66" s="1058"/>
      <c r="AZ66" s="1056" t="s">
        <v>373</v>
      </c>
      <c r="BA66" s="1057"/>
      <c r="BB66" s="1057"/>
      <c r="BC66" s="1057"/>
      <c r="BD66" s="1072"/>
      <c r="BE66" s="264"/>
      <c r="BF66" s="264"/>
      <c r="BG66" s="264"/>
      <c r="BH66" s="264"/>
      <c r="BI66" s="264"/>
      <c r="BJ66" s="264"/>
      <c r="BK66" s="264"/>
      <c r="BL66" s="264"/>
      <c r="BM66" s="264"/>
      <c r="BN66" s="264"/>
      <c r="BO66" s="264"/>
      <c r="BP66" s="264"/>
      <c r="BQ66" s="261">
        <v>60</v>
      </c>
      <c r="BR66" s="266"/>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5"/>
    </row>
    <row r="67" spans="1:131" s="246"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4"/>
      <c r="BF67" s="264"/>
      <c r="BG67" s="264"/>
      <c r="BH67" s="264"/>
      <c r="BI67" s="264"/>
      <c r="BJ67" s="264"/>
      <c r="BK67" s="264"/>
      <c r="BL67" s="264"/>
      <c r="BM67" s="264"/>
      <c r="BN67" s="264"/>
      <c r="BO67" s="264"/>
      <c r="BP67" s="264"/>
      <c r="BQ67" s="261">
        <v>61</v>
      </c>
      <c r="BR67" s="266"/>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5"/>
    </row>
    <row r="68" spans="1:131" s="246" customFormat="1" ht="26.25" customHeight="1" thickTop="1" x14ac:dyDescent="0.15">
      <c r="A68" s="257">
        <v>1</v>
      </c>
      <c r="B68" s="1040" t="s">
        <v>579</v>
      </c>
      <c r="C68" s="1041"/>
      <c r="D68" s="1041"/>
      <c r="E68" s="1041"/>
      <c r="F68" s="1041"/>
      <c r="G68" s="1041"/>
      <c r="H68" s="1041"/>
      <c r="I68" s="1041"/>
      <c r="J68" s="1041"/>
      <c r="K68" s="1041"/>
      <c r="L68" s="1041"/>
      <c r="M68" s="1041"/>
      <c r="N68" s="1041"/>
      <c r="O68" s="1041"/>
      <c r="P68" s="1042"/>
      <c r="Q68" s="1043">
        <v>4306</v>
      </c>
      <c r="R68" s="1037"/>
      <c r="S68" s="1037"/>
      <c r="T68" s="1037"/>
      <c r="U68" s="1037"/>
      <c r="V68" s="1037">
        <v>3703</v>
      </c>
      <c r="W68" s="1037"/>
      <c r="X68" s="1037"/>
      <c r="Y68" s="1037"/>
      <c r="Z68" s="1037"/>
      <c r="AA68" s="1037">
        <v>603</v>
      </c>
      <c r="AB68" s="1037"/>
      <c r="AC68" s="1037"/>
      <c r="AD68" s="1037"/>
      <c r="AE68" s="1037"/>
      <c r="AF68" s="1037">
        <v>603</v>
      </c>
      <c r="AG68" s="1037"/>
      <c r="AH68" s="1037"/>
      <c r="AI68" s="1037"/>
      <c r="AJ68" s="1037"/>
      <c r="AK68" s="1037" t="s">
        <v>589</v>
      </c>
      <c r="AL68" s="1037"/>
      <c r="AM68" s="1037"/>
      <c r="AN68" s="1037"/>
      <c r="AO68" s="1037"/>
      <c r="AP68" s="1037">
        <v>868</v>
      </c>
      <c r="AQ68" s="1037"/>
      <c r="AR68" s="1037"/>
      <c r="AS68" s="1037"/>
      <c r="AT68" s="1037"/>
      <c r="AU68" s="1037">
        <v>187</v>
      </c>
      <c r="AV68" s="1037"/>
      <c r="AW68" s="1037"/>
      <c r="AX68" s="1037"/>
      <c r="AY68" s="1037"/>
      <c r="AZ68" s="1038"/>
      <c r="BA68" s="1038"/>
      <c r="BB68" s="1038"/>
      <c r="BC68" s="1038"/>
      <c r="BD68" s="1039"/>
      <c r="BE68" s="264"/>
      <c r="BF68" s="264"/>
      <c r="BG68" s="264"/>
      <c r="BH68" s="264"/>
      <c r="BI68" s="264"/>
      <c r="BJ68" s="264"/>
      <c r="BK68" s="264"/>
      <c r="BL68" s="264"/>
      <c r="BM68" s="264"/>
      <c r="BN68" s="264"/>
      <c r="BO68" s="264"/>
      <c r="BP68" s="264"/>
      <c r="BQ68" s="261">
        <v>62</v>
      </c>
      <c r="BR68" s="266"/>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5"/>
    </row>
    <row r="69" spans="1:131" s="246" customFormat="1" ht="26.25" customHeight="1" x14ac:dyDescent="0.15">
      <c r="A69" s="260">
        <v>2</v>
      </c>
      <c r="B69" s="1029" t="s">
        <v>580</v>
      </c>
      <c r="C69" s="1030"/>
      <c r="D69" s="1030"/>
      <c r="E69" s="1030"/>
      <c r="F69" s="1030"/>
      <c r="G69" s="1030"/>
      <c r="H69" s="1030"/>
      <c r="I69" s="1030"/>
      <c r="J69" s="1030"/>
      <c r="K69" s="1030"/>
      <c r="L69" s="1030"/>
      <c r="M69" s="1030"/>
      <c r="N69" s="1030"/>
      <c r="O69" s="1030"/>
      <c r="P69" s="1031"/>
      <c r="Q69" s="1032">
        <v>681</v>
      </c>
      <c r="R69" s="1026"/>
      <c r="S69" s="1026"/>
      <c r="T69" s="1026"/>
      <c r="U69" s="1026"/>
      <c r="V69" s="1026">
        <v>581</v>
      </c>
      <c r="W69" s="1026"/>
      <c r="X69" s="1026"/>
      <c r="Y69" s="1026"/>
      <c r="Z69" s="1026"/>
      <c r="AA69" s="1026">
        <v>100</v>
      </c>
      <c r="AB69" s="1026"/>
      <c r="AC69" s="1026"/>
      <c r="AD69" s="1026"/>
      <c r="AE69" s="1026"/>
      <c r="AF69" s="1026">
        <v>100</v>
      </c>
      <c r="AG69" s="1026"/>
      <c r="AH69" s="1026"/>
      <c r="AI69" s="1026"/>
      <c r="AJ69" s="1026"/>
      <c r="AK69" s="1026" t="s">
        <v>589</v>
      </c>
      <c r="AL69" s="1026"/>
      <c r="AM69" s="1026"/>
      <c r="AN69" s="1026"/>
      <c r="AO69" s="1026"/>
      <c r="AP69" s="1026">
        <v>7</v>
      </c>
      <c r="AQ69" s="1026"/>
      <c r="AR69" s="1026"/>
      <c r="AS69" s="1026"/>
      <c r="AT69" s="1026"/>
      <c r="AU69" s="1026">
        <v>1</v>
      </c>
      <c r="AV69" s="1026"/>
      <c r="AW69" s="1026"/>
      <c r="AX69" s="1026"/>
      <c r="AY69" s="1026"/>
      <c r="AZ69" s="1027"/>
      <c r="BA69" s="1027"/>
      <c r="BB69" s="1027"/>
      <c r="BC69" s="1027"/>
      <c r="BD69" s="1028"/>
      <c r="BE69" s="264"/>
      <c r="BF69" s="264"/>
      <c r="BG69" s="264"/>
      <c r="BH69" s="264"/>
      <c r="BI69" s="264"/>
      <c r="BJ69" s="264"/>
      <c r="BK69" s="264"/>
      <c r="BL69" s="264"/>
      <c r="BM69" s="264"/>
      <c r="BN69" s="264"/>
      <c r="BO69" s="264"/>
      <c r="BP69" s="264"/>
      <c r="BQ69" s="261">
        <v>63</v>
      </c>
      <c r="BR69" s="266"/>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5"/>
    </row>
    <row r="70" spans="1:131" s="246" customFormat="1" ht="26.25" customHeight="1" x14ac:dyDescent="0.15">
      <c r="A70" s="260">
        <v>3</v>
      </c>
      <c r="B70" s="1029" t="s">
        <v>581</v>
      </c>
      <c r="C70" s="1030"/>
      <c r="D70" s="1030"/>
      <c r="E70" s="1030"/>
      <c r="F70" s="1030"/>
      <c r="G70" s="1030"/>
      <c r="H70" s="1030"/>
      <c r="I70" s="1030"/>
      <c r="J70" s="1030"/>
      <c r="K70" s="1030"/>
      <c r="L70" s="1030"/>
      <c r="M70" s="1030"/>
      <c r="N70" s="1030"/>
      <c r="O70" s="1030"/>
      <c r="P70" s="1031"/>
      <c r="Q70" s="1032">
        <v>214</v>
      </c>
      <c r="R70" s="1026"/>
      <c r="S70" s="1026"/>
      <c r="T70" s="1026"/>
      <c r="U70" s="1026"/>
      <c r="V70" s="1026">
        <v>183</v>
      </c>
      <c r="W70" s="1026"/>
      <c r="X70" s="1026"/>
      <c r="Y70" s="1026"/>
      <c r="Z70" s="1026"/>
      <c r="AA70" s="1026">
        <v>31</v>
      </c>
      <c r="AB70" s="1026"/>
      <c r="AC70" s="1026"/>
      <c r="AD70" s="1026"/>
      <c r="AE70" s="1026"/>
      <c r="AF70" s="1026">
        <v>31</v>
      </c>
      <c r="AG70" s="1026"/>
      <c r="AH70" s="1026"/>
      <c r="AI70" s="1026"/>
      <c r="AJ70" s="1026"/>
      <c r="AK70" s="1026" t="s">
        <v>589</v>
      </c>
      <c r="AL70" s="1026"/>
      <c r="AM70" s="1026"/>
      <c r="AN70" s="1026"/>
      <c r="AO70" s="1026"/>
      <c r="AP70" s="1026" t="s">
        <v>589</v>
      </c>
      <c r="AQ70" s="1026"/>
      <c r="AR70" s="1026"/>
      <c r="AS70" s="1026"/>
      <c r="AT70" s="1026"/>
      <c r="AU70" s="1026" t="s">
        <v>589</v>
      </c>
      <c r="AV70" s="1026"/>
      <c r="AW70" s="1026"/>
      <c r="AX70" s="1026"/>
      <c r="AY70" s="1026"/>
      <c r="AZ70" s="1027"/>
      <c r="BA70" s="1027"/>
      <c r="BB70" s="1027"/>
      <c r="BC70" s="1027"/>
      <c r="BD70" s="1028"/>
      <c r="BE70" s="264"/>
      <c r="BF70" s="264"/>
      <c r="BG70" s="264"/>
      <c r="BH70" s="264"/>
      <c r="BI70" s="264"/>
      <c r="BJ70" s="264"/>
      <c r="BK70" s="264"/>
      <c r="BL70" s="264"/>
      <c r="BM70" s="264"/>
      <c r="BN70" s="264"/>
      <c r="BO70" s="264"/>
      <c r="BP70" s="264"/>
      <c r="BQ70" s="261">
        <v>64</v>
      </c>
      <c r="BR70" s="266"/>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5"/>
    </row>
    <row r="71" spans="1:131" s="246" customFormat="1" ht="26.25" customHeight="1" x14ac:dyDescent="0.15">
      <c r="A71" s="260">
        <v>4</v>
      </c>
      <c r="B71" s="1029" t="s">
        <v>582</v>
      </c>
      <c r="C71" s="1030"/>
      <c r="D71" s="1030"/>
      <c r="E71" s="1030"/>
      <c r="F71" s="1030"/>
      <c r="G71" s="1030"/>
      <c r="H71" s="1030"/>
      <c r="I71" s="1030"/>
      <c r="J71" s="1030"/>
      <c r="K71" s="1030"/>
      <c r="L71" s="1030"/>
      <c r="M71" s="1030"/>
      <c r="N71" s="1030"/>
      <c r="O71" s="1030"/>
      <c r="P71" s="1031"/>
      <c r="Q71" s="1032">
        <v>150</v>
      </c>
      <c r="R71" s="1026"/>
      <c r="S71" s="1026"/>
      <c r="T71" s="1026"/>
      <c r="U71" s="1026"/>
      <c r="V71" s="1026">
        <v>143</v>
      </c>
      <c r="W71" s="1026"/>
      <c r="X71" s="1026"/>
      <c r="Y71" s="1026"/>
      <c r="Z71" s="1026"/>
      <c r="AA71" s="1026">
        <v>7</v>
      </c>
      <c r="AB71" s="1026"/>
      <c r="AC71" s="1026"/>
      <c r="AD71" s="1026"/>
      <c r="AE71" s="1026"/>
      <c r="AF71" s="1026">
        <v>7</v>
      </c>
      <c r="AG71" s="1026"/>
      <c r="AH71" s="1026"/>
      <c r="AI71" s="1026"/>
      <c r="AJ71" s="1026"/>
      <c r="AK71" s="1026" t="s">
        <v>589</v>
      </c>
      <c r="AL71" s="1026"/>
      <c r="AM71" s="1026"/>
      <c r="AN71" s="1026"/>
      <c r="AO71" s="1026"/>
      <c r="AP71" s="1026" t="s">
        <v>589</v>
      </c>
      <c r="AQ71" s="1026"/>
      <c r="AR71" s="1026"/>
      <c r="AS71" s="1026"/>
      <c r="AT71" s="1026"/>
      <c r="AU71" s="1026" t="s">
        <v>589</v>
      </c>
      <c r="AV71" s="1026"/>
      <c r="AW71" s="1026"/>
      <c r="AX71" s="1026"/>
      <c r="AY71" s="1026"/>
      <c r="AZ71" s="1027"/>
      <c r="BA71" s="1027"/>
      <c r="BB71" s="1027"/>
      <c r="BC71" s="1027"/>
      <c r="BD71" s="1028"/>
      <c r="BE71" s="264"/>
      <c r="BF71" s="264"/>
      <c r="BG71" s="264"/>
      <c r="BH71" s="264"/>
      <c r="BI71" s="264"/>
      <c r="BJ71" s="264"/>
      <c r="BK71" s="264"/>
      <c r="BL71" s="264"/>
      <c r="BM71" s="264"/>
      <c r="BN71" s="264"/>
      <c r="BO71" s="264"/>
      <c r="BP71" s="264"/>
      <c r="BQ71" s="261">
        <v>65</v>
      </c>
      <c r="BR71" s="266"/>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5"/>
    </row>
    <row r="72" spans="1:131" s="246" customFormat="1" ht="26.25" customHeight="1" x14ac:dyDescent="0.15">
      <c r="A72" s="260">
        <v>5</v>
      </c>
      <c r="B72" s="1029" t="s">
        <v>583</v>
      </c>
      <c r="C72" s="1030"/>
      <c r="D72" s="1030"/>
      <c r="E72" s="1030"/>
      <c r="F72" s="1030"/>
      <c r="G72" s="1030"/>
      <c r="H72" s="1030"/>
      <c r="I72" s="1030"/>
      <c r="J72" s="1030"/>
      <c r="K72" s="1030"/>
      <c r="L72" s="1030"/>
      <c r="M72" s="1030"/>
      <c r="N72" s="1030"/>
      <c r="O72" s="1030"/>
      <c r="P72" s="1031"/>
      <c r="Q72" s="1032">
        <v>159098</v>
      </c>
      <c r="R72" s="1026"/>
      <c r="S72" s="1026"/>
      <c r="T72" s="1026"/>
      <c r="U72" s="1026"/>
      <c r="V72" s="1026">
        <v>159098</v>
      </c>
      <c r="W72" s="1026"/>
      <c r="X72" s="1026"/>
      <c r="Y72" s="1026"/>
      <c r="Z72" s="1026"/>
      <c r="AA72" s="1026">
        <v>0</v>
      </c>
      <c r="AB72" s="1026"/>
      <c r="AC72" s="1026"/>
      <c r="AD72" s="1026"/>
      <c r="AE72" s="1026"/>
      <c r="AF72" s="1026">
        <v>0</v>
      </c>
      <c r="AG72" s="1026"/>
      <c r="AH72" s="1026"/>
      <c r="AI72" s="1026"/>
      <c r="AJ72" s="1026"/>
      <c r="AK72" s="1026" t="s">
        <v>589</v>
      </c>
      <c r="AL72" s="1026"/>
      <c r="AM72" s="1026"/>
      <c r="AN72" s="1026"/>
      <c r="AO72" s="1026"/>
      <c r="AP72" s="1026" t="s">
        <v>589</v>
      </c>
      <c r="AQ72" s="1026"/>
      <c r="AR72" s="1026"/>
      <c r="AS72" s="1026"/>
      <c r="AT72" s="1026"/>
      <c r="AU72" s="1026" t="s">
        <v>589</v>
      </c>
      <c r="AV72" s="1026"/>
      <c r="AW72" s="1026"/>
      <c r="AX72" s="1026"/>
      <c r="AY72" s="1026"/>
      <c r="AZ72" s="1027"/>
      <c r="BA72" s="1027"/>
      <c r="BB72" s="1027"/>
      <c r="BC72" s="1027"/>
      <c r="BD72" s="1028"/>
      <c r="BE72" s="264"/>
      <c r="BF72" s="264"/>
      <c r="BG72" s="264"/>
      <c r="BH72" s="264"/>
      <c r="BI72" s="264"/>
      <c r="BJ72" s="264"/>
      <c r="BK72" s="264"/>
      <c r="BL72" s="264"/>
      <c r="BM72" s="264"/>
      <c r="BN72" s="264"/>
      <c r="BO72" s="264"/>
      <c r="BP72" s="264"/>
      <c r="BQ72" s="261">
        <v>66</v>
      </c>
      <c r="BR72" s="266"/>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5"/>
    </row>
    <row r="73" spans="1:131" s="246" customFormat="1" ht="26.25" customHeight="1" x14ac:dyDescent="0.15">
      <c r="A73" s="260">
        <v>6</v>
      </c>
      <c r="B73" s="1029" t="s">
        <v>584</v>
      </c>
      <c r="C73" s="1030"/>
      <c r="D73" s="1030"/>
      <c r="E73" s="1030"/>
      <c r="F73" s="1030"/>
      <c r="G73" s="1030"/>
      <c r="H73" s="1030"/>
      <c r="I73" s="1030"/>
      <c r="J73" s="1030"/>
      <c r="K73" s="1030"/>
      <c r="L73" s="1030"/>
      <c r="M73" s="1030"/>
      <c r="N73" s="1030"/>
      <c r="O73" s="1030"/>
      <c r="P73" s="1031"/>
      <c r="Q73" s="1032">
        <v>1278</v>
      </c>
      <c r="R73" s="1026"/>
      <c r="S73" s="1026"/>
      <c r="T73" s="1026"/>
      <c r="U73" s="1026"/>
      <c r="V73" s="1026">
        <v>1238</v>
      </c>
      <c r="W73" s="1026"/>
      <c r="X73" s="1026"/>
      <c r="Y73" s="1026"/>
      <c r="Z73" s="1026"/>
      <c r="AA73" s="1026">
        <v>40</v>
      </c>
      <c r="AB73" s="1026"/>
      <c r="AC73" s="1026"/>
      <c r="AD73" s="1026"/>
      <c r="AE73" s="1026"/>
      <c r="AF73" s="1026">
        <v>40</v>
      </c>
      <c r="AG73" s="1026"/>
      <c r="AH73" s="1026"/>
      <c r="AI73" s="1026"/>
      <c r="AJ73" s="1026"/>
      <c r="AK73" s="1026" t="s">
        <v>589</v>
      </c>
      <c r="AL73" s="1026"/>
      <c r="AM73" s="1026"/>
      <c r="AN73" s="1026"/>
      <c r="AO73" s="1026"/>
      <c r="AP73" s="1026">
        <v>890</v>
      </c>
      <c r="AQ73" s="1026"/>
      <c r="AR73" s="1026"/>
      <c r="AS73" s="1026"/>
      <c r="AT73" s="1026"/>
      <c r="AU73" s="1026">
        <v>251</v>
      </c>
      <c r="AV73" s="1026"/>
      <c r="AW73" s="1026"/>
      <c r="AX73" s="1026"/>
      <c r="AY73" s="1026"/>
      <c r="AZ73" s="1027"/>
      <c r="BA73" s="1027"/>
      <c r="BB73" s="1027"/>
      <c r="BC73" s="1027"/>
      <c r="BD73" s="1028"/>
      <c r="BE73" s="264"/>
      <c r="BF73" s="264"/>
      <c r="BG73" s="264"/>
      <c r="BH73" s="264"/>
      <c r="BI73" s="264"/>
      <c r="BJ73" s="264"/>
      <c r="BK73" s="264"/>
      <c r="BL73" s="264"/>
      <c r="BM73" s="264"/>
      <c r="BN73" s="264"/>
      <c r="BO73" s="264"/>
      <c r="BP73" s="264"/>
      <c r="BQ73" s="261">
        <v>67</v>
      </c>
      <c r="BR73" s="266"/>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5"/>
    </row>
    <row r="74" spans="1:131" s="246" customFormat="1" ht="26.25" customHeight="1" x14ac:dyDescent="0.15">
      <c r="A74" s="260">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4"/>
      <c r="BF74" s="264"/>
      <c r="BG74" s="264"/>
      <c r="BH74" s="264"/>
      <c r="BI74" s="264"/>
      <c r="BJ74" s="264"/>
      <c r="BK74" s="264"/>
      <c r="BL74" s="264"/>
      <c r="BM74" s="264"/>
      <c r="BN74" s="264"/>
      <c r="BO74" s="264"/>
      <c r="BP74" s="264"/>
      <c r="BQ74" s="261">
        <v>68</v>
      </c>
      <c r="BR74" s="266"/>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5"/>
    </row>
    <row r="75" spans="1:131" s="246" customFormat="1" ht="26.25" customHeight="1" x14ac:dyDescent="0.15">
      <c r="A75" s="260">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4"/>
      <c r="BF75" s="264"/>
      <c r="BG75" s="264"/>
      <c r="BH75" s="264"/>
      <c r="BI75" s="264"/>
      <c r="BJ75" s="264"/>
      <c r="BK75" s="264"/>
      <c r="BL75" s="264"/>
      <c r="BM75" s="264"/>
      <c r="BN75" s="264"/>
      <c r="BO75" s="264"/>
      <c r="BP75" s="264"/>
      <c r="BQ75" s="261">
        <v>69</v>
      </c>
      <c r="BR75" s="266"/>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5"/>
    </row>
    <row r="76" spans="1:131" s="246" customFormat="1" ht="26.25" customHeight="1" x14ac:dyDescent="0.15">
      <c r="A76" s="260">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4"/>
      <c r="BF76" s="264"/>
      <c r="BG76" s="264"/>
      <c r="BH76" s="264"/>
      <c r="BI76" s="264"/>
      <c r="BJ76" s="264"/>
      <c r="BK76" s="264"/>
      <c r="BL76" s="264"/>
      <c r="BM76" s="264"/>
      <c r="BN76" s="264"/>
      <c r="BO76" s="264"/>
      <c r="BP76" s="264"/>
      <c r="BQ76" s="261">
        <v>70</v>
      </c>
      <c r="BR76" s="266"/>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5"/>
    </row>
    <row r="77" spans="1:131" s="246" customFormat="1" ht="26.25" customHeight="1" x14ac:dyDescent="0.15">
      <c r="A77" s="260">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4"/>
      <c r="BF77" s="264"/>
      <c r="BG77" s="264"/>
      <c r="BH77" s="264"/>
      <c r="BI77" s="264"/>
      <c r="BJ77" s="264"/>
      <c r="BK77" s="264"/>
      <c r="BL77" s="264"/>
      <c r="BM77" s="264"/>
      <c r="BN77" s="264"/>
      <c r="BO77" s="264"/>
      <c r="BP77" s="264"/>
      <c r="BQ77" s="261">
        <v>71</v>
      </c>
      <c r="BR77" s="266"/>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5"/>
    </row>
    <row r="78" spans="1:131" s="246" customFormat="1" ht="26.25" customHeight="1" x14ac:dyDescent="0.15">
      <c r="A78" s="260">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4"/>
      <c r="BF78" s="264"/>
      <c r="BG78" s="264"/>
      <c r="BH78" s="264"/>
      <c r="BI78" s="264"/>
      <c r="BJ78" s="267"/>
      <c r="BK78" s="267"/>
      <c r="BL78" s="267"/>
      <c r="BM78" s="267"/>
      <c r="BN78" s="267"/>
      <c r="BO78" s="264"/>
      <c r="BP78" s="264"/>
      <c r="BQ78" s="261">
        <v>72</v>
      </c>
      <c r="BR78" s="266"/>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5"/>
    </row>
    <row r="79" spans="1:131" s="246" customFormat="1" ht="26.25" customHeight="1" x14ac:dyDescent="0.15">
      <c r="A79" s="260">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4"/>
      <c r="BF79" s="264"/>
      <c r="BG79" s="264"/>
      <c r="BH79" s="264"/>
      <c r="BI79" s="264"/>
      <c r="BJ79" s="267"/>
      <c r="BK79" s="267"/>
      <c r="BL79" s="267"/>
      <c r="BM79" s="267"/>
      <c r="BN79" s="267"/>
      <c r="BO79" s="264"/>
      <c r="BP79" s="264"/>
      <c r="BQ79" s="261">
        <v>73</v>
      </c>
      <c r="BR79" s="266"/>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5"/>
    </row>
    <row r="80" spans="1:131" s="246" customFormat="1" ht="26.25" customHeight="1" x14ac:dyDescent="0.15">
      <c r="A80" s="260">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4"/>
      <c r="BF80" s="264"/>
      <c r="BG80" s="264"/>
      <c r="BH80" s="264"/>
      <c r="BI80" s="264"/>
      <c r="BJ80" s="264"/>
      <c r="BK80" s="264"/>
      <c r="BL80" s="264"/>
      <c r="BM80" s="264"/>
      <c r="BN80" s="264"/>
      <c r="BO80" s="264"/>
      <c r="BP80" s="264"/>
      <c r="BQ80" s="261">
        <v>74</v>
      </c>
      <c r="BR80" s="266"/>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5"/>
    </row>
    <row r="81" spans="1:131" s="246" customFormat="1" ht="26.25" customHeight="1" x14ac:dyDescent="0.15">
      <c r="A81" s="260">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4"/>
      <c r="BF81" s="264"/>
      <c r="BG81" s="264"/>
      <c r="BH81" s="264"/>
      <c r="BI81" s="264"/>
      <c r="BJ81" s="264"/>
      <c r="BK81" s="264"/>
      <c r="BL81" s="264"/>
      <c r="BM81" s="264"/>
      <c r="BN81" s="264"/>
      <c r="BO81" s="264"/>
      <c r="BP81" s="264"/>
      <c r="BQ81" s="261">
        <v>75</v>
      </c>
      <c r="BR81" s="266"/>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5"/>
    </row>
    <row r="82" spans="1:131" s="246" customFormat="1" ht="26.25" customHeight="1" x14ac:dyDescent="0.15">
      <c r="A82" s="260">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4"/>
      <c r="BF82" s="264"/>
      <c r="BG82" s="264"/>
      <c r="BH82" s="264"/>
      <c r="BI82" s="264"/>
      <c r="BJ82" s="264"/>
      <c r="BK82" s="264"/>
      <c r="BL82" s="264"/>
      <c r="BM82" s="264"/>
      <c r="BN82" s="264"/>
      <c r="BO82" s="264"/>
      <c r="BP82" s="264"/>
      <c r="BQ82" s="261">
        <v>76</v>
      </c>
      <c r="BR82" s="266"/>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5"/>
    </row>
    <row r="83" spans="1:131" s="246" customFormat="1" ht="26.25" customHeight="1" x14ac:dyDescent="0.15">
      <c r="A83" s="260">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4"/>
      <c r="BF83" s="264"/>
      <c r="BG83" s="264"/>
      <c r="BH83" s="264"/>
      <c r="BI83" s="264"/>
      <c r="BJ83" s="264"/>
      <c r="BK83" s="264"/>
      <c r="BL83" s="264"/>
      <c r="BM83" s="264"/>
      <c r="BN83" s="264"/>
      <c r="BO83" s="264"/>
      <c r="BP83" s="264"/>
      <c r="BQ83" s="261">
        <v>77</v>
      </c>
      <c r="BR83" s="266"/>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5"/>
    </row>
    <row r="84" spans="1:131" s="246" customFormat="1" ht="26.25" customHeight="1" x14ac:dyDescent="0.15">
      <c r="A84" s="260">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4"/>
      <c r="BF84" s="264"/>
      <c r="BG84" s="264"/>
      <c r="BH84" s="264"/>
      <c r="BI84" s="264"/>
      <c r="BJ84" s="264"/>
      <c r="BK84" s="264"/>
      <c r="BL84" s="264"/>
      <c r="BM84" s="264"/>
      <c r="BN84" s="264"/>
      <c r="BO84" s="264"/>
      <c r="BP84" s="264"/>
      <c r="BQ84" s="261">
        <v>78</v>
      </c>
      <c r="BR84" s="266"/>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5"/>
    </row>
    <row r="85" spans="1:131" s="246" customFormat="1" ht="26.25" customHeight="1" x14ac:dyDescent="0.15">
      <c r="A85" s="260">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4"/>
      <c r="BF85" s="264"/>
      <c r="BG85" s="264"/>
      <c r="BH85" s="264"/>
      <c r="BI85" s="264"/>
      <c r="BJ85" s="264"/>
      <c r="BK85" s="264"/>
      <c r="BL85" s="264"/>
      <c r="BM85" s="264"/>
      <c r="BN85" s="264"/>
      <c r="BO85" s="264"/>
      <c r="BP85" s="264"/>
      <c r="BQ85" s="261">
        <v>79</v>
      </c>
      <c r="BR85" s="266"/>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5"/>
    </row>
    <row r="86" spans="1:131" s="246" customFormat="1" ht="26.25" customHeight="1" x14ac:dyDescent="0.15">
      <c r="A86" s="260">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4"/>
      <c r="BF86" s="264"/>
      <c r="BG86" s="264"/>
      <c r="BH86" s="264"/>
      <c r="BI86" s="264"/>
      <c r="BJ86" s="264"/>
      <c r="BK86" s="264"/>
      <c r="BL86" s="264"/>
      <c r="BM86" s="264"/>
      <c r="BN86" s="264"/>
      <c r="BO86" s="264"/>
      <c r="BP86" s="264"/>
      <c r="BQ86" s="261">
        <v>80</v>
      </c>
      <c r="BR86" s="266"/>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5"/>
    </row>
    <row r="87" spans="1:131" s="246" customFormat="1" ht="26.25" customHeight="1" x14ac:dyDescent="0.15">
      <c r="A87" s="268">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4"/>
      <c r="BF87" s="264"/>
      <c r="BG87" s="264"/>
      <c r="BH87" s="264"/>
      <c r="BI87" s="264"/>
      <c r="BJ87" s="264"/>
      <c r="BK87" s="264"/>
      <c r="BL87" s="264"/>
      <c r="BM87" s="264"/>
      <c r="BN87" s="264"/>
      <c r="BO87" s="264"/>
      <c r="BP87" s="264"/>
      <c r="BQ87" s="261">
        <v>81</v>
      </c>
      <c r="BR87" s="266"/>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5"/>
    </row>
    <row r="88" spans="1:131" s="246" customFormat="1" ht="26.25" customHeight="1" thickBot="1" x14ac:dyDescent="0.2">
      <c r="A88" s="263" t="s">
        <v>385</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781</v>
      </c>
      <c r="AG88" s="1014"/>
      <c r="AH88" s="1014"/>
      <c r="AI88" s="1014"/>
      <c r="AJ88" s="1014"/>
      <c r="AK88" s="1018"/>
      <c r="AL88" s="1018"/>
      <c r="AM88" s="1018"/>
      <c r="AN88" s="1018"/>
      <c r="AO88" s="1018"/>
      <c r="AP88" s="1014">
        <v>1765</v>
      </c>
      <c r="AQ88" s="1014"/>
      <c r="AR88" s="1014"/>
      <c r="AS88" s="1014"/>
      <c r="AT88" s="1014"/>
      <c r="AU88" s="1014">
        <v>439</v>
      </c>
      <c r="AV88" s="1014"/>
      <c r="AW88" s="1014"/>
      <c r="AX88" s="1014"/>
      <c r="AY88" s="1014"/>
      <c r="AZ88" s="1015"/>
      <c r="BA88" s="1015"/>
      <c r="BB88" s="1015"/>
      <c r="BC88" s="1015"/>
      <c r="BD88" s="1016"/>
      <c r="BE88" s="264"/>
      <c r="BF88" s="264"/>
      <c r="BG88" s="264"/>
      <c r="BH88" s="264"/>
      <c r="BI88" s="264"/>
      <c r="BJ88" s="264"/>
      <c r="BK88" s="264"/>
      <c r="BL88" s="264"/>
      <c r="BM88" s="264"/>
      <c r="BN88" s="264"/>
      <c r="BO88" s="264"/>
      <c r="BP88" s="264"/>
      <c r="BQ88" s="261">
        <v>82</v>
      </c>
      <c r="BR88" s="266"/>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385</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154</v>
      </c>
      <c r="CS102" s="1006"/>
      <c r="CT102" s="1006"/>
      <c r="CU102" s="1006"/>
      <c r="CV102" s="1007"/>
      <c r="CW102" s="1005">
        <v>32</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421</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422</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5"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303</v>
      </c>
      <c r="AG109" s="949"/>
      <c r="AH109" s="949"/>
      <c r="AI109" s="949"/>
      <c r="AJ109" s="950"/>
      <c r="AK109" s="951" t="s">
        <v>302</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303</v>
      </c>
      <c r="BW109" s="949"/>
      <c r="BX109" s="949"/>
      <c r="BY109" s="949"/>
      <c r="BZ109" s="950"/>
      <c r="CA109" s="951" t="s">
        <v>302</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303</v>
      </c>
      <c r="DM109" s="949"/>
      <c r="DN109" s="949"/>
      <c r="DO109" s="949"/>
      <c r="DP109" s="950"/>
      <c r="DQ109" s="951" t="s">
        <v>302</v>
      </c>
      <c r="DR109" s="949"/>
      <c r="DS109" s="949"/>
      <c r="DT109" s="949"/>
      <c r="DU109" s="950"/>
      <c r="DV109" s="951" t="s">
        <v>427</v>
      </c>
      <c r="DW109" s="949"/>
      <c r="DX109" s="949"/>
      <c r="DY109" s="949"/>
      <c r="DZ109" s="980"/>
    </row>
    <row r="110" spans="1:131" s="245"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1052499</v>
      </c>
      <c r="AB110" s="942"/>
      <c r="AC110" s="942"/>
      <c r="AD110" s="942"/>
      <c r="AE110" s="943"/>
      <c r="AF110" s="944">
        <v>1020259</v>
      </c>
      <c r="AG110" s="942"/>
      <c r="AH110" s="942"/>
      <c r="AI110" s="942"/>
      <c r="AJ110" s="943"/>
      <c r="AK110" s="944">
        <v>975560</v>
      </c>
      <c r="AL110" s="942"/>
      <c r="AM110" s="942"/>
      <c r="AN110" s="942"/>
      <c r="AO110" s="943"/>
      <c r="AP110" s="945">
        <v>15</v>
      </c>
      <c r="AQ110" s="946"/>
      <c r="AR110" s="946"/>
      <c r="AS110" s="946"/>
      <c r="AT110" s="947"/>
      <c r="AU110" s="981" t="s">
        <v>72</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10600052</v>
      </c>
      <c r="BR110" s="889"/>
      <c r="BS110" s="889"/>
      <c r="BT110" s="889"/>
      <c r="BU110" s="889"/>
      <c r="BV110" s="889">
        <v>10133132</v>
      </c>
      <c r="BW110" s="889"/>
      <c r="BX110" s="889"/>
      <c r="BY110" s="889"/>
      <c r="BZ110" s="889"/>
      <c r="CA110" s="889">
        <v>9853416</v>
      </c>
      <c r="CB110" s="889"/>
      <c r="CC110" s="889"/>
      <c r="CD110" s="889"/>
      <c r="CE110" s="889"/>
      <c r="CF110" s="913">
        <v>151</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126</v>
      </c>
      <c r="DM110" s="889"/>
      <c r="DN110" s="889"/>
      <c r="DO110" s="889"/>
      <c r="DP110" s="889"/>
      <c r="DQ110" s="889" t="s">
        <v>126</v>
      </c>
      <c r="DR110" s="889"/>
      <c r="DS110" s="889"/>
      <c r="DT110" s="889"/>
      <c r="DU110" s="889"/>
      <c r="DV110" s="890" t="s">
        <v>433</v>
      </c>
      <c r="DW110" s="890"/>
      <c r="DX110" s="890"/>
      <c r="DY110" s="890"/>
      <c r="DZ110" s="891"/>
    </row>
    <row r="111" spans="1:131" s="245"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126</v>
      </c>
      <c r="AG111" s="970"/>
      <c r="AH111" s="970"/>
      <c r="AI111" s="970"/>
      <c r="AJ111" s="971"/>
      <c r="AK111" s="972" t="s">
        <v>387</v>
      </c>
      <c r="AL111" s="970"/>
      <c r="AM111" s="970"/>
      <c r="AN111" s="970"/>
      <c r="AO111" s="971"/>
      <c r="AP111" s="973" t="s">
        <v>126</v>
      </c>
      <c r="AQ111" s="974"/>
      <c r="AR111" s="974"/>
      <c r="AS111" s="974"/>
      <c r="AT111" s="975"/>
      <c r="AU111" s="983"/>
      <c r="AV111" s="984"/>
      <c r="AW111" s="984"/>
      <c r="AX111" s="984"/>
      <c r="AY111" s="984"/>
      <c r="AZ111" s="859" t="s">
        <v>435</v>
      </c>
      <c r="BA111" s="794"/>
      <c r="BB111" s="794"/>
      <c r="BC111" s="794"/>
      <c r="BD111" s="794"/>
      <c r="BE111" s="794"/>
      <c r="BF111" s="794"/>
      <c r="BG111" s="794"/>
      <c r="BH111" s="794"/>
      <c r="BI111" s="794"/>
      <c r="BJ111" s="794"/>
      <c r="BK111" s="794"/>
      <c r="BL111" s="794"/>
      <c r="BM111" s="794"/>
      <c r="BN111" s="794"/>
      <c r="BO111" s="794"/>
      <c r="BP111" s="795"/>
      <c r="BQ111" s="860">
        <v>113954</v>
      </c>
      <c r="BR111" s="861"/>
      <c r="BS111" s="861"/>
      <c r="BT111" s="861"/>
      <c r="BU111" s="861"/>
      <c r="BV111" s="861">
        <v>89986</v>
      </c>
      <c r="BW111" s="861"/>
      <c r="BX111" s="861"/>
      <c r="BY111" s="861"/>
      <c r="BZ111" s="861"/>
      <c r="CA111" s="861">
        <v>66075</v>
      </c>
      <c r="CB111" s="861"/>
      <c r="CC111" s="861"/>
      <c r="CD111" s="861"/>
      <c r="CE111" s="861"/>
      <c r="CF111" s="922">
        <v>1</v>
      </c>
      <c r="CG111" s="923"/>
      <c r="CH111" s="923"/>
      <c r="CI111" s="923"/>
      <c r="CJ111" s="923"/>
      <c r="CK111" s="978"/>
      <c r="CL111" s="865"/>
      <c r="CM111" s="868" t="s">
        <v>436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126</v>
      </c>
      <c r="DM111" s="861"/>
      <c r="DN111" s="861"/>
      <c r="DO111" s="861"/>
      <c r="DP111" s="861"/>
      <c r="DQ111" s="861" t="s">
        <v>387</v>
      </c>
      <c r="DR111" s="861"/>
      <c r="DS111" s="861"/>
      <c r="DT111" s="861"/>
      <c r="DU111" s="861"/>
      <c r="DV111" s="838" t="s">
        <v>126</v>
      </c>
      <c r="DW111" s="838"/>
      <c r="DX111" s="838"/>
      <c r="DY111" s="838"/>
      <c r="DZ111" s="839"/>
    </row>
    <row r="112" spans="1:131" s="245" customFormat="1" ht="26.25" customHeight="1" x14ac:dyDescent="0.15">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387</v>
      </c>
      <c r="AG112" s="824"/>
      <c r="AH112" s="824"/>
      <c r="AI112" s="824"/>
      <c r="AJ112" s="825"/>
      <c r="AK112" s="826" t="s">
        <v>433</v>
      </c>
      <c r="AL112" s="824"/>
      <c r="AM112" s="824"/>
      <c r="AN112" s="824"/>
      <c r="AO112" s="825"/>
      <c r="AP112" s="871" t="s">
        <v>126</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9458252</v>
      </c>
      <c r="BR112" s="861"/>
      <c r="BS112" s="861"/>
      <c r="BT112" s="861"/>
      <c r="BU112" s="861"/>
      <c r="BV112" s="861">
        <v>9030345</v>
      </c>
      <c r="BW112" s="861"/>
      <c r="BX112" s="861"/>
      <c r="BY112" s="861"/>
      <c r="BZ112" s="861"/>
      <c r="CA112" s="861">
        <v>8888227</v>
      </c>
      <c r="CB112" s="861"/>
      <c r="CC112" s="861"/>
      <c r="CD112" s="861"/>
      <c r="CE112" s="861"/>
      <c r="CF112" s="922">
        <v>136.19999999999999</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387</v>
      </c>
      <c r="DH112" s="861"/>
      <c r="DI112" s="861"/>
      <c r="DJ112" s="861"/>
      <c r="DK112" s="861"/>
      <c r="DL112" s="861" t="s">
        <v>126</v>
      </c>
      <c r="DM112" s="861"/>
      <c r="DN112" s="861"/>
      <c r="DO112" s="861"/>
      <c r="DP112" s="861"/>
      <c r="DQ112" s="861" t="s">
        <v>387</v>
      </c>
      <c r="DR112" s="861"/>
      <c r="DS112" s="861"/>
      <c r="DT112" s="861"/>
      <c r="DU112" s="861"/>
      <c r="DV112" s="838" t="s">
        <v>387</v>
      </c>
      <c r="DW112" s="838"/>
      <c r="DX112" s="838"/>
      <c r="DY112" s="838"/>
      <c r="DZ112" s="839"/>
    </row>
    <row r="113" spans="1:130" s="245"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547390</v>
      </c>
      <c r="AB113" s="970"/>
      <c r="AC113" s="970"/>
      <c r="AD113" s="970"/>
      <c r="AE113" s="971"/>
      <c r="AF113" s="972">
        <v>630220</v>
      </c>
      <c r="AG113" s="970"/>
      <c r="AH113" s="970"/>
      <c r="AI113" s="970"/>
      <c r="AJ113" s="971"/>
      <c r="AK113" s="972">
        <v>607365</v>
      </c>
      <c r="AL113" s="970"/>
      <c r="AM113" s="970"/>
      <c r="AN113" s="970"/>
      <c r="AO113" s="971"/>
      <c r="AP113" s="973">
        <v>9.3000000000000007</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574672</v>
      </c>
      <c r="BR113" s="861"/>
      <c r="BS113" s="861"/>
      <c r="BT113" s="861"/>
      <c r="BU113" s="861"/>
      <c r="BV113" s="861">
        <v>488399</v>
      </c>
      <c r="BW113" s="861"/>
      <c r="BX113" s="861"/>
      <c r="BY113" s="861"/>
      <c r="BZ113" s="861"/>
      <c r="CA113" s="861">
        <v>439015</v>
      </c>
      <c r="CB113" s="861"/>
      <c r="CC113" s="861"/>
      <c r="CD113" s="861"/>
      <c r="CE113" s="861"/>
      <c r="CF113" s="922">
        <v>6.7</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387</v>
      </c>
      <c r="DH113" s="824"/>
      <c r="DI113" s="824"/>
      <c r="DJ113" s="824"/>
      <c r="DK113" s="825"/>
      <c r="DL113" s="826" t="s">
        <v>387</v>
      </c>
      <c r="DM113" s="824"/>
      <c r="DN113" s="824"/>
      <c r="DO113" s="824"/>
      <c r="DP113" s="825"/>
      <c r="DQ113" s="826" t="s">
        <v>433</v>
      </c>
      <c r="DR113" s="824"/>
      <c r="DS113" s="824"/>
      <c r="DT113" s="824"/>
      <c r="DU113" s="825"/>
      <c r="DV113" s="871" t="s">
        <v>126</v>
      </c>
      <c r="DW113" s="872"/>
      <c r="DX113" s="872"/>
      <c r="DY113" s="872"/>
      <c r="DZ113" s="873"/>
    </row>
    <row r="114" spans="1:130" s="245" customFormat="1" ht="26.25" customHeight="1" x14ac:dyDescent="0.15">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195489</v>
      </c>
      <c r="AB114" s="824"/>
      <c r="AC114" s="824"/>
      <c r="AD114" s="824"/>
      <c r="AE114" s="825"/>
      <c r="AF114" s="826">
        <v>89817</v>
      </c>
      <c r="AG114" s="824"/>
      <c r="AH114" s="824"/>
      <c r="AI114" s="824"/>
      <c r="AJ114" s="825"/>
      <c r="AK114" s="826">
        <v>72909</v>
      </c>
      <c r="AL114" s="824"/>
      <c r="AM114" s="824"/>
      <c r="AN114" s="824"/>
      <c r="AO114" s="825"/>
      <c r="AP114" s="871">
        <v>1.1000000000000001</v>
      </c>
      <c r="AQ114" s="872"/>
      <c r="AR114" s="872"/>
      <c r="AS114" s="872"/>
      <c r="AT114" s="873"/>
      <c r="AU114" s="983"/>
      <c r="AV114" s="984"/>
      <c r="AW114" s="984"/>
      <c r="AX114" s="984"/>
      <c r="AY114" s="984"/>
      <c r="AZ114" s="859" t="s">
        <v>445</v>
      </c>
      <c r="BA114" s="794"/>
      <c r="BB114" s="794"/>
      <c r="BC114" s="794"/>
      <c r="BD114" s="794"/>
      <c r="BE114" s="794"/>
      <c r="BF114" s="794"/>
      <c r="BG114" s="794"/>
      <c r="BH114" s="794"/>
      <c r="BI114" s="794"/>
      <c r="BJ114" s="794"/>
      <c r="BK114" s="794"/>
      <c r="BL114" s="794"/>
      <c r="BM114" s="794"/>
      <c r="BN114" s="794"/>
      <c r="BO114" s="794"/>
      <c r="BP114" s="795"/>
      <c r="BQ114" s="860">
        <v>1249006</v>
      </c>
      <c r="BR114" s="861"/>
      <c r="BS114" s="861"/>
      <c r="BT114" s="861"/>
      <c r="BU114" s="861"/>
      <c r="BV114" s="861">
        <v>1129635</v>
      </c>
      <c r="BW114" s="861"/>
      <c r="BX114" s="861"/>
      <c r="BY114" s="861"/>
      <c r="BZ114" s="861"/>
      <c r="CA114" s="861">
        <v>1126630</v>
      </c>
      <c r="CB114" s="861"/>
      <c r="CC114" s="861"/>
      <c r="CD114" s="861"/>
      <c r="CE114" s="861"/>
      <c r="CF114" s="922">
        <v>17.3</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387</v>
      </c>
      <c r="DM114" s="824"/>
      <c r="DN114" s="824"/>
      <c r="DO114" s="824"/>
      <c r="DP114" s="825"/>
      <c r="DQ114" s="826" t="s">
        <v>126</v>
      </c>
      <c r="DR114" s="824"/>
      <c r="DS114" s="824"/>
      <c r="DT114" s="824"/>
      <c r="DU114" s="825"/>
      <c r="DV114" s="871" t="s">
        <v>433</v>
      </c>
      <c r="DW114" s="872"/>
      <c r="DX114" s="872"/>
      <c r="DY114" s="872"/>
      <c r="DZ114" s="873"/>
    </row>
    <row r="115" spans="1:130" s="245"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8929</v>
      </c>
      <c r="AB115" s="970"/>
      <c r="AC115" s="970"/>
      <c r="AD115" s="970"/>
      <c r="AE115" s="971"/>
      <c r="AF115" s="972">
        <v>8826</v>
      </c>
      <c r="AG115" s="970"/>
      <c r="AH115" s="970"/>
      <c r="AI115" s="970"/>
      <c r="AJ115" s="971"/>
      <c r="AK115" s="972">
        <v>8750</v>
      </c>
      <c r="AL115" s="970"/>
      <c r="AM115" s="970"/>
      <c r="AN115" s="970"/>
      <c r="AO115" s="971"/>
      <c r="AP115" s="973">
        <v>0.1</v>
      </c>
      <c r="AQ115" s="974"/>
      <c r="AR115" s="974"/>
      <c r="AS115" s="974"/>
      <c r="AT115" s="975"/>
      <c r="AU115" s="983"/>
      <c r="AV115" s="984"/>
      <c r="AW115" s="984"/>
      <c r="AX115" s="984"/>
      <c r="AY115" s="984"/>
      <c r="AZ115" s="859" t="s">
        <v>448</v>
      </c>
      <c r="BA115" s="794"/>
      <c r="BB115" s="794"/>
      <c r="BC115" s="794"/>
      <c r="BD115" s="794"/>
      <c r="BE115" s="794"/>
      <c r="BF115" s="794"/>
      <c r="BG115" s="794"/>
      <c r="BH115" s="794"/>
      <c r="BI115" s="794"/>
      <c r="BJ115" s="794"/>
      <c r="BK115" s="794"/>
      <c r="BL115" s="794"/>
      <c r="BM115" s="794"/>
      <c r="BN115" s="794"/>
      <c r="BO115" s="794"/>
      <c r="BP115" s="795"/>
      <c r="BQ115" s="860" t="s">
        <v>126</v>
      </c>
      <c r="BR115" s="861"/>
      <c r="BS115" s="861"/>
      <c r="BT115" s="861"/>
      <c r="BU115" s="861"/>
      <c r="BV115" s="861" t="s">
        <v>126</v>
      </c>
      <c r="BW115" s="861"/>
      <c r="BX115" s="861"/>
      <c r="BY115" s="861"/>
      <c r="BZ115" s="861"/>
      <c r="CA115" s="861" t="s">
        <v>126</v>
      </c>
      <c r="CB115" s="861"/>
      <c r="CC115" s="861"/>
      <c r="CD115" s="861"/>
      <c r="CE115" s="861"/>
      <c r="CF115" s="922" t="s">
        <v>387</v>
      </c>
      <c r="CG115" s="923"/>
      <c r="CH115" s="923"/>
      <c r="CI115" s="923"/>
      <c r="CJ115" s="923"/>
      <c r="CK115" s="978"/>
      <c r="CL115" s="865"/>
      <c r="CM115" s="859" t="s">
        <v>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387</v>
      </c>
      <c r="DH115" s="824"/>
      <c r="DI115" s="824"/>
      <c r="DJ115" s="824"/>
      <c r="DK115" s="825"/>
      <c r="DL115" s="826" t="s">
        <v>126</v>
      </c>
      <c r="DM115" s="824"/>
      <c r="DN115" s="824"/>
      <c r="DO115" s="824"/>
      <c r="DP115" s="825"/>
      <c r="DQ115" s="826" t="s">
        <v>387</v>
      </c>
      <c r="DR115" s="824"/>
      <c r="DS115" s="824"/>
      <c r="DT115" s="824"/>
      <c r="DU115" s="825"/>
      <c r="DV115" s="871" t="s">
        <v>433</v>
      </c>
      <c r="DW115" s="872"/>
      <c r="DX115" s="872"/>
      <c r="DY115" s="872"/>
      <c r="DZ115" s="873"/>
    </row>
    <row r="116" spans="1:130" s="245" customFormat="1" ht="26.25" customHeight="1" x14ac:dyDescent="0.15">
      <c r="A116" s="967"/>
      <c r="B116" s="968"/>
      <c r="C116" s="927" t="s">
        <v>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126</v>
      </c>
      <c r="AB116" s="824"/>
      <c r="AC116" s="824"/>
      <c r="AD116" s="824"/>
      <c r="AE116" s="825"/>
      <c r="AF116" s="826" t="s">
        <v>126</v>
      </c>
      <c r="AG116" s="824"/>
      <c r="AH116" s="824"/>
      <c r="AI116" s="824"/>
      <c r="AJ116" s="825"/>
      <c r="AK116" s="826" t="s">
        <v>126</v>
      </c>
      <c r="AL116" s="824"/>
      <c r="AM116" s="824"/>
      <c r="AN116" s="824"/>
      <c r="AO116" s="825"/>
      <c r="AP116" s="871" t="s">
        <v>387</v>
      </c>
      <c r="AQ116" s="872"/>
      <c r="AR116" s="872"/>
      <c r="AS116" s="872"/>
      <c r="AT116" s="873"/>
      <c r="AU116" s="983"/>
      <c r="AV116" s="984"/>
      <c r="AW116" s="984"/>
      <c r="AX116" s="984"/>
      <c r="AY116" s="984"/>
      <c r="AZ116" s="910" t="s">
        <v>451</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126</v>
      </c>
      <c r="BW116" s="861"/>
      <c r="BX116" s="861"/>
      <c r="BY116" s="861"/>
      <c r="BZ116" s="861"/>
      <c r="CA116" s="861" t="s">
        <v>126</v>
      </c>
      <c r="CB116" s="861"/>
      <c r="CC116" s="861"/>
      <c r="CD116" s="861"/>
      <c r="CE116" s="861"/>
      <c r="CF116" s="922" t="s">
        <v>126</v>
      </c>
      <c r="CG116" s="923"/>
      <c r="CH116" s="923"/>
      <c r="CI116" s="923"/>
      <c r="CJ116" s="923"/>
      <c r="CK116" s="978"/>
      <c r="CL116" s="865"/>
      <c r="CM116" s="868" t="s">
        <v>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36901</v>
      </c>
      <c r="DH116" s="824"/>
      <c r="DI116" s="824"/>
      <c r="DJ116" s="824"/>
      <c r="DK116" s="825"/>
      <c r="DL116" s="826">
        <v>28334</v>
      </c>
      <c r="DM116" s="824"/>
      <c r="DN116" s="824"/>
      <c r="DO116" s="824"/>
      <c r="DP116" s="825"/>
      <c r="DQ116" s="826">
        <v>19831</v>
      </c>
      <c r="DR116" s="824"/>
      <c r="DS116" s="824"/>
      <c r="DT116" s="824"/>
      <c r="DU116" s="825"/>
      <c r="DV116" s="871">
        <v>0.3</v>
      </c>
      <c r="DW116" s="872"/>
      <c r="DX116" s="872"/>
      <c r="DY116" s="872"/>
      <c r="DZ116" s="873"/>
    </row>
    <row r="117" spans="1:130" s="245"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453</v>
      </c>
      <c r="Z117" s="950"/>
      <c r="AA117" s="955">
        <v>1804307</v>
      </c>
      <c r="AB117" s="956"/>
      <c r="AC117" s="956"/>
      <c r="AD117" s="956"/>
      <c r="AE117" s="957"/>
      <c r="AF117" s="958">
        <v>1749122</v>
      </c>
      <c r="AG117" s="956"/>
      <c r="AH117" s="956"/>
      <c r="AI117" s="956"/>
      <c r="AJ117" s="957"/>
      <c r="AK117" s="958">
        <v>1664584</v>
      </c>
      <c r="AL117" s="956"/>
      <c r="AM117" s="956"/>
      <c r="AN117" s="956"/>
      <c r="AO117" s="957"/>
      <c r="AP117" s="959"/>
      <c r="AQ117" s="960"/>
      <c r="AR117" s="960"/>
      <c r="AS117" s="960"/>
      <c r="AT117" s="961"/>
      <c r="AU117" s="983"/>
      <c r="AV117" s="984"/>
      <c r="AW117" s="984"/>
      <c r="AX117" s="984"/>
      <c r="AY117" s="984"/>
      <c r="AZ117" s="910" t="s">
        <v>454</v>
      </c>
      <c r="BA117" s="911"/>
      <c r="BB117" s="911"/>
      <c r="BC117" s="911"/>
      <c r="BD117" s="911"/>
      <c r="BE117" s="911"/>
      <c r="BF117" s="911"/>
      <c r="BG117" s="911"/>
      <c r="BH117" s="911"/>
      <c r="BI117" s="911"/>
      <c r="BJ117" s="911"/>
      <c r="BK117" s="911"/>
      <c r="BL117" s="911"/>
      <c r="BM117" s="911"/>
      <c r="BN117" s="911"/>
      <c r="BO117" s="911"/>
      <c r="BP117" s="912"/>
      <c r="BQ117" s="860" t="s">
        <v>433</v>
      </c>
      <c r="BR117" s="861"/>
      <c r="BS117" s="861"/>
      <c r="BT117" s="861"/>
      <c r="BU117" s="861"/>
      <c r="BV117" s="861" t="s">
        <v>126</v>
      </c>
      <c r="BW117" s="861"/>
      <c r="BX117" s="861"/>
      <c r="BY117" s="861"/>
      <c r="BZ117" s="861"/>
      <c r="CA117" s="861" t="s">
        <v>387</v>
      </c>
      <c r="CB117" s="861"/>
      <c r="CC117" s="861"/>
      <c r="CD117" s="861"/>
      <c r="CE117" s="861"/>
      <c r="CF117" s="922" t="s">
        <v>126</v>
      </c>
      <c r="CG117" s="923"/>
      <c r="CH117" s="923"/>
      <c r="CI117" s="923"/>
      <c r="CJ117" s="923"/>
      <c r="CK117" s="978"/>
      <c r="CL117" s="865"/>
      <c r="CM117" s="868" t="s">
        <v>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126</v>
      </c>
      <c r="DM117" s="824"/>
      <c r="DN117" s="824"/>
      <c r="DO117" s="824"/>
      <c r="DP117" s="825"/>
      <c r="DQ117" s="826" t="s">
        <v>126</v>
      </c>
      <c r="DR117" s="824"/>
      <c r="DS117" s="824"/>
      <c r="DT117" s="824"/>
      <c r="DU117" s="825"/>
      <c r="DV117" s="871" t="s">
        <v>433</v>
      </c>
      <c r="DW117" s="872"/>
      <c r="DX117" s="872"/>
      <c r="DY117" s="872"/>
      <c r="DZ117" s="873"/>
    </row>
    <row r="118" spans="1:130" s="245"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303</v>
      </c>
      <c r="AG118" s="949"/>
      <c r="AH118" s="949"/>
      <c r="AI118" s="949"/>
      <c r="AJ118" s="950"/>
      <c r="AK118" s="951" t="s">
        <v>302</v>
      </c>
      <c r="AL118" s="949"/>
      <c r="AM118" s="949"/>
      <c r="AN118" s="949"/>
      <c r="AO118" s="950"/>
      <c r="AP118" s="952" t="s">
        <v>427</v>
      </c>
      <c r="AQ118" s="953"/>
      <c r="AR118" s="953"/>
      <c r="AS118" s="953"/>
      <c r="AT118" s="954"/>
      <c r="AU118" s="983"/>
      <c r="AV118" s="984"/>
      <c r="AW118" s="984"/>
      <c r="AX118" s="984"/>
      <c r="AY118" s="984"/>
      <c r="AZ118" s="926" t="s">
        <v>456</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126</v>
      </c>
      <c r="CB118" s="892"/>
      <c r="CC118" s="892"/>
      <c r="CD118" s="892"/>
      <c r="CE118" s="892"/>
      <c r="CF118" s="922" t="s">
        <v>126</v>
      </c>
      <c r="CG118" s="923"/>
      <c r="CH118" s="923"/>
      <c r="CI118" s="923"/>
      <c r="CJ118" s="923"/>
      <c r="CK118" s="978"/>
      <c r="CL118" s="865"/>
      <c r="CM118" s="868" t="s">
        <v>457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387</v>
      </c>
      <c r="DM118" s="824"/>
      <c r="DN118" s="824"/>
      <c r="DO118" s="824"/>
      <c r="DP118" s="825"/>
      <c r="DQ118" s="826" t="s">
        <v>387</v>
      </c>
      <c r="DR118" s="824"/>
      <c r="DS118" s="824"/>
      <c r="DT118" s="824"/>
      <c r="DU118" s="825"/>
      <c r="DV118" s="871" t="s">
        <v>126</v>
      </c>
      <c r="DW118" s="872"/>
      <c r="DX118" s="872"/>
      <c r="DY118" s="872"/>
      <c r="DZ118" s="873"/>
    </row>
    <row r="119" spans="1:130" s="245"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126</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6" t="s">
        <v>184</v>
      </c>
      <c r="BA119" s="276"/>
      <c r="BB119" s="276"/>
      <c r="BC119" s="276"/>
      <c r="BD119" s="276"/>
      <c r="BE119" s="276"/>
      <c r="BF119" s="276"/>
      <c r="BG119" s="276"/>
      <c r="BH119" s="276"/>
      <c r="BI119" s="276"/>
      <c r="BJ119" s="276"/>
      <c r="BK119" s="276"/>
      <c r="BL119" s="276"/>
      <c r="BM119" s="276"/>
      <c r="BN119" s="276"/>
      <c r="BO119" s="924" t="s">
        <v>458</v>
      </c>
      <c r="BP119" s="925"/>
      <c r="BQ119" s="929">
        <v>21995936</v>
      </c>
      <c r="BR119" s="892"/>
      <c r="BS119" s="892"/>
      <c r="BT119" s="892"/>
      <c r="BU119" s="892"/>
      <c r="BV119" s="892">
        <v>20871497</v>
      </c>
      <c r="BW119" s="892"/>
      <c r="BX119" s="892"/>
      <c r="BY119" s="892"/>
      <c r="BZ119" s="892"/>
      <c r="CA119" s="892">
        <v>20373363</v>
      </c>
      <c r="CB119" s="892"/>
      <c r="CC119" s="892"/>
      <c r="CD119" s="892"/>
      <c r="CE119" s="892"/>
      <c r="CF119" s="790"/>
      <c r="CG119" s="791"/>
      <c r="CH119" s="791"/>
      <c r="CI119" s="791"/>
      <c r="CJ119" s="881"/>
      <c r="CK119" s="979"/>
      <c r="CL119" s="867"/>
      <c r="CM119" s="885" t="s">
        <v>459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77053</v>
      </c>
      <c r="DH119" s="807"/>
      <c r="DI119" s="807"/>
      <c r="DJ119" s="807"/>
      <c r="DK119" s="808"/>
      <c r="DL119" s="809">
        <v>61652</v>
      </c>
      <c r="DM119" s="807"/>
      <c r="DN119" s="807"/>
      <c r="DO119" s="807"/>
      <c r="DP119" s="808"/>
      <c r="DQ119" s="809">
        <v>46244</v>
      </c>
      <c r="DR119" s="807"/>
      <c r="DS119" s="807"/>
      <c r="DT119" s="807"/>
      <c r="DU119" s="808"/>
      <c r="DV119" s="895">
        <v>0.7</v>
      </c>
      <c r="DW119" s="896"/>
      <c r="DX119" s="896"/>
      <c r="DY119" s="896"/>
      <c r="DZ119" s="897"/>
    </row>
    <row r="120" spans="1:130" s="245" customFormat="1" ht="26.25" customHeight="1" x14ac:dyDescent="0.15">
      <c r="A120" s="864"/>
      <c r="B120" s="865"/>
      <c r="C120" s="868" t="s">
        <v>436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387</v>
      </c>
      <c r="AG120" s="824"/>
      <c r="AH120" s="824"/>
      <c r="AI120" s="824"/>
      <c r="AJ120" s="825"/>
      <c r="AK120" s="826" t="s">
        <v>126</v>
      </c>
      <c r="AL120" s="824"/>
      <c r="AM120" s="824"/>
      <c r="AN120" s="824"/>
      <c r="AO120" s="825"/>
      <c r="AP120" s="871" t="s">
        <v>126</v>
      </c>
      <c r="AQ120" s="872"/>
      <c r="AR120" s="872"/>
      <c r="AS120" s="872"/>
      <c r="AT120" s="873"/>
      <c r="AU120" s="930" t="s">
        <v>460</v>
      </c>
      <c r="AV120" s="931"/>
      <c r="AW120" s="931"/>
      <c r="AX120" s="931"/>
      <c r="AY120" s="932"/>
      <c r="AZ120" s="907" t="s">
        <v>461</v>
      </c>
      <c r="BA120" s="852"/>
      <c r="BB120" s="852"/>
      <c r="BC120" s="852"/>
      <c r="BD120" s="852"/>
      <c r="BE120" s="852"/>
      <c r="BF120" s="852"/>
      <c r="BG120" s="852"/>
      <c r="BH120" s="852"/>
      <c r="BI120" s="852"/>
      <c r="BJ120" s="852"/>
      <c r="BK120" s="852"/>
      <c r="BL120" s="852"/>
      <c r="BM120" s="852"/>
      <c r="BN120" s="852"/>
      <c r="BO120" s="852"/>
      <c r="BP120" s="853"/>
      <c r="BQ120" s="908">
        <v>4714332</v>
      </c>
      <c r="BR120" s="889"/>
      <c r="BS120" s="889"/>
      <c r="BT120" s="889"/>
      <c r="BU120" s="889"/>
      <c r="BV120" s="889">
        <v>5083659</v>
      </c>
      <c r="BW120" s="889"/>
      <c r="BX120" s="889"/>
      <c r="BY120" s="889"/>
      <c r="BZ120" s="889"/>
      <c r="CA120" s="889">
        <v>4829906</v>
      </c>
      <c r="CB120" s="889"/>
      <c r="CC120" s="889"/>
      <c r="CD120" s="889"/>
      <c r="CE120" s="889"/>
      <c r="CF120" s="913">
        <v>74</v>
      </c>
      <c r="CG120" s="914"/>
      <c r="CH120" s="914"/>
      <c r="CI120" s="914"/>
      <c r="CJ120" s="914"/>
      <c r="CK120" s="915" t="s">
        <v>462</v>
      </c>
      <c r="CL120" s="899"/>
      <c r="CM120" s="899"/>
      <c r="CN120" s="899"/>
      <c r="CO120" s="900"/>
      <c r="CP120" s="919" t="s">
        <v>463</v>
      </c>
      <c r="CQ120" s="920"/>
      <c r="CR120" s="920"/>
      <c r="CS120" s="920"/>
      <c r="CT120" s="920"/>
      <c r="CU120" s="920"/>
      <c r="CV120" s="920"/>
      <c r="CW120" s="920"/>
      <c r="CX120" s="920"/>
      <c r="CY120" s="920"/>
      <c r="CZ120" s="920"/>
      <c r="DA120" s="920"/>
      <c r="DB120" s="920"/>
      <c r="DC120" s="920"/>
      <c r="DD120" s="920"/>
      <c r="DE120" s="920"/>
      <c r="DF120" s="921"/>
      <c r="DG120" s="908">
        <v>8233292</v>
      </c>
      <c r="DH120" s="889"/>
      <c r="DI120" s="889"/>
      <c r="DJ120" s="889"/>
      <c r="DK120" s="889"/>
      <c r="DL120" s="889">
        <v>8936277</v>
      </c>
      <c r="DM120" s="889"/>
      <c r="DN120" s="889"/>
      <c r="DO120" s="889"/>
      <c r="DP120" s="889"/>
      <c r="DQ120" s="889">
        <v>8861133</v>
      </c>
      <c r="DR120" s="889"/>
      <c r="DS120" s="889"/>
      <c r="DT120" s="889"/>
      <c r="DU120" s="889"/>
      <c r="DV120" s="890">
        <v>135.80000000000001</v>
      </c>
      <c r="DW120" s="890"/>
      <c r="DX120" s="890"/>
      <c r="DY120" s="890"/>
      <c r="DZ120" s="891"/>
    </row>
    <row r="121" spans="1:130" s="245"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159909</v>
      </c>
      <c r="BR121" s="861"/>
      <c r="BS121" s="861"/>
      <c r="BT121" s="861"/>
      <c r="BU121" s="861"/>
      <c r="BV121" s="861">
        <v>141650</v>
      </c>
      <c r="BW121" s="861"/>
      <c r="BX121" s="861"/>
      <c r="BY121" s="861"/>
      <c r="BZ121" s="861"/>
      <c r="CA121" s="861">
        <v>113715</v>
      </c>
      <c r="CB121" s="861"/>
      <c r="CC121" s="861"/>
      <c r="CD121" s="861"/>
      <c r="CE121" s="861"/>
      <c r="CF121" s="922">
        <v>1.7</v>
      </c>
      <c r="CG121" s="923"/>
      <c r="CH121" s="923"/>
      <c r="CI121" s="923"/>
      <c r="CJ121" s="923"/>
      <c r="CK121" s="916"/>
      <c r="CL121" s="902"/>
      <c r="CM121" s="902"/>
      <c r="CN121" s="902"/>
      <c r="CO121" s="903"/>
      <c r="CP121" s="882" t="s">
        <v>466</v>
      </c>
      <c r="CQ121" s="883"/>
      <c r="CR121" s="883"/>
      <c r="CS121" s="883"/>
      <c r="CT121" s="883"/>
      <c r="CU121" s="883"/>
      <c r="CV121" s="883"/>
      <c r="CW121" s="883"/>
      <c r="CX121" s="883"/>
      <c r="CY121" s="883"/>
      <c r="CZ121" s="883"/>
      <c r="DA121" s="883"/>
      <c r="DB121" s="883"/>
      <c r="DC121" s="883"/>
      <c r="DD121" s="883"/>
      <c r="DE121" s="883"/>
      <c r="DF121" s="884"/>
      <c r="DG121" s="860">
        <v>100608</v>
      </c>
      <c r="DH121" s="861"/>
      <c r="DI121" s="861"/>
      <c r="DJ121" s="861"/>
      <c r="DK121" s="861"/>
      <c r="DL121" s="861">
        <v>94068</v>
      </c>
      <c r="DM121" s="861"/>
      <c r="DN121" s="861"/>
      <c r="DO121" s="861"/>
      <c r="DP121" s="861"/>
      <c r="DQ121" s="861">
        <v>27094</v>
      </c>
      <c r="DR121" s="861"/>
      <c r="DS121" s="861"/>
      <c r="DT121" s="861"/>
      <c r="DU121" s="861"/>
      <c r="DV121" s="838">
        <v>0.4</v>
      </c>
      <c r="DW121" s="838"/>
      <c r="DX121" s="838"/>
      <c r="DY121" s="838"/>
      <c r="DZ121" s="839"/>
    </row>
    <row r="122" spans="1:130" s="245" customFormat="1" ht="26.25" customHeight="1" x14ac:dyDescent="0.15">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387</v>
      </c>
      <c r="AL122" s="824"/>
      <c r="AM122" s="824"/>
      <c r="AN122" s="824"/>
      <c r="AO122" s="825"/>
      <c r="AP122" s="871" t="s">
        <v>126</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15381983</v>
      </c>
      <c r="BR122" s="892"/>
      <c r="BS122" s="892"/>
      <c r="BT122" s="892"/>
      <c r="BU122" s="892"/>
      <c r="BV122" s="892">
        <v>15132024</v>
      </c>
      <c r="BW122" s="892"/>
      <c r="BX122" s="892"/>
      <c r="BY122" s="892"/>
      <c r="BZ122" s="892"/>
      <c r="CA122" s="892">
        <v>14910914</v>
      </c>
      <c r="CB122" s="892"/>
      <c r="CC122" s="892"/>
      <c r="CD122" s="892"/>
      <c r="CE122" s="892"/>
      <c r="CF122" s="893">
        <v>228.6</v>
      </c>
      <c r="CG122" s="894"/>
      <c r="CH122" s="894"/>
      <c r="CI122" s="894"/>
      <c r="CJ122" s="894"/>
      <c r="CK122" s="916"/>
      <c r="CL122" s="902"/>
      <c r="CM122" s="902"/>
      <c r="CN122" s="902"/>
      <c r="CO122" s="903"/>
      <c r="CP122" s="882" t="s">
        <v>468</v>
      </c>
      <c r="CQ122" s="883"/>
      <c r="CR122" s="883"/>
      <c r="CS122" s="883"/>
      <c r="CT122" s="883"/>
      <c r="CU122" s="883"/>
      <c r="CV122" s="883"/>
      <c r="CW122" s="883"/>
      <c r="CX122" s="883"/>
      <c r="CY122" s="883"/>
      <c r="CZ122" s="883"/>
      <c r="DA122" s="883"/>
      <c r="DB122" s="883"/>
      <c r="DC122" s="883"/>
      <c r="DD122" s="883"/>
      <c r="DE122" s="883"/>
      <c r="DF122" s="884"/>
      <c r="DG122" s="860" t="s">
        <v>387</v>
      </c>
      <c r="DH122" s="861"/>
      <c r="DI122" s="861"/>
      <c r="DJ122" s="861"/>
      <c r="DK122" s="861"/>
      <c r="DL122" s="861" t="s">
        <v>387</v>
      </c>
      <c r="DM122" s="861"/>
      <c r="DN122" s="861"/>
      <c r="DO122" s="861"/>
      <c r="DP122" s="861"/>
      <c r="DQ122" s="861" t="s">
        <v>387</v>
      </c>
      <c r="DR122" s="861"/>
      <c r="DS122" s="861"/>
      <c r="DT122" s="861"/>
      <c r="DU122" s="861"/>
      <c r="DV122" s="838" t="s">
        <v>387</v>
      </c>
      <c r="DW122" s="838"/>
      <c r="DX122" s="838"/>
      <c r="DY122" s="838"/>
      <c r="DZ122" s="839"/>
    </row>
    <row r="123" spans="1:130" s="245" customFormat="1" ht="26.25" customHeight="1" x14ac:dyDescent="0.15">
      <c r="A123" s="864"/>
      <c r="B123" s="865"/>
      <c r="C123" s="868" t="s">
        <v>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387</v>
      </c>
      <c r="AB123" s="824"/>
      <c r="AC123" s="824"/>
      <c r="AD123" s="824"/>
      <c r="AE123" s="825"/>
      <c r="AF123" s="826" t="s">
        <v>126</v>
      </c>
      <c r="AG123" s="824"/>
      <c r="AH123" s="824"/>
      <c r="AI123" s="824"/>
      <c r="AJ123" s="825"/>
      <c r="AK123" s="826" t="s">
        <v>387</v>
      </c>
      <c r="AL123" s="824"/>
      <c r="AM123" s="824"/>
      <c r="AN123" s="824"/>
      <c r="AO123" s="825"/>
      <c r="AP123" s="871" t="s">
        <v>387</v>
      </c>
      <c r="AQ123" s="872"/>
      <c r="AR123" s="872"/>
      <c r="AS123" s="872"/>
      <c r="AT123" s="873"/>
      <c r="AU123" s="936"/>
      <c r="AV123" s="937"/>
      <c r="AW123" s="937"/>
      <c r="AX123" s="937"/>
      <c r="AY123" s="937"/>
      <c r="AZ123" s="276" t="s">
        <v>184</v>
      </c>
      <c r="BA123" s="276"/>
      <c r="BB123" s="276"/>
      <c r="BC123" s="276"/>
      <c r="BD123" s="276"/>
      <c r="BE123" s="276"/>
      <c r="BF123" s="276"/>
      <c r="BG123" s="276"/>
      <c r="BH123" s="276"/>
      <c r="BI123" s="276"/>
      <c r="BJ123" s="276"/>
      <c r="BK123" s="276"/>
      <c r="BL123" s="276"/>
      <c r="BM123" s="276"/>
      <c r="BN123" s="276"/>
      <c r="BO123" s="924" t="s">
        <v>469</v>
      </c>
      <c r="BP123" s="925"/>
      <c r="BQ123" s="879">
        <v>20256224</v>
      </c>
      <c r="BR123" s="880"/>
      <c r="BS123" s="880"/>
      <c r="BT123" s="880"/>
      <c r="BU123" s="880"/>
      <c r="BV123" s="880">
        <v>20357333</v>
      </c>
      <c r="BW123" s="880"/>
      <c r="BX123" s="880"/>
      <c r="BY123" s="880"/>
      <c r="BZ123" s="880"/>
      <c r="CA123" s="880">
        <v>19854535</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5" customFormat="1" ht="26.25" customHeight="1" thickBot="1" x14ac:dyDescent="0.2">
      <c r="A124" s="864"/>
      <c r="B124" s="865"/>
      <c r="C124" s="868" t="s">
        <v>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470</v>
      </c>
      <c r="AB124" s="824"/>
      <c r="AC124" s="824"/>
      <c r="AD124" s="824"/>
      <c r="AE124" s="825"/>
      <c r="AF124" s="826" t="s">
        <v>471</v>
      </c>
      <c r="AG124" s="824"/>
      <c r="AH124" s="824"/>
      <c r="AI124" s="824"/>
      <c r="AJ124" s="825"/>
      <c r="AK124" s="826" t="s">
        <v>126</v>
      </c>
      <c r="AL124" s="824"/>
      <c r="AM124" s="824"/>
      <c r="AN124" s="824"/>
      <c r="AO124" s="825"/>
      <c r="AP124" s="871" t="s">
        <v>126</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26.8</v>
      </c>
      <c r="BR124" s="878"/>
      <c r="BS124" s="878"/>
      <c r="BT124" s="878"/>
      <c r="BU124" s="878"/>
      <c r="BV124" s="878">
        <v>7.9</v>
      </c>
      <c r="BW124" s="878"/>
      <c r="BX124" s="878"/>
      <c r="BY124" s="878"/>
      <c r="BZ124" s="878"/>
      <c r="CA124" s="878">
        <v>7.9</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v>1124352</v>
      </c>
      <c r="DH124" s="807"/>
      <c r="DI124" s="807"/>
      <c r="DJ124" s="807"/>
      <c r="DK124" s="808"/>
      <c r="DL124" s="809" t="s">
        <v>126</v>
      </c>
      <c r="DM124" s="807"/>
      <c r="DN124" s="807"/>
      <c r="DO124" s="807"/>
      <c r="DP124" s="808"/>
      <c r="DQ124" s="809" t="s">
        <v>126</v>
      </c>
      <c r="DR124" s="807"/>
      <c r="DS124" s="807"/>
      <c r="DT124" s="807"/>
      <c r="DU124" s="808"/>
      <c r="DV124" s="895" t="s">
        <v>126</v>
      </c>
      <c r="DW124" s="896"/>
      <c r="DX124" s="896"/>
      <c r="DY124" s="896"/>
      <c r="DZ124" s="897"/>
    </row>
    <row r="125" spans="1:130" s="245" customFormat="1" ht="26.25" customHeight="1" x14ac:dyDescent="0.15">
      <c r="A125" s="864"/>
      <c r="B125" s="865"/>
      <c r="C125" s="868" t="s">
        <v>457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471</v>
      </c>
      <c r="AB125" s="824"/>
      <c r="AC125" s="824"/>
      <c r="AD125" s="824"/>
      <c r="AE125" s="825"/>
      <c r="AF125" s="826" t="s">
        <v>126</v>
      </c>
      <c r="AG125" s="824"/>
      <c r="AH125" s="824"/>
      <c r="AI125" s="824"/>
      <c r="AJ125" s="825"/>
      <c r="AK125" s="826" t="s">
        <v>470</v>
      </c>
      <c r="AL125" s="824"/>
      <c r="AM125" s="824"/>
      <c r="AN125" s="824"/>
      <c r="AO125" s="825"/>
      <c r="AP125" s="871" t="s">
        <v>126</v>
      </c>
      <c r="AQ125" s="872"/>
      <c r="AR125" s="872"/>
      <c r="AS125" s="872"/>
      <c r="AT125" s="87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470</v>
      </c>
      <c r="DM125" s="889"/>
      <c r="DN125" s="889"/>
      <c r="DO125" s="889"/>
      <c r="DP125" s="889"/>
      <c r="DQ125" s="889" t="s">
        <v>126</v>
      </c>
      <c r="DR125" s="889"/>
      <c r="DS125" s="889"/>
      <c r="DT125" s="889"/>
      <c r="DU125" s="889"/>
      <c r="DV125" s="890" t="s">
        <v>126</v>
      </c>
      <c r="DW125" s="890"/>
      <c r="DX125" s="890"/>
      <c r="DY125" s="890"/>
      <c r="DZ125" s="891"/>
    </row>
    <row r="126" spans="1:130" s="245" customFormat="1" ht="26.25" customHeight="1" thickBot="1" x14ac:dyDescent="0.2">
      <c r="A126" s="864"/>
      <c r="B126" s="865"/>
      <c r="C126" s="868" t="s">
        <v>459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470</v>
      </c>
      <c r="AB126" s="824"/>
      <c r="AC126" s="824"/>
      <c r="AD126" s="824"/>
      <c r="AE126" s="825"/>
      <c r="AF126" s="826" t="s">
        <v>470</v>
      </c>
      <c r="AG126" s="824"/>
      <c r="AH126" s="824"/>
      <c r="AI126" s="824"/>
      <c r="AJ126" s="825"/>
      <c r="AK126" s="826" t="s">
        <v>126</v>
      </c>
      <c r="AL126" s="824"/>
      <c r="AM126" s="824"/>
      <c r="AN126" s="824"/>
      <c r="AO126" s="825"/>
      <c r="AP126" s="871" t="s">
        <v>126</v>
      </c>
      <c r="AQ126" s="872"/>
      <c r="AR126" s="872"/>
      <c r="AS126" s="872"/>
      <c r="AT126" s="87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470</v>
      </c>
      <c r="DR126" s="861"/>
      <c r="DS126" s="861"/>
      <c r="DT126" s="861"/>
      <c r="DU126" s="861"/>
      <c r="DV126" s="838" t="s">
        <v>471</v>
      </c>
      <c r="DW126" s="838"/>
      <c r="DX126" s="838"/>
      <c r="DY126" s="838"/>
      <c r="DZ126" s="839"/>
    </row>
    <row r="127" spans="1:130" s="245"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8929</v>
      </c>
      <c r="AB127" s="824"/>
      <c r="AC127" s="824"/>
      <c r="AD127" s="824"/>
      <c r="AE127" s="825"/>
      <c r="AF127" s="826">
        <v>8826</v>
      </c>
      <c r="AG127" s="824"/>
      <c r="AH127" s="824"/>
      <c r="AI127" s="824"/>
      <c r="AJ127" s="825"/>
      <c r="AK127" s="826">
        <v>8750</v>
      </c>
      <c r="AL127" s="824"/>
      <c r="AM127" s="824"/>
      <c r="AN127" s="824"/>
      <c r="AO127" s="825"/>
      <c r="AP127" s="871">
        <v>0.1</v>
      </c>
      <c r="AQ127" s="872"/>
      <c r="AR127" s="872"/>
      <c r="AS127" s="872"/>
      <c r="AT127" s="873"/>
      <c r="AU127" s="281"/>
      <c r="AV127" s="281"/>
      <c r="AW127" s="281"/>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1"/>
      <c r="CB127" s="281"/>
      <c r="CC127" s="281"/>
      <c r="CD127" s="282"/>
      <c r="CE127" s="282"/>
      <c r="CF127" s="282"/>
      <c r="CG127" s="279"/>
      <c r="CH127" s="279"/>
      <c r="CI127" s="279"/>
      <c r="CJ127" s="280"/>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470</v>
      </c>
      <c r="DH127" s="861"/>
      <c r="DI127" s="861"/>
      <c r="DJ127" s="861"/>
      <c r="DK127" s="861"/>
      <c r="DL127" s="861" t="s">
        <v>471</v>
      </c>
      <c r="DM127" s="861"/>
      <c r="DN127" s="861"/>
      <c r="DO127" s="861"/>
      <c r="DP127" s="861"/>
      <c r="DQ127" s="861" t="s">
        <v>126</v>
      </c>
      <c r="DR127" s="861"/>
      <c r="DS127" s="861"/>
      <c r="DT127" s="861"/>
      <c r="DU127" s="861"/>
      <c r="DV127" s="838" t="s">
        <v>126</v>
      </c>
      <c r="DW127" s="838"/>
      <c r="DX127" s="838"/>
      <c r="DY127" s="838"/>
      <c r="DZ127" s="839"/>
    </row>
    <row r="128" spans="1:130" s="245"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29641</v>
      </c>
      <c r="AB128" s="845"/>
      <c r="AC128" s="845"/>
      <c r="AD128" s="845"/>
      <c r="AE128" s="846"/>
      <c r="AF128" s="847">
        <v>28170</v>
      </c>
      <c r="AG128" s="845"/>
      <c r="AH128" s="845"/>
      <c r="AI128" s="845"/>
      <c r="AJ128" s="846"/>
      <c r="AK128" s="847">
        <v>26253</v>
      </c>
      <c r="AL128" s="845"/>
      <c r="AM128" s="845"/>
      <c r="AN128" s="845"/>
      <c r="AO128" s="846"/>
      <c r="AP128" s="848"/>
      <c r="AQ128" s="849"/>
      <c r="AR128" s="849"/>
      <c r="AS128" s="849"/>
      <c r="AT128" s="850"/>
      <c r="AU128" s="281"/>
      <c r="AV128" s="281"/>
      <c r="AW128" s="281"/>
      <c r="AX128" s="851" t="s">
        <v>485</v>
      </c>
      <c r="AY128" s="852"/>
      <c r="AZ128" s="852"/>
      <c r="BA128" s="852"/>
      <c r="BB128" s="852"/>
      <c r="BC128" s="852"/>
      <c r="BD128" s="852"/>
      <c r="BE128" s="853"/>
      <c r="BF128" s="830" t="s">
        <v>126</v>
      </c>
      <c r="BG128" s="831"/>
      <c r="BH128" s="831"/>
      <c r="BI128" s="831"/>
      <c r="BJ128" s="831"/>
      <c r="BK128" s="831"/>
      <c r="BL128" s="854"/>
      <c r="BM128" s="830">
        <v>13.82</v>
      </c>
      <c r="BN128" s="831"/>
      <c r="BO128" s="831"/>
      <c r="BP128" s="831"/>
      <c r="BQ128" s="831"/>
      <c r="BR128" s="831"/>
      <c r="BS128" s="854"/>
      <c r="BT128" s="830">
        <v>20</v>
      </c>
      <c r="BU128" s="831"/>
      <c r="BV128" s="831"/>
      <c r="BW128" s="831"/>
      <c r="BX128" s="831"/>
      <c r="BY128" s="831"/>
      <c r="BZ128" s="832"/>
      <c r="CA128" s="282"/>
      <c r="CB128" s="282"/>
      <c r="CC128" s="282"/>
      <c r="CD128" s="282"/>
      <c r="CE128" s="282"/>
      <c r="CF128" s="282"/>
      <c r="CG128" s="279"/>
      <c r="CH128" s="279"/>
      <c r="CI128" s="279"/>
      <c r="CJ128" s="280"/>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126</v>
      </c>
      <c r="DH128" s="835"/>
      <c r="DI128" s="835"/>
      <c r="DJ128" s="835"/>
      <c r="DK128" s="835"/>
      <c r="DL128" s="835" t="s">
        <v>126</v>
      </c>
      <c r="DM128" s="835"/>
      <c r="DN128" s="835"/>
      <c r="DO128" s="835"/>
      <c r="DP128" s="835"/>
      <c r="DQ128" s="835" t="s">
        <v>126</v>
      </c>
      <c r="DR128" s="835"/>
      <c r="DS128" s="835"/>
      <c r="DT128" s="835"/>
      <c r="DU128" s="835"/>
      <c r="DV128" s="836" t="s">
        <v>126</v>
      </c>
      <c r="DW128" s="836"/>
      <c r="DX128" s="836"/>
      <c r="DY128" s="836"/>
      <c r="DZ128" s="837"/>
    </row>
    <row r="129" spans="1:131" s="245"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7700906</v>
      </c>
      <c r="AB129" s="824"/>
      <c r="AC129" s="824"/>
      <c r="AD129" s="824"/>
      <c r="AE129" s="825"/>
      <c r="AF129" s="826">
        <v>7651467</v>
      </c>
      <c r="AG129" s="824"/>
      <c r="AH129" s="824"/>
      <c r="AI129" s="824"/>
      <c r="AJ129" s="825"/>
      <c r="AK129" s="826">
        <v>7744379</v>
      </c>
      <c r="AL129" s="824"/>
      <c r="AM129" s="824"/>
      <c r="AN129" s="824"/>
      <c r="AO129" s="825"/>
      <c r="AP129" s="827"/>
      <c r="AQ129" s="828"/>
      <c r="AR129" s="828"/>
      <c r="AS129" s="828"/>
      <c r="AT129" s="829"/>
      <c r="AU129" s="283"/>
      <c r="AV129" s="283"/>
      <c r="AW129" s="283"/>
      <c r="AX129" s="793" t="s">
        <v>488</v>
      </c>
      <c r="AY129" s="794"/>
      <c r="AZ129" s="794"/>
      <c r="BA129" s="794"/>
      <c r="BB129" s="794"/>
      <c r="BC129" s="794"/>
      <c r="BD129" s="794"/>
      <c r="BE129" s="795"/>
      <c r="BF129" s="813" t="s">
        <v>470</v>
      </c>
      <c r="BG129" s="814"/>
      <c r="BH129" s="814"/>
      <c r="BI129" s="814"/>
      <c r="BJ129" s="814"/>
      <c r="BK129" s="814"/>
      <c r="BL129" s="815"/>
      <c r="BM129" s="813">
        <v>18.82</v>
      </c>
      <c r="BN129" s="814"/>
      <c r="BO129" s="814"/>
      <c r="BP129" s="814"/>
      <c r="BQ129" s="814"/>
      <c r="BR129" s="814"/>
      <c r="BS129" s="815"/>
      <c r="BT129" s="813">
        <v>30</v>
      </c>
      <c r="BU129" s="816"/>
      <c r="BV129" s="816"/>
      <c r="BW129" s="816"/>
      <c r="BX129" s="816"/>
      <c r="BY129" s="816"/>
      <c r="BZ129" s="81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1224427</v>
      </c>
      <c r="AB130" s="824"/>
      <c r="AC130" s="824"/>
      <c r="AD130" s="824"/>
      <c r="AE130" s="825"/>
      <c r="AF130" s="826">
        <v>1211685</v>
      </c>
      <c r="AG130" s="824"/>
      <c r="AH130" s="824"/>
      <c r="AI130" s="824"/>
      <c r="AJ130" s="825"/>
      <c r="AK130" s="826">
        <v>1220551</v>
      </c>
      <c r="AL130" s="824"/>
      <c r="AM130" s="824"/>
      <c r="AN130" s="824"/>
      <c r="AO130" s="825"/>
      <c r="AP130" s="827"/>
      <c r="AQ130" s="828"/>
      <c r="AR130" s="828"/>
      <c r="AS130" s="828"/>
      <c r="AT130" s="829"/>
      <c r="AU130" s="283"/>
      <c r="AV130" s="283"/>
      <c r="AW130" s="283"/>
      <c r="AX130" s="793" t="s">
        <v>491</v>
      </c>
      <c r="AY130" s="794"/>
      <c r="AZ130" s="794"/>
      <c r="BA130" s="794"/>
      <c r="BB130" s="794"/>
      <c r="BC130" s="794"/>
      <c r="BD130" s="794"/>
      <c r="BE130" s="795"/>
      <c r="BF130" s="796">
        <v>7.6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6476479</v>
      </c>
      <c r="AB131" s="807"/>
      <c r="AC131" s="807"/>
      <c r="AD131" s="807"/>
      <c r="AE131" s="808"/>
      <c r="AF131" s="809">
        <v>6439782</v>
      </c>
      <c r="AG131" s="807"/>
      <c r="AH131" s="807"/>
      <c r="AI131" s="807"/>
      <c r="AJ131" s="808"/>
      <c r="AK131" s="809">
        <v>6523828</v>
      </c>
      <c r="AL131" s="807"/>
      <c r="AM131" s="807"/>
      <c r="AN131" s="807"/>
      <c r="AO131" s="808"/>
      <c r="AP131" s="810"/>
      <c r="AQ131" s="811"/>
      <c r="AR131" s="811"/>
      <c r="AS131" s="811"/>
      <c r="AT131" s="812"/>
      <c r="AU131" s="283"/>
      <c r="AV131" s="283"/>
      <c r="AW131" s="283"/>
      <c r="AX131" s="771" t="s">
        <v>493</v>
      </c>
      <c r="AY131" s="772"/>
      <c r="AZ131" s="772"/>
      <c r="BA131" s="772"/>
      <c r="BB131" s="772"/>
      <c r="BC131" s="772"/>
      <c r="BD131" s="772"/>
      <c r="BE131" s="773"/>
      <c r="BF131" s="774">
        <v>7.9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8.4959589930000003</v>
      </c>
      <c r="AB132" s="787"/>
      <c r="AC132" s="787"/>
      <c r="AD132" s="787"/>
      <c r="AE132" s="788"/>
      <c r="AF132" s="789">
        <v>7.9081403689999998</v>
      </c>
      <c r="AG132" s="787"/>
      <c r="AH132" s="787"/>
      <c r="AI132" s="787"/>
      <c r="AJ132" s="788"/>
      <c r="AK132" s="789">
        <v>6.4039088709999996</v>
      </c>
      <c r="AL132" s="787"/>
      <c r="AM132" s="787"/>
      <c r="AN132" s="787"/>
      <c r="AO132" s="788"/>
      <c r="AP132" s="790"/>
      <c r="AQ132" s="791"/>
      <c r="AR132" s="791"/>
      <c r="AS132" s="791"/>
      <c r="AT132" s="79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9.3000000000000007</v>
      </c>
      <c r="AB133" s="766"/>
      <c r="AC133" s="766"/>
      <c r="AD133" s="766"/>
      <c r="AE133" s="767"/>
      <c r="AF133" s="765">
        <v>8.6</v>
      </c>
      <c r="AG133" s="766"/>
      <c r="AH133" s="766"/>
      <c r="AI133" s="766"/>
      <c r="AJ133" s="767"/>
      <c r="AK133" s="765">
        <v>7.6</v>
      </c>
      <c r="AL133" s="766"/>
      <c r="AM133" s="766"/>
      <c r="AN133" s="766"/>
      <c r="AO133" s="767"/>
      <c r="AP133" s="768"/>
      <c r="AQ133" s="769"/>
      <c r="AR133" s="769"/>
      <c r="AS133" s="769"/>
      <c r="AT133" s="77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a1ZzZwln+Iv/10qLr4JbgIFPCQ08/IS0iq84uTdzCNcFpROWb4pX2J7wHr5xnEGE5vWpjBkmIsrp6i5vlVS9xw==" saltValue="ja+IbdiInh2F7+fYNpsG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497</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dQN8U9oDczCfR4GmqbvbEL+vOq0UIzBCdWx2gvTzhRn37lLWDpvB2kI2niPmOkP1Djm+OX6R+8A1/FwradzLQw==" saltValue="8Mt61ulNFzKmKdH0B6ap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DgtC+6LHF9WzC8RjxK0QlLxeYOWm0kcN67BjyyDBFH74jdNnYP8Fns1yzMPp8x26mBWcl1VDufjAAMSl6Evw==" saltValue="/GCGX435xujBmnemsmFv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499</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8" t="s">
        <v>500</v>
      </c>
      <c r="AP7" s="302"/>
      <c r="AQ7" s="303" t="s">
        <v>501</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9"/>
      <c r="AP8" s="308" t="s">
        <v>502</v>
      </c>
      <c r="AQ8" s="309" t="s">
        <v>503</v>
      </c>
      <c r="AR8" s="310" t="s">
        <v>504</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2" t="s">
        <v>505</v>
      </c>
      <c r="AL9" s="1193"/>
      <c r="AM9" s="1193"/>
      <c r="AN9" s="1194"/>
      <c r="AO9" s="311">
        <v>1417538</v>
      </c>
      <c r="AP9" s="311">
        <v>42589</v>
      </c>
      <c r="AQ9" s="312">
        <v>70630</v>
      </c>
      <c r="AR9" s="313">
        <v>-39.700000000000003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2" t="s">
        <v>506</v>
      </c>
      <c r="AL10" s="1193"/>
      <c r="AM10" s="1193"/>
      <c r="AN10" s="1194"/>
      <c r="AO10" s="314">
        <v>225566</v>
      </c>
      <c r="AP10" s="314">
        <v>6777</v>
      </c>
      <c r="AQ10" s="315">
        <v>8333</v>
      </c>
      <c r="AR10" s="316">
        <v>-18.7</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2" t="s">
        <v>507</v>
      </c>
      <c r="AL11" s="1193"/>
      <c r="AM11" s="1193"/>
      <c r="AN11" s="1194"/>
      <c r="AO11" s="314">
        <v>297802</v>
      </c>
      <c r="AP11" s="314">
        <v>8947</v>
      </c>
      <c r="AQ11" s="315">
        <v>8447</v>
      </c>
      <c r="AR11" s="316">
        <v>5.9</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2" t="s">
        <v>508</v>
      </c>
      <c r="AL12" s="1193"/>
      <c r="AM12" s="1193"/>
      <c r="AN12" s="1194"/>
      <c r="AO12" s="314" t="s">
        <v>509</v>
      </c>
      <c r="AP12" s="314" t="s">
        <v>509</v>
      </c>
      <c r="AQ12" s="315">
        <v>1002</v>
      </c>
      <c r="AR12" s="316" t="s">
        <v>509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2" t="s">
        <v>510</v>
      </c>
      <c r="AL13" s="1193"/>
      <c r="AM13" s="1193"/>
      <c r="AN13" s="1194"/>
      <c r="AO13" s="314" t="s">
        <v>509</v>
      </c>
      <c r="AP13" s="314" t="s">
        <v>509</v>
      </c>
      <c r="AQ13" s="315">
        <v>12</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2" t="s">
        <v>511</v>
      </c>
      <c r="AL14" s="1193"/>
      <c r="AM14" s="1193"/>
      <c r="AN14" s="1194"/>
      <c r="AO14" s="314">
        <v>97157</v>
      </c>
      <c r="AP14" s="314">
        <v>2919</v>
      </c>
      <c r="AQ14" s="315">
        <v>2952</v>
      </c>
      <c r="AR14" s="316">
        <v>-1.1000000000000001</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2" t="s">
        <v>512</v>
      </c>
      <c r="AL15" s="1193"/>
      <c r="AM15" s="1193"/>
      <c r="AN15" s="1194"/>
      <c r="AO15" s="314">
        <v>19371</v>
      </c>
      <c r="AP15" s="314">
        <v>582</v>
      </c>
      <c r="AQ15" s="315">
        <v>1842</v>
      </c>
      <c r="AR15" s="316">
        <v>-68.400000000000006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5" t="s">
        <v>513</v>
      </c>
      <c r="AL16" s="1196"/>
      <c r="AM16" s="1196"/>
      <c r="AN16" s="1197"/>
      <c r="AO16" s="314">
        <v>-168919</v>
      </c>
      <c r="AP16" s="314">
        <v>-5075</v>
      </c>
      <c r="AQ16" s="315">
        <v>-6186</v>
      </c>
      <c r="AR16" s="316">
        <v>-18</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5" t="s">
        <v>184</v>
      </c>
      <c r="AL17" s="1196"/>
      <c r="AM17" s="1196"/>
      <c r="AN17" s="1197"/>
      <c r="AO17" s="314">
        <v>1888515</v>
      </c>
      <c r="AP17" s="314">
        <v>56739</v>
      </c>
      <c r="AQ17" s="315">
        <v>87031</v>
      </c>
      <c r="AR17" s="316">
        <v>-34.799999999999997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514</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515</v>
      </c>
      <c r="AP20" s="322" t="s">
        <v>516</v>
      </c>
      <c r="AQ20" s="323" t="s">
        <v>517</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9" t="s">
        <v>518</v>
      </c>
      <c r="AL21" s="1190"/>
      <c r="AM21" s="1190"/>
      <c r="AN21" s="1191"/>
      <c r="AO21" s="326">
        <v>5.29</v>
      </c>
      <c r="AP21" s="327">
        <v>8.3000000000000007</v>
      </c>
      <c r="AQ21" s="328">
        <v>-3.01</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9" t="s">
        <v>519</v>
      </c>
      <c r="AL22" s="1190"/>
      <c r="AM22" s="1190"/>
      <c r="AN22" s="1191"/>
      <c r="AO22" s="331">
        <v>99</v>
      </c>
      <c r="AP22" s="332">
        <v>97.7</v>
      </c>
      <c r="AQ22" s="333">
        <v>1.3</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520</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521</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522</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8" t="s">
        <v>500</v>
      </c>
      <c r="AP30" s="302"/>
      <c r="AQ30" s="303" t="s">
        <v>501</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9"/>
      <c r="AP31" s="308" t="s">
        <v>502</v>
      </c>
      <c r="AQ31" s="309" t="s">
        <v>503</v>
      </c>
      <c r="AR31" s="310" t="s">
        <v>504</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0" t="s">
        <v>523</v>
      </c>
      <c r="AL32" s="1181"/>
      <c r="AM32" s="1181"/>
      <c r="AN32" s="1182"/>
      <c r="AO32" s="341">
        <v>975560</v>
      </c>
      <c r="AP32" s="341">
        <v>29310</v>
      </c>
      <c r="AQ32" s="342">
        <v>50496</v>
      </c>
      <c r="AR32" s="343">
        <v>-42</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0" t="s">
        <v>524</v>
      </c>
      <c r="AL33" s="1181"/>
      <c r="AM33" s="1181"/>
      <c r="AN33" s="1182"/>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0" t="s">
        <v>525</v>
      </c>
      <c r="AL34" s="1181"/>
      <c r="AM34" s="1181"/>
      <c r="AN34" s="1182"/>
      <c r="AO34" s="341" t="s">
        <v>509</v>
      </c>
      <c r="AP34" s="341" t="s">
        <v>509</v>
      </c>
      <c r="AQ34" s="342">
        <v>40</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0" t="s">
        <v>526</v>
      </c>
      <c r="AL35" s="1181"/>
      <c r="AM35" s="1181"/>
      <c r="AN35" s="1182"/>
      <c r="AO35" s="341">
        <v>607365</v>
      </c>
      <c r="AP35" s="341">
        <v>18248</v>
      </c>
      <c r="AQ35" s="342">
        <v>19688</v>
      </c>
      <c r="AR35" s="343">
        <v>-7.3</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0" t="s">
        <v>527</v>
      </c>
      <c r="AL36" s="1181"/>
      <c r="AM36" s="1181"/>
      <c r="AN36" s="1182"/>
      <c r="AO36" s="341">
        <v>72909</v>
      </c>
      <c r="AP36" s="341">
        <v>2191</v>
      </c>
      <c r="AQ36" s="342">
        <v>2838</v>
      </c>
      <c r="AR36" s="343">
        <v>-22.8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0" t="s">
        <v>528</v>
      </c>
      <c r="AL37" s="1181"/>
      <c r="AM37" s="1181"/>
      <c r="AN37" s="1182"/>
      <c r="AO37" s="341">
        <v>8750</v>
      </c>
      <c r="AP37" s="341">
        <v>263</v>
      </c>
      <c r="AQ37" s="342">
        <v>486</v>
      </c>
      <c r="AR37" s="343">
        <v>-45.9</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3" t="s">
        <v>529</v>
      </c>
      <c r="AL38" s="1184"/>
      <c r="AM38" s="1184"/>
      <c r="AN38" s="1185"/>
      <c r="AO38" s="344" t="s">
        <v>509</v>
      </c>
      <c r="AP38" s="344" t="s">
        <v>509</v>
      </c>
      <c r="AQ38" s="345">
        <v>3</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3" t="s">
        <v>530</v>
      </c>
      <c r="AL39" s="1184"/>
      <c r="AM39" s="1184"/>
      <c r="AN39" s="1185"/>
      <c r="AO39" s="341">
        <v>-26253</v>
      </c>
      <c r="AP39" s="341">
        <v>-789</v>
      </c>
      <c r="AQ39" s="342">
        <v>-4320</v>
      </c>
      <c r="AR39" s="343">
        <v>-81.7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0" t="s">
        <v>531</v>
      </c>
      <c r="AL40" s="1181"/>
      <c r="AM40" s="1181"/>
      <c r="AN40" s="1182"/>
      <c r="AO40" s="341">
        <v>-1220551</v>
      </c>
      <c r="AP40" s="341">
        <v>-36671</v>
      </c>
      <c r="AQ40" s="342">
        <v>-47973</v>
      </c>
      <c r="AR40" s="343">
        <v>-23.6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6" t="s">
        <v>294</v>
      </c>
      <c r="AL41" s="1187"/>
      <c r="AM41" s="1187"/>
      <c r="AN41" s="1188"/>
      <c r="AO41" s="341">
        <v>417780</v>
      </c>
      <c r="AP41" s="341">
        <v>12552</v>
      </c>
      <c r="AQ41" s="342">
        <v>21258</v>
      </c>
      <c r="AR41" s="343">
        <v>-41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532</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533</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534</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3" t="s">
        <v>500</v>
      </c>
      <c r="AN49" s="1175" t="s">
        <v>535</v>
      </c>
      <c r="AO49" s="1176"/>
      <c r="AP49" s="1176"/>
      <c r="AQ49" s="1176"/>
      <c r="AR49" s="117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4"/>
      <c r="AN50" s="357" t="s">
        <v>536</v>
      </c>
      <c r="AO50" s="358" t="s">
        <v>537</v>
      </c>
      <c r="AP50" s="359" t="s">
        <v>538</v>
      </c>
      <c r="AQ50" s="360" t="s">
        <v>539</v>
      </c>
      <c r="AR50" s="361" t="s">
        <v>540</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541</v>
      </c>
      <c r="AL51" s="354"/>
      <c r="AM51" s="362">
        <v>1812894</v>
      </c>
      <c r="AN51" s="363">
        <v>54134</v>
      </c>
      <c r="AO51" s="364">
        <v>-22.1</v>
      </c>
      <c r="AP51" s="365">
        <v>81768</v>
      </c>
      <c r="AQ51" s="366">
        <v>0.6</v>
      </c>
      <c r="AR51" s="367">
        <v>-22.7</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542</v>
      </c>
      <c r="AM52" s="370">
        <v>1171543</v>
      </c>
      <c r="AN52" s="371">
        <v>34983</v>
      </c>
      <c r="AO52" s="372">
        <v>-8.1999999999999993</v>
      </c>
      <c r="AP52" s="373">
        <v>37917</v>
      </c>
      <c r="AQ52" s="374">
        <v>-22.2</v>
      </c>
      <c r="AR52" s="375">
        <v>14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543</v>
      </c>
      <c r="AL53" s="354"/>
      <c r="AM53" s="362">
        <v>1235948</v>
      </c>
      <c r="AN53" s="363">
        <v>36992</v>
      </c>
      <c r="AO53" s="364">
        <v>-31.7</v>
      </c>
      <c r="AP53" s="365">
        <v>65876</v>
      </c>
      <c r="AQ53" s="366">
        <v>-19.399999999999999</v>
      </c>
      <c r="AR53" s="367">
        <v>-12.3</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542</v>
      </c>
      <c r="AM54" s="370">
        <v>547453</v>
      </c>
      <c r="AN54" s="371">
        <v>16385</v>
      </c>
      <c r="AO54" s="372">
        <v>-53.2</v>
      </c>
      <c r="AP54" s="373">
        <v>36484</v>
      </c>
      <c r="AQ54" s="374">
        <v>-3.8</v>
      </c>
      <c r="AR54" s="375">
        <v>-49.4</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544</v>
      </c>
      <c r="AL55" s="354"/>
      <c r="AM55" s="362">
        <v>1167420</v>
      </c>
      <c r="AN55" s="363">
        <v>35019</v>
      </c>
      <c r="AO55" s="364">
        <v>-5.3</v>
      </c>
      <c r="AP55" s="365">
        <v>68468</v>
      </c>
      <c r="AQ55" s="366">
        <v>3.9</v>
      </c>
      <c r="AR55" s="367">
        <v>-9.1999999999999993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542</v>
      </c>
      <c r="AM56" s="370">
        <v>548434</v>
      </c>
      <c r="AN56" s="371">
        <v>16451</v>
      </c>
      <c r="AO56" s="372">
        <v>0.4</v>
      </c>
      <c r="AP56" s="373">
        <v>34140</v>
      </c>
      <c r="AQ56" s="374">
        <v>-6.4</v>
      </c>
      <c r="AR56" s="375">
        <v>6.8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545</v>
      </c>
      <c r="AL57" s="354"/>
      <c r="AM57" s="362">
        <v>847732</v>
      </c>
      <c r="AN57" s="363">
        <v>25469</v>
      </c>
      <c r="AO57" s="364">
        <v>-27.3</v>
      </c>
      <c r="AP57" s="365">
        <v>69729</v>
      </c>
      <c r="AQ57" s="366">
        <v>1.8</v>
      </c>
      <c r="AR57" s="367">
        <v>-29.1</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542</v>
      </c>
      <c r="AM58" s="370">
        <v>519520</v>
      </c>
      <c r="AN58" s="371">
        <v>15608</v>
      </c>
      <c r="AO58" s="372">
        <v>-5.0999999999999996</v>
      </c>
      <c r="AP58" s="373">
        <v>38908</v>
      </c>
      <c r="AQ58" s="374">
        <v>14</v>
      </c>
      <c r="AR58" s="375">
        <v>-19.100000000000001</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546</v>
      </c>
      <c r="AL59" s="354"/>
      <c r="AM59" s="362">
        <v>1412706</v>
      </c>
      <c r="AN59" s="363">
        <v>42444</v>
      </c>
      <c r="AO59" s="364">
        <v>66.599999999999994</v>
      </c>
      <c r="AP59" s="365">
        <v>74581</v>
      </c>
      <c r="AQ59" s="366">
        <v>7</v>
      </c>
      <c r="AR59" s="367">
        <v>59.6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542</v>
      </c>
      <c r="AM60" s="370">
        <v>977066</v>
      </c>
      <c r="AN60" s="371">
        <v>29355</v>
      </c>
      <c r="AO60" s="372">
        <v>88.1</v>
      </c>
      <c r="AP60" s="373">
        <v>41563</v>
      </c>
      <c r="AQ60" s="374">
        <v>6.8</v>
      </c>
      <c r="AR60" s="375">
        <v>81.3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547</v>
      </c>
      <c r="AL61" s="376"/>
      <c r="AM61" s="377">
        <v>1295340</v>
      </c>
      <c r="AN61" s="378">
        <v>38812</v>
      </c>
      <c r="AO61" s="379">
        <v>-4</v>
      </c>
      <c r="AP61" s="380">
        <v>72084</v>
      </c>
      <c r="AQ61" s="381">
        <v>-1.2</v>
      </c>
      <c r="AR61" s="367">
        <v>-2.8</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542</v>
      </c>
      <c r="AM62" s="370">
        <v>752803</v>
      </c>
      <c r="AN62" s="371">
        <v>22556</v>
      </c>
      <c r="AO62" s="372">
        <v>4.4000000000000004</v>
      </c>
      <c r="AP62" s="373">
        <v>37802</v>
      </c>
      <c r="AQ62" s="374">
        <v>-2.2999999999999998</v>
      </c>
      <c r="AR62" s="375">
        <v>6.7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uJw0dJKm2oOmbZxRehJG7k4m5qhJ+oFwDh9UkecaJqThGA2vdJX/ho++HB/pMVjnXs/IZTNXguiT6V4fN7RFLA==" saltValue="AyAxErLwQqFw3T84bFV/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549</v>
      </c>
    </row>
    <row r="120" spans="125:125" ht="13.5" hidden="1" customHeight="1" x14ac:dyDescent="0.15"/>
    <row r="121" spans="125:125" ht="13.5" hidden="1" customHeight="1" x14ac:dyDescent="0.15">
      <c r="DU121" s="289"/>
    </row>
  </sheetData>
  <sheetProtection algorithmName="SHA-512" hashValue="AumSmrLGWYs8t9xtKQdnBlnifaK6t9ZTLk7p9nslq7JKpNNk4ZG/W+4/aLxyXIjF6Vz5IIcum+Vz7ploRPCueA==" saltValue="3hCZWSWWD/ugJuzzokl+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sheetData>
  <sheetProtection algorithmName="SHA-512" hashValue="IJqw2uiFzw03xDB7L3Pt+2QavcItah8lVJlYOBTzyLXA+V/pcGObimRQ4I57jOtBMHctTMJC4bDmSwUi0wgAWw==" saltValue="9bV4QBnBi6ik0HuDJMs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31.4</v>
      </c>
      <c r="G47" s="12">
        <v>30.8</v>
      </c>
      <c r="H47" s="12">
        <v>30</v>
      </c>
      <c r="I47" s="12">
        <v>30.73</v>
      </c>
      <c r="J47" s="13">
        <v>27.19</v>
      </c>
    </row>
    <row r="48" spans="2:10" ht="57.75" customHeight="1" x14ac:dyDescent="0.15">
      <c r="B48" s="14"/>
      <c r="C48" s="1200" t="s">
        <v>4</v>
      </c>
      <c r="D48" s="1200"/>
      <c r="E48" s="1201"/>
      <c r="F48" s="15">
        <v>9.39</v>
      </c>
      <c r="G48" s="16">
        <v>9.93</v>
      </c>
      <c r="H48" s="16">
        <v>11.52</v>
      </c>
      <c r="I48" s="16">
        <v>9.89</v>
      </c>
      <c r="J48" s="17">
        <v>10.1</v>
      </c>
    </row>
    <row r="49" spans="2:10" ht="57.75" customHeight="1" thickBot="1" x14ac:dyDescent="0.2">
      <c r="B49" s="18"/>
      <c r="C49" s="1202" t="s">
        <v>5</v>
      </c>
      <c r="D49" s="1202"/>
      <c r="E49" s="1203"/>
      <c r="F49" s="19">
        <v>3.27</v>
      </c>
      <c r="G49" s="20" t="s">
        <v>556</v>
      </c>
      <c r="H49" s="20">
        <v>0.74</v>
      </c>
      <c r="I49" s="20">
        <v>0.98</v>
      </c>
      <c r="J49" s="21" t="s">
        <v>557</v>
      </c>
    </row>
    <row r="50" spans="2:10" ht="13.5" customHeight="1" x14ac:dyDescent="0.15"/>
  </sheetData>
  <sheetProtection algorithmName="SHA-512" hashValue="m4rC0aTY1WJNsdE9eOKbv6p7aLv9OLe+31V+yiDXzBSMsokLQtMbFRIUbXpYt6MNAERb2xstdObeYbgfqJJG4w==" saltValue="eWLTuw3iGIO3ONOVr4AT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2021-03-11T23:30:56Z</cp:lastPrinted>
  <dcterms:created xsi:type="dcterms:W3CDTF">2021-02-05T02:17:43Z</dcterms:created>
  <dcterms:modified xsi:type="dcterms:W3CDTF">2021-10-27T02:48:21Z</dcterms:modified>
  <cp:category/>
</cp:coreProperties>
</file>