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8  公会計制度\R05\230906_(作成中)令和３年度財政状況資料集の作成について（2回目・地方公会計関係）\03_合体版\"/>
    </mc:Choice>
  </mc:AlternateContent>
  <bookViews>
    <workbookView xWindow="0" yWindow="0" windowWidth="28800" windowHeight="11760" tabRatio="68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C37" i="10"/>
  <c r="BE36" i="10"/>
  <c r="C36" i="10"/>
  <c r="BE35" i="10"/>
  <c r="CO34" i="10"/>
  <c r="CO35" i="10" s="1"/>
  <c r="CO36" i="10" s="1"/>
  <c r="CO37" i="10" s="1"/>
  <c r="BW34" i="10"/>
  <c r="BW35" i="10" s="1"/>
  <c r="BW36" i="10" s="1"/>
  <c r="BW37" i="10" s="1"/>
  <c r="BW38"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s="1"/>
  <c r="AM36" i="10" s="1"/>
</calcChain>
</file>

<file path=xl/sharedStrings.xml><?xml version="1.0" encoding="utf-8"?>
<sst xmlns="http://schemas.openxmlformats.org/spreadsheetml/2006/main" count="1106" uniqueCount="606">
  <si>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</si>
  <si>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</si>
  <si>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</si>
  <si>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</si>
  <si>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</si>
  <si>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</si>
  <si>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</si>
  <si>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</si>
  <si>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</si>
  <si>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</si>
  <si>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</si>
  <si>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</si>
  <si>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</si>
  <si>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</si>
  <si>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</si>
  <si>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</si>
  <si>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</si>
  <si>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</si>
  <si>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</si>
  <si>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</si>
  <si>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</si>
  <si>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</si>
  <si>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</si>
  <si>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</si>
  <si>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</si>
  <si>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</si>
  <si>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</si>
  <si>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</si>
  <si>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</si>
  <si>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</si>
  <si>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</si>
  <si>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</si>
  <si>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</si>
  <si>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</si>
  <si>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</si>
  <si>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</si>
  <si>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</si>
  <si>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</si>
  <si>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</si>
  <si>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</si>
  <si>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</si>
  <si>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</si>
  <si>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</si>
  <si>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</si>
  <si>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</si>
  <si>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</si>
  <si>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</si>
  <si>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</si>
  <si>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</si>
  <si>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</si>
  <si>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</si>
  <si>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</si>
  <si>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</si>
  <si>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</si>
  <si>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</si>
  <si>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</si>
  <si>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</si>
  <si>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</si>
  <si>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</si>
  <si>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</si>
  <si>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</si>
  <si>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</si>
  <si>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</si>
  <si>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</si>
  <si>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</si>
  <si>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</si>
  <si>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</si>
  <si>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</si>
  <si>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</si>
  <si>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</si>
  <si>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</si>
  <si>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</si>
  <si>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</si>
  <si>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</si>
  <si>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</si>
  <si>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</si>
  <si>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</si>
  <si>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</si>
  <si>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</si>
  <si>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</si>
  <si>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</si>
  <si>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</si>
  <si>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</si>
  <si>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</si>
  <si>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</si>
  <si>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</si>
  <si>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</si>
  <si>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</si>
  <si>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</si>
  <si>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</si>
  <si>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</si>
  <si>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</si>
  <si>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</si>
  <si>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</si>
  <si>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</si>
  <si>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</si>
  <si>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</si>
  <si>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</si>
  <si>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氷見市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</si>
  <si>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</si>
  <si>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</si>
  <si>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</si>
  <si>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</si>
  <si>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</si>
  <si>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</si>
  <si>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</si>
  <si>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</si>
  <si>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</si>
  <si>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</si>
  <si>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</si>
  <si>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</si>
  <si>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</si>
  <si>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</si>
  <si>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</si>
  <si>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</si>
  <si>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</si>
  <si>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</si>
  <si>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</si>
  <si>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</si>
  <si>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</si>
  <si>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</si>
  <si>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</si>
  <si>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</si>
  <si>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</si>
  <si>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</si>
  <si>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</si>
  <si>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</si>
  <si>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</si>
  <si>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</si>
  <si>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</si>
  <si>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</si>
  <si>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</si>
  <si>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</si>
  <si>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</si>
  <si>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</si>
  <si>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</si>
  <si>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</si>
  <si>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</si>
  <si>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</si>
  <si>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</si>
  <si>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</si>
  <si>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</si>
  <si>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</si>
  <si>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</si>
  <si>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</si>
  <si>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</si>
  <si>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</si>
  <si>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</si>
  <si>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</si>
  <si>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</si>
  <si>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</si>
  <si>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</si>
  <si>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</si>
  <si>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</si>
  <si>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</si>
  <si>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</si>
  <si>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</si>
  <si>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</si>
  <si>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</si>
  <si>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</si>
  <si>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</si>
  <si>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</si>
  <si>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</si>
  <si>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</si>
  <si>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</si>
  <si>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</si>
  <si>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</si>
  <si>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</si>
  <si>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</si>
  <si>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</si>
  <si>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</si>
  <si>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</si>
  <si>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</si>
  <si>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</si>
  <si>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</si>
  <si>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</si>
  <si>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</si>
  <si>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</si>
  <si>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</si>
  <si>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</si>
  <si>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</si>
  <si>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</si>
  <si>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</si>
  <si>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</si>
  <si>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</si>
  <si>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</si>
  <si>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</si>
  <si>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</si>
  <si>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</si>
  <si>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</si>
  <si>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</si>
  <si>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</si>
  <si>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</si>
  <si>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</si>
  <si>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</si>
  <si>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</si>
  <si>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</si>
  <si>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</si>
  <si>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</si>
  <si>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</si>
  <si>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</si>
  <si>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</si>
  <si>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</si>
  <si>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</si>
  <si>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</si>
  <si>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</si>
  <si>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</si>
  <si>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</si>
  <si>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</si>
  <si>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</si>
  <si>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</si>
  <si>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</si>
  <si>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</si>
  <si>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</si>
  <si>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</si>
  <si>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</si>
  <si>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富山県氷見市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</si>
  <si>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</si>
  <si>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</si>
  <si>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</si>
  <si>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</si>
  <si>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</si>
  <si>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</si>
  <si>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</si>
  <si>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</si>
  <si>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</si>
  <si>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</si>
  <si>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</si>
  <si>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</si>
  <si>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</si>
  <si>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</si>
  <si>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</si>
  <si>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</si>
  <si>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</si>
  <si>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</si>
  <si>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</si>
  <si>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</si>
  <si>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</si>
  <si>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</si>
  <si>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</si>
  <si>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</si>
  <si>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</si>
  <si>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</si>
  <si>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</si>
  <si>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</si>
  <si>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</si>
  <si>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</si>
  <si>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</si>
  <si>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</si>
  <si>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</si>
  <si>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</si>
  <si>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</si>
  <si>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</si>
  <si>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</si>
  <si>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</si>
  <si>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</si>
  <si>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</si>
  <si>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</si>
  <si>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</si>
  <si>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</si>
  <si>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</si>
  <si>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</si>
  <si>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</si>
  <si>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</si>
  <si>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</si>
  <si>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</si>
  <si>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</si>
  <si>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</si>
  <si>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</si>
  <si>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</si>
  <si>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</si>
  <si>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</si>
  <si>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</si>
  <si>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</si>
  <si>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</si>
  <si>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</si>
  <si>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</si>
  <si>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</si>
  <si>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</si>
  <si>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</si>
  <si>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</si>
  <si>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</si>
  <si>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</si>
  <si>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</si>
  <si>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</si>
  <si>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</si>
  <si>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</si>
  <si>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</si>
  <si>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</si>
  <si>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</si>
  <si>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</si>
  <si>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</si>
  <si>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</si>
  <si>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</si>
  <si>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</si>
  <si>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</si>
  <si>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</si>
  <si>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</si>
  <si>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</si>
  <si>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</si>
  <si>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</si>
  <si>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</si>
  <si>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</si>
  <si>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</si>
  <si>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</si>
  <si>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</si>
  <si>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</si>
  <si>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</si>
  <si>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</si>
  <si>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</si>
  <si>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</si>
  <si>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</si>
  <si>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</si>
  <si>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</si>
  <si>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</si>
  <si>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</si>
  <si>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</si>
  <si>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</si>
  <si>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</si>
  <si>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</si>
  <si>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</si>
  <si>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</si>
  <si>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</si>
  <si>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</si>
  <si>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</si>
  <si>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</si>
  <si>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</si>
  <si>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</si>
  <si>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</si>
  <si>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</si>
  <si>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</si>
  <si>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</si>
  <si>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</si>
  <si>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</si>
  <si>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</si>
  <si>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</si>
  <si>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</si>
  <si>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</si>
  <si>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</si>
  <si>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</si>
  <si>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</si>
  <si>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</si>
  <si>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</si>
  <si>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</si>
  <si>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</si>
  <si>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</si>
  <si>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</si>
  <si>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</si>
  <si>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</si>
  <si>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</si>
  <si>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</si>
  <si>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</si>
  <si>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</si>
  <si>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</si>
  <si>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</si>
  <si>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</si>
  <si>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</si>
  <si>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</si>
  <si>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</si>
  <si>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</si>
  <si>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</si>
  <si>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</si>
  <si>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</si>
  <si>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</si>
  <si>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</si>
  <si>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</si>
  <si>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</si>
  <si>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</si>
  <si>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</si>
  <si>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</si>
  <si>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富山県氷見市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</si>
  <si>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</si>
  <si>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</si>
  <si>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</si>
  <si>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</si>
  <si>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</si>
  <si>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</si>
  <si>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</si>
  <si>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</si>
  <si>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</si>
  <si>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</si>
  <si>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</si>
  <si>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</si>
  <si>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</si>
  <si>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</si>
  <si>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</si>
  <si>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</si>
  <si>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</si>
  <si>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</si>
  <si>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</si>
  <si>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</si>
  <si>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</si>
  <si>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</si>
  <si>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</si>
  <si>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</si>
  <si>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</si>
  <si>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</si>
  <si>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</si>
  <si>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</si>
  <si>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</si>
  <si>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</si>
  <si>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</si>
  <si>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</si>
  <si>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</si>
  <si>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</si>
  <si>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</si>
  <si>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</si>
  <si>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</si>
  <si>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</si>
  <si>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後期高齢者医療事業特別会計</t>
    <phoneticPr fontId="5"/>
  </si>
  <si>
    <t>氷見市水道事業会計</t>
    <phoneticPr fontId="5"/>
  </si>
  <si>
    <t>法適用企業</t>
    <phoneticPr fontId="5"/>
  </si>
  <si>
    <t>氷見市病院事業会計</t>
    <phoneticPr fontId="5"/>
  </si>
  <si>
    <t>氷見市下水道事業会計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</si>
  <si>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</si>
  <si>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</si>
  <si>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</si>
  <si>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</si>
  <si>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</si>
  <si>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</si>
  <si>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</si>
  <si>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</si>
  <si>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</si>
  <si>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</si>
  <si>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</si>
  <si>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</si>
  <si>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</si>
  <si>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</si>
  <si>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</si>
  <si>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</si>
  <si>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</si>
  <si>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</si>
  <si>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</si>
  <si>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</si>
  <si>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</si>
  <si>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</si>
  <si>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</si>
  <si>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</si>
  <si>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</si>
  <si>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</si>
  <si>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</si>
  <si>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</si>
  <si>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</si>
  <si>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</si>
  <si>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</si>
  <si>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</si>
  <si>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</si>
  <si>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</si>
  <si>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</si>
  <si>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</si>
  <si>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</si>
  <si>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</si>
  <si>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</si>
  <si>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</si>
  <si>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</si>
  <si>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</si>
  <si>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</si>
  <si>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</si>
  <si>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</si>
  <si>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</si>
  <si>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</si>
  <si>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</si>
  <si>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</si>
  <si>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</si>
  <si>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</si>
  <si>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</si>
  <si>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</si>
  <si>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</si>
  <si>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</si>
  <si>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氷見市下水道事業会計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</si>
  <si>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</si>
  <si>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</si>
  <si>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氷見市病院事業会計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</si>
  <si>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</si>
  <si>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</si>
  <si>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</si>
  <si>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</si>
  <si>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</si>
  <si>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</si>
  <si>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</si>
  <si>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</si>
  <si>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</si>
  <si>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</si>
  <si>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</si>
  <si>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</si>
  <si>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</si>
  <si>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</si>
  <si>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</si>
  <si>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</si>
  <si>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</si>
  <si>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</si>
  <si>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</si>
  <si>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</si>
  <si>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</si>
  <si>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</si>
  <si>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</si>
  <si>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</si>
  <si>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</si>
  <si>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</si>
  <si>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</si>
  <si>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</si>
  <si>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</si>
  <si>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</si>
  <si>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</si>
  <si>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</si>
  <si>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</si>
  <si>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</si>
  <si>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</si>
  <si>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</si>
  <si>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</si>
  <si>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</si>
  <si>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</si>
  <si>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</si>
  <si>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</si>
  <si>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</si>
  <si>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</si>
  <si>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</si>
  <si>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</si>
  <si>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</si>
  <si>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</si>
  <si>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</si>
  <si>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</si>
  <si>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</si>
  <si>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</si>
  <si>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</si>
  <si>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</si>
  <si>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</si>
  <si>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</si>
  <si>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</si>
  <si>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</si>
  <si>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</si>
  <si>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</si>
  <si>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</si>
  <si>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</si>
  <si>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</si>
  <si>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</si>
  <si>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</si>
  <si>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</si>
  <si>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</si>
  <si>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</si>
  <si>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</si>
  <si>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</si>
  <si>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</si>
  <si>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</si>
  <si>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</si>
  <si>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</si>
  <si>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</si>
  <si>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</si>
  <si>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</si>
  <si>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</si>
  <si>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</si>
  <si>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</si>
  <si>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</si>
  <si>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</si>
  <si>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</si>
  <si>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</si>
  <si>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</si>
  <si>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</si>
  <si>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</si>
  <si>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氷見市水道事業会計</t>
  </si>
  <si>
    <t>一般会計</t>
  </si>
  <si>
    <t>氷見市下水道事業会計</t>
  </si>
  <si>
    <t>介護保険特別会計（保険事業勘定）</t>
  </si>
  <si>
    <t>国民健康保険特別会計</t>
  </si>
  <si>
    <t>氷見市病院事業会計</t>
  </si>
  <si>
    <t>後期高齢者医療事業特別会計</t>
  </si>
  <si>
    <t>育英資金特別会計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</si>
  <si>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</si>
  <si>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</si>
  <si>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</si>
  <si>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</si>
  <si>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</si>
  <si>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</si>
  <si>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</si>
  <si>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</si>
  <si>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高岡地区広域圏事務組合</t>
  </si>
  <si>
    <t>富山県市町村管理組合</t>
    <rPh sb="0" eb="3">
      <t>トヤマケン</t>
    </rPh>
    <rPh sb="3" eb="6">
      <t>シチョウソン</t>
    </rPh>
    <rPh sb="6" eb="8">
      <t>カンリ</t>
    </rPh>
    <rPh sb="8" eb="10">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</si>
  <si>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</si>
  <si>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</si>
  <si>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</si>
  <si>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氷見市体育協会</t>
    <rPh sb="0" eb="3">
      <t>ヒミシ</t>
    </rPh>
    <rPh sb="3" eb="5">
      <t>タイイク</t>
    </rPh>
    <rPh sb="5" eb="7">
      <t>キョウカイ</t>
    </rPh>
    <phoneticPr fontId="2"/>
  </si>
  <si>
    <t>氷見市土地開発公社</t>
    <rPh sb="0" eb="3">
      <t>ヒミシ</t>
    </rPh>
    <rPh sb="3" eb="5">
      <t>トチ</t>
    </rPh>
    <rPh sb="5" eb="7">
      <t>カイハツ</t>
    </rPh>
    <rPh sb="7" eb="9">
      <t>コウシャ</t>
    </rPh>
    <phoneticPr fontId="2"/>
  </si>
  <si>
    <t>氷見市観光協会</t>
    <rPh sb="0" eb="3">
      <t>ヒミシ</t>
    </rPh>
    <rPh sb="3" eb="5">
      <t>カンコウ</t>
    </rPh>
    <rPh sb="5" eb="7">
      <t>キョウカイ</t>
    </rPh>
    <phoneticPr fontId="2"/>
  </si>
  <si>
    <t>氷見ふるさとエネルギー株式会社</t>
    <rPh sb="0" eb="2">
      <t>ヒミ</t>
    </rPh>
    <rPh sb="11" eb="13">
      <t>カブシキ</t>
    </rPh>
    <rPh sb="13" eb="15">
      <t>カイシャ</t>
    </rPh>
    <phoneticPr fontId="2"/>
  </si>
  <si>
    <t>ふるさとづくり基金</t>
    <rPh sb="7" eb="9">
      <t>キキン</t>
    </rPh>
    <phoneticPr fontId="5"/>
  </si>
  <si>
    <t>教育文化振興基金</t>
    <rPh sb="0" eb="2">
      <t>キョウイク</t>
    </rPh>
    <rPh sb="2" eb="4">
      <t>ブンカ</t>
    </rPh>
    <rPh sb="4" eb="6">
      <t>シンコウ</t>
    </rPh>
    <rPh sb="6" eb="8">
      <t>キキン</t>
    </rPh>
    <phoneticPr fontId="5"/>
  </si>
  <si>
    <t>社会福祉事業振興基金</t>
    <rPh sb="0" eb="2">
      <t>シャカイ</t>
    </rPh>
    <rPh sb="2" eb="4">
      <t>フクシ</t>
    </rPh>
    <rPh sb="4" eb="6">
      <t>ジギョウ</t>
    </rPh>
    <rPh sb="6" eb="8">
      <t>シンコウ</t>
    </rPh>
    <rPh sb="8" eb="10">
      <t>キキン</t>
    </rPh>
    <phoneticPr fontId="5"/>
  </si>
  <si>
    <t>森林環境譲与税基金</t>
    <rPh sb="0" eb="2">
      <t>シンリン</t>
    </rPh>
    <rPh sb="2" eb="4">
      <t>カンキョウ</t>
    </rPh>
    <rPh sb="4" eb="6">
      <t>ジョウヨ</t>
    </rPh>
    <rPh sb="6" eb="7">
      <t>ゼイ</t>
    </rPh>
    <rPh sb="7" eb="9">
      <t>キキン</t>
    </rPh>
    <phoneticPr fontId="5"/>
  </si>
  <si>
    <t>スポーツ振興基金</t>
    <rPh sb="4" eb="6">
      <t>シンコウ</t>
    </rPh>
    <rPh sb="6" eb="8">
      <t>キキン</t>
    </rPh>
    <phoneticPr fontId="5"/>
  </si>
  <si>
    <t>-</t>
    <phoneticPr fontId="2"/>
  </si>
  <si>
    <t>氷見市文化振興財団</t>
    <rPh sb="0" eb="3">
      <t>ヒミシ</t>
    </rPh>
    <rPh sb="3" eb="5">
      <t>ブンカ</t>
    </rPh>
    <rPh sb="5" eb="7">
      <t>シンコウ</t>
    </rPh>
    <rPh sb="7" eb="9">
      <t>ザイダン</t>
    </rPh>
    <phoneticPr fontId="2"/>
  </si>
  <si>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</si>
  <si>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</si>
  <si>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</si>
  <si>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</si>
  <si>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</si>
  <si>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</si>
  <si>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将来負担比率が減少傾向にある一方で、有形固定資産減価償却率は公共施設等の老朽化が進み上昇傾向にあり、公共施設等の再編を進めていく必要がある。</t>
    <rPh sb="0" eb="2">
      <t>ショウライ</t>
    </rPh>
    <rPh sb="2" eb="4">
      <t>フタン</t>
    </rPh>
    <rPh sb="4" eb="6">
      <t>ヒリツ</t>
    </rPh>
    <rPh sb="7" eb="9">
      <t>ゲンショウ</t>
    </rPh>
    <rPh sb="9" eb="11">
      <t>ケイコウ</t>
    </rPh>
    <rPh sb="14" eb="16">
      <t>イッポウ</t>
    </rPh>
    <rPh sb="18" eb="20">
      <t>ユウケイ</t>
    </rPh>
    <rPh sb="20" eb="22">
      <t>コテイ</t>
    </rPh>
    <rPh sb="22" eb="24">
      <t>シサン</t>
    </rPh>
    <rPh sb="24" eb="26">
      <t>ゲンカ</t>
    </rPh>
    <rPh sb="26" eb="28">
      <t>ショウキャク</t>
    </rPh>
    <rPh sb="28" eb="29">
      <t>リツ</t>
    </rPh>
    <rPh sb="30" eb="32">
      <t>コウキョウ</t>
    </rPh>
    <rPh sb="32" eb="34">
      <t>シセツ</t>
    </rPh>
    <rPh sb="34" eb="35">
      <t>トウ</t>
    </rPh>
    <rPh sb="36" eb="39">
      <t>ロウキュウカ</t>
    </rPh>
    <rPh sb="40" eb="41">
      <t>スス</t>
    </rPh>
    <rPh sb="42" eb="44">
      <t>ジョウショウ</t>
    </rPh>
    <rPh sb="44" eb="46">
      <t>ケイコウ</t>
    </rPh>
    <rPh sb="50" eb="52">
      <t>コウキョウ</t>
    </rPh>
    <rPh sb="52" eb="54">
      <t>シセツ</t>
    </rPh>
    <rPh sb="54" eb="55">
      <t>トウ</t>
    </rPh>
    <rPh sb="56" eb="58">
      <t>サイヘン</t>
    </rPh>
    <rPh sb="59" eb="60">
      <t>スス</t>
    </rPh>
    <rPh sb="64" eb="6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</si>
  <si>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</si>
  <si>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</si>
  <si>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</si>
  <si>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</si>
  <si>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</si>
  <si>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</si>
  <si>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将来負担比率は減少傾向にある一方で実質公債費比率はやや上昇傾向にあり、いずれも類似団体平均を上回っている。
近年実施している学校給食センターなどの大型施設の整備が数値の上昇要因となるものであるが、過疎対策事業債などの有利な財源を活用するなどし、財政状況の適正化に努めている。</t>
    <rPh sb="0" eb="2">
      <t>ショウライ</t>
    </rPh>
    <rPh sb="2" eb="4">
      <t>フタン</t>
    </rPh>
    <rPh sb="4" eb="6">
      <t>ヒリツ</t>
    </rPh>
    <rPh sb="7" eb="9">
      <t>ゲンショウ</t>
    </rPh>
    <rPh sb="9" eb="11">
      <t>ケイコウ</t>
    </rPh>
    <rPh sb="14" eb="16">
      <t>イッポウ</t>
    </rPh>
    <rPh sb="17" eb="19">
      <t>ジッシツ</t>
    </rPh>
    <rPh sb="19" eb="22">
      <t>コウサイヒ</t>
    </rPh>
    <rPh sb="22" eb="24">
      <t>ヒリツ</t>
    </rPh>
    <rPh sb="27" eb="29">
      <t>ジョウショウ</t>
    </rPh>
    <rPh sb="29" eb="31">
      <t>ケイコウ</t>
    </rPh>
    <rPh sb="39" eb="41">
      <t>ルイジ</t>
    </rPh>
    <rPh sb="41" eb="43">
      <t>ダンタイ</t>
    </rPh>
    <rPh sb="43" eb="45">
      <t>ヘイキン</t>
    </rPh>
    <rPh sb="46" eb="48">
      <t>ウワマワ</t>
    </rPh>
    <rPh sb="54" eb="56">
      <t>キンネン</t>
    </rPh>
    <rPh sb="56" eb="58">
      <t>ジッシ</t>
    </rPh>
    <rPh sb="62" eb="66">
      <t>ガッコウキュウショク</t>
    </rPh>
    <rPh sb="73" eb="75">
      <t>オオガタ</t>
    </rPh>
    <rPh sb="75" eb="77">
      <t>シセツ</t>
    </rPh>
    <rPh sb="78" eb="80">
      <t>セイビ</t>
    </rPh>
    <rPh sb="81" eb="83">
      <t>スウチ</t>
    </rPh>
    <rPh sb="84" eb="86">
      <t>ジョウショウ</t>
    </rPh>
    <rPh sb="86" eb="88">
      <t>ヨウイン</t>
    </rPh>
    <rPh sb="98" eb="100">
      <t>カソ</t>
    </rPh>
    <rPh sb="100" eb="102">
      <t>タイサク</t>
    </rPh>
    <rPh sb="102" eb="104">
      <t>ジギョウ</t>
    </rPh>
    <rPh sb="104" eb="105">
      <t>サイ</t>
    </rPh>
    <rPh sb="108" eb="110">
      <t>ユウリ</t>
    </rPh>
    <rPh sb="111" eb="113">
      <t>ザイゲン</t>
    </rPh>
    <rPh sb="114" eb="116">
      <t>カツヨウ</t>
    </rPh>
    <rPh sb="122" eb="124">
      <t>ザイセイ</t>
    </rPh>
    <rPh sb="124" eb="126">
      <t>ジョウキョウ</t>
    </rPh>
    <rPh sb="127" eb="130">
      <t>テキセイカ</t>
    </rPh>
    <rPh sb="131" eb="132">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</si>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</sst>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xf numFmtId="0" fontId="38" fillId="0" borderId="0"/>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2" applyFont="1">
      <alignment vertical="center"/>
    </xf>
  </cellXfs>
  <cellStyles count="23">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 7 2"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C689-4707-B709-54ED9B0BF4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44310</c:v>
                </c:pt>
                <c:pt idx="1">
                  <c:v>45283</c:v>
                </c:pt>
                <c:pt idx="2">
                  <c:v>91211</c:v>
                </c:pt>
                <c:pt idx="3">
                  <c:v>102173</c:v>
                </c:pt>
                <c:pt idx="4">
                  <c:v>101625</c:v>
                </c:pt>
              </c:numCache>
            </c:numRef>
          </c:val>
          <c:smooth val="0"/>
          <c:extLst>
            <c:ext xmlns:c16="http://schemas.microsoft.com/office/drawing/2014/chart" uri="{C3380CC4-5D6E-409C-BE32-E72D297353CC}">
              <c16:uniqueId val="{00000001-C689-4707-B709-54ED9B0BF4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c:v>
                </c:pt>
                <c:pt idx="1">
                  <c:v>7.2</c:v>
                </c:pt>
                <c:pt idx="2">
                  <c:v>6.52</c:v>
                </c:pt>
                <c:pt idx="3">
                  <c:v>7.95</c:v>
                </c:pt>
                <c:pt idx="4">
                  <c:v>4.74</c:v>
                </c:pt>
              </c:numCache>
            </c:numRef>
          </c:val>
          <c:extLst>
            <c:ext xmlns:c16="http://schemas.microsoft.com/office/drawing/2014/chart" uri="{C3380CC4-5D6E-409C-BE32-E72D297353CC}">
              <c16:uniqueId val="{00000000-A05D-4FEF-BFD5-C960BD4B63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22.17</c:v>
                </c:pt>
                <c:pt idx="1">
                  <c:v>22.58</c:v>
                </c:pt>
                <c:pt idx="2">
                  <c:v>24.51</c:v>
                </c:pt>
                <c:pt idx="3">
                  <c:v>24.18</c:v>
                </c:pt>
                <c:pt idx="4">
                  <c:v>26.68</c:v>
                </c:pt>
              </c:numCache>
            </c:numRef>
          </c:val>
          <c:extLst>
            <c:ext xmlns:c16="http://schemas.microsoft.com/office/drawing/2014/chart" uri="{C3380CC4-5D6E-409C-BE32-E72D297353CC}">
              <c16:uniqueId val="{00000001-A05D-4FEF-BFD5-C960BD4B63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0.83</c:v>
                </c:pt>
                <c:pt idx="1">
                  <c:v>0.31</c:v>
                </c:pt>
                <c:pt idx="2">
                  <c:v>1.56</c:v>
                </c:pt>
                <c:pt idx="3">
                  <c:v>1.73</c:v>
                </c:pt>
                <c:pt idx="4">
                  <c:v>0.52</c:v>
                </c:pt>
              </c:numCache>
            </c:numRef>
          </c:val>
          <c:smooth val="0"/>
          <c:extLst>
            <c:ext xmlns:c16="http://schemas.microsoft.com/office/drawing/2014/chart" uri="{C3380CC4-5D6E-409C-BE32-E72D297353CC}">
              <c16:uniqueId val="{00000002-A05D-4FEF-BFD5-C960BD4B63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0.02</c:v>
                </c:pt>
                <c:pt idx="4">
                  <c:v>#N/A</c:v>
                </c:pt>
                <c:pt idx="5">
                  <c:v>0.09</c:v>
                </c:pt>
                <c:pt idx="6">
                  <c:v>#N/A</c:v>
                </c:pt>
                <c:pt idx="7">
                  <c:v>0</c:v>
                </c:pt>
                <c:pt idx="8">
                  <c:v>#N/A</c:v>
                </c:pt>
                <c:pt idx="9">
                  <c:v>0</c:v>
                </c:pt>
              </c:numCache>
            </c:numRef>
          </c:val>
          <c:extLst>
            <c:ext xmlns:c16="http://schemas.microsoft.com/office/drawing/2014/chart" uri="{C3380CC4-5D6E-409C-BE32-E72D297353CC}">
              <c16:uniqueId val="{00000000-4361-40C3-AF77-C4B2446FF2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61-40C3-AF77-C4B2446FF213}"/>
            </c:ext>
          </c:extLst>
        </c:ser>
        <c:ser>
          <c:idx val="2"/>
          <c:order val="2"/>
          <c:tx>
            <c:strRef>
              <c:f>データシート!$A$29</c:f>
              <c:strCache>
                <c:ptCount val="1"/>
                <c:pt idx="0">
                  <c:v>育英資金特別会計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361-40C3-AF77-C4B2446FF21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0.17</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4361-40C3-AF77-C4B2446FF213}"/>
            </c:ext>
          </c:extLst>
        </c:ser>
        <c:ser>
          <c:idx val="4"/>
          <c:order val="4"/>
          <c:tx>
            <c:strRef>
              <c:f>データシート!$A$31</c:f>
              <c:strCache>
                <c:ptCount val="1"/>
                <c:pt idx="0">
                  <c:v>氷見市病院事業会計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0.1</c:v>
                </c:pt>
                <c:pt idx="6">
                  <c:v>#N/A</c:v>
                </c:pt>
                <c:pt idx="7">
                  <c:v>7.0000000000000007E-2</c:v>
                </c:pt>
                <c:pt idx="8">
                  <c:v>#N/A</c:v>
                </c:pt>
                <c:pt idx="9">
                  <c:v>7.0000000000000007E-2</c:v>
                </c:pt>
              </c:numCache>
            </c:numRef>
          </c:val>
          <c:extLst>
            <c:ext xmlns:c16="http://schemas.microsoft.com/office/drawing/2014/chart" uri="{C3380CC4-5D6E-409C-BE32-E72D297353CC}">
              <c16:uniqueId val="{00000004-4361-40C3-AF77-C4B2446FF21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2.14</c:v>
                </c:pt>
                <c:pt idx="2">
                  <c:v>#N/A</c:v>
                </c:pt>
                <c:pt idx="3">
                  <c:v>0.13</c:v>
                </c:pt>
                <c:pt idx="4">
                  <c:v>#N/A</c:v>
                </c:pt>
                <c:pt idx="5">
                  <c:v>0.35</c:v>
                </c:pt>
                <c:pt idx="6">
                  <c:v>#N/A</c:v>
                </c:pt>
                <c:pt idx="7">
                  <c:v>0.48</c:v>
                </c:pt>
                <c:pt idx="8">
                  <c:v>#N/A</c:v>
                </c:pt>
                <c:pt idx="9">
                  <c:v>0.45</c:v>
                </c:pt>
              </c:numCache>
            </c:numRef>
          </c:val>
          <c:extLst>
            <c:ext xmlns:c16="http://schemas.microsoft.com/office/drawing/2014/chart" uri="{C3380CC4-5D6E-409C-BE32-E72D297353CC}">
              <c16:uniqueId val="{00000005-4361-40C3-AF77-C4B2446FF21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1.22</c:v>
                </c:pt>
                <c:pt idx="2">
                  <c:v>#N/A</c:v>
                </c:pt>
                <c:pt idx="3">
                  <c:v>1.75</c:v>
                </c:pt>
                <c:pt idx="4">
                  <c:v>#N/A</c:v>
                </c:pt>
                <c:pt idx="5">
                  <c:v>0.38</c:v>
                </c:pt>
                <c:pt idx="6">
                  <c:v>#N/A</c:v>
                </c:pt>
                <c:pt idx="7">
                  <c:v>0.64</c:v>
                </c:pt>
                <c:pt idx="8">
                  <c:v>#N/A</c:v>
                </c:pt>
                <c:pt idx="9">
                  <c:v>0.69</c:v>
                </c:pt>
              </c:numCache>
            </c:numRef>
          </c:val>
          <c:extLst>
            <c:ext xmlns:c16="http://schemas.microsoft.com/office/drawing/2014/chart" uri="{C3380CC4-5D6E-409C-BE32-E72D297353CC}">
              <c16:uniqueId val="{00000006-4361-40C3-AF77-C4B2446FF213}"/>
            </c:ext>
          </c:extLst>
        </c:ser>
        <c:ser>
          <c:idx val="7"/>
          <c:order val="7"/>
          <c:tx>
            <c:strRef>
              <c:f>データシート!$A$34</c:f>
              <c:strCache>
                <c:ptCount val="1"/>
                <c:pt idx="0">
                  <c:v>氷見市下水道事業会計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0.93</c:v>
                </c:pt>
                <c:pt idx="8">
                  <c:v>#N/A</c:v>
                </c:pt>
                <c:pt idx="9">
                  <c:v>1.02</c:v>
                </c:pt>
              </c:numCache>
            </c:numRef>
          </c:val>
          <c:extLst>
            <c:ext xmlns:c16="http://schemas.microsoft.com/office/drawing/2014/chart" uri="{C3380CC4-5D6E-409C-BE32-E72D297353CC}">
              <c16:uniqueId val="{00000007-4361-40C3-AF77-C4B2446FF21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6.89</c:v>
                </c:pt>
                <c:pt idx="2">
                  <c:v>#N/A</c:v>
                </c:pt>
                <c:pt idx="3">
                  <c:v>7.18</c:v>
                </c:pt>
                <c:pt idx="4">
                  <c:v>#N/A</c:v>
                </c:pt>
                <c:pt idx="5">
                  <c:v>6.51</c:v>
                </c:pt>
                <c:pt idx="6">
                  <c:v>#N/A</c:v>
                </c:pt>
                <c:pt idx="7">
                  <c:v>7.94</c:v>
                </c:pt>
                <c:pt idx="8">
                  <c:v>#N/A</c:v>
                </c:pt>
                <c:pt idx="9">
                  <c:v>4.7300000000000004</c:v>
                </c:pt>
              </c:numCache>
            </c:numRef>
          </c:val>
          <c:extLst>
            <c:ext xmlns:c16="http://schemas.microsoft.com/office/drawing/2014/chart" uri="{C3380CC4-5D6E-409C-BE32-E72D297353CC}">
              <c16:uniqueId val="{00000008-4361-40C3-AF77-C4B2446FF213}"/>
            </c:ext>
          </c:extLst>
        </c:ser>
        <c:ser>
          <c:idx val="9"/>
          <c:order val="9"/>
          <c:tx>
            <c:strRef>
              <c:f>データシート!$A$36</c:f>
              <c:strCache>
                <c:ptCount val="1"/>
                <c:pt idx="0">
                  <c:v>氷見市水道事業会計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11.02</c:v>
                </c:pt>
                <c:pt idx="2">
                  <c:v>#N/A</c:v>
                </c:pt>
                <c:pt idx="3">
                  <c:v>11.43</c:v>
                </c:pt>
                <c:pt idx="4">
                  <c:v>#N/A</c:v>
                </c:pt>
                <c:pt idx="5">
                  <c:v>11.78</c:v>
                </c:pt>
                <c:pt idx="6">
                  <c:v>#N/A</c:v>
                </c:pt>
                <c:pt idx="7">
                  <c:v>11.23</c:v>
                </c:pt>
                <c:pt idx="8">
                  <c:v>#N/A</c:v>
                </c:pt>
                <c:pt idx="9">
                  <c:v>10.74</c:v>
                </c:pt>
              </c:numCache>
            </c:numRef>
          </c:val>
          <c:extLst>
            <c:ext xmlns:c16="http://schemas.microsoft.com/office/drawing/2014/chart" uri="{C3380CC4-5D6E-409C-BE32-E72D297353CC}">
              <c16:uniqueId val="{00000009-4361-40C3-AF77-C4B2446FF2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2366</c:v>
                </c:pt>
                <c:pt idx="5">
                  <c:v>2250</c:v>
                </c:pt>
                <c:pt idx="8">
                  <c:v>2181</c:v>
                </c:pt>
                <c:pt idx="11">
                  <c:v>1985</c:v>
                </c:pt>
                <c:pt idx="14">
                  <c:v>1988</c:v>
                </c:pt>
              </c:numCache>
            </c:numRef>
          </c:val>
          <c:extLst>
            <c:ext xmlns:c16="http://schemas.microsoft.com/office/drawing/2014/chart" uri="{C3380CC4-5D6E-409C-BE32-E72D297353CC}">
              <c16:uniqueId val="{00000000-E4A8-4A8E-ADFE-EE7F2FBD86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A8-4A8E-ADFE-EE7F2FBD86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41</c:v>
                </c:pt>
                <c:pt idx="3">
                  <c:v>16</c:v>
                </c:pt>
                <c:pt idx="6">
                  <c:v>16</c:v>
                </c:pt>
                <c:pt idx="9">
                  <c:v>17</c:v>
                </c:pt>
                <c:pt idx="12">
                  <c:v>15</c:v>
                </c:pt>
              </c:numCache>
            </c:numRef>
          </c:val>
          <c:extLst>
            <c:ext xmlns:c16="http://schemas.microsoft.com/office/drawing/2014/chart" uri="{C3380CC4-5D6E-409C-BE32-E72D297353CC}">
              <c16:uniqueId val="{00000002-E4A8-4A8E-ADFE-EE7F2FBD86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34</c:v>
                </c:pt>
                <c:pt idx="3">
                  <c:v>47</c:v>
                </c:pt>
                <c:pt idx="6">
                  <c:v>47</c:v>
                </c:pt>
                <c:pt idx="9">
                  <c:v>46</c:v>
                </c:pt>
                <c:pt idx="12">
                  <c:v>46</c:v>
                </c:pt>
              </c:numCache>
            </c:numRef>
          </c:val>
          <c:extLst>
            <c:ext xmlns:c16="http://schemas.microsoft.com/office/drawing/2014/chart" uri="{C3380CC4-5D6E-409C-BE32-E72D297353CC}">
              <c16:uniqueId val="{00000003-E4A8-4A8E-ADFE-EE7F2FBD86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915</c:v>
                </c:pt>
                <c:pt idx="3">
                  <c:v>858</c:v>
                </c:pt>
                <c:pt idx="6">
                  <c:v>950</c:v>
                </c:pt>
                <c:pt idx="9">
                  <c:v>751</c:v>
                </c:pt>
                <c:pt idx="12">
                  <c:v>733</c:v>
                </c:pt>
              </c:numCache>
            </c:numRef>
          </c:val>
          <c:extLst>
            <c:ext xmlns:c16="http://schemas.microsoft.com/office/drawing/2014/chart" uri="{C3380CC4-5D6E-409C-BE32-E72D297353CC}">
              <c16:uniqueId val="{00000004-E4A8-4A8E-ADFE-EE7F2FBD86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A8-4A8E-ADFE-EE7F2FBD86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A8-4A8E-ADFE-EE7F2FBD86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2503</c:v>
                </c:pt>
                <c:pt idx="3">
                  <c:v>2355</c:v>
                </c:pt>
                <c:pt idx="6">
                  <c:v>2408</c:v>
                </c:pt>
                <c:pt idx="9">
                  <c:v>2370</c:v>
                </c:pt>
                <c:pt idx="12">
                  <c:v>2373</c:v>
                </c:pt>
              </c:numCache>
            </c:numRef>
          </c:val>
          <c:extLst>
            <c:ext xmlns:c16="http://schemas.microsoft.com/office/drawing/2014/chart" uri="{C3380CC4-5D6E-409C-BE32-E72D297353CC}">
              <c16:uniqueId val="{00000007-E4A8-4A8E-ADFE-EE7F2FBD86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1127</c:v>
                </c:pt>
                <c:pt idx="2">
                  <c:v>#N/A</c:v>
                </c:pt>
                <c:pt idx="3">
                  <c:v>#N/A</c:v>
                </c:pt>
                <c:pt idx="4">
                  <c:v>1026</c:v>
                </c:pt>
                <c:pt idx="5">
                  <c:v>#N/A</c:v>
                </c:pt>
                <c:pt idx="6">
                  <c:v>#N/A</c:v>
                </c:pt>
                <c:pt idx="7">
                  <c:v>1240</c:v>
                </c:pt>
                <c:pt idx="8">
                  <c:v>#N/A</c:v>
                </c:pt>
                <c:pt idx="9">
                  <c:v>#N/A</c:v>
                </c:pt>
                <c:pt idx="10">
                  <c:v>1199</c:v>
                </c:pt>
                <c:pt idx="11">
                  <c:v>#N/A</c:v>
                </c:pt>
                <c:pt idx="12">
                  <c:v>#N/A</c:v>
                </c:pt>
                <c:pt idx="13">
                  <c:v>1179</c:v>
                </c:pt>
                <c:pt idx="14">
                  <c:v>#N/A</c:v>
                </c:pt>
              </c:numCache>
            </c:numRef>
          </c:val>
          <c:smooth val="0"/>
          <c:extLst>
            <c:ext xmlns:c16="http://schemas.microsoft.com/office/drawing/2014/chart" uri="{C3380CC4-5D6E-409C-BE32-E72D297353CC}">
              <c16:uniqueId val="{00000008-E4A8-4A8E-ADFE-EE7F2FBD86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20187</c:v>
                </c:pt>
                <c:pt idx="5">
                  <c:v>20507</c:v>
                </c:pt>
                <c:pt idx="8">
                  <c:v>20935</c:v>
                </c:pt>
                <c:pt idx="11">
                  <c:v>20649</c:v>
                </c:pt>
                <c:pt idx="14">
                  <c:v>21345</c:v>
                </c:pt>
              </c:numCache>
            </c:numRef>
          </c:val>
          <c:extLst>
            <c:ext xmlns:c16="http://schemas.microsoft.com/office/drawing/2014/chart" uri="{C3380CC4-5D6E-409C-BE32-E72D297353CC}">
              <c16:uniqueId val="{00000000-4256-4FAF-9AB1-906CA9E27D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287</c:v>
                </c:pt>
                <c:pt idx="5">
                  <c:v>276</c:v>
                </c:pt>
                <c:pt idx="8">
                  <c:v>262</c:v>
                </c:pt>
                <c:pt idx="11">
                  <c:v>243</c:v>
                </c:pt>
                <c:pt idx="14">
                  <c:v>213</c:v>
                </c:pt>
              </c:numCache>
            </c:numRef>
          </c:val>
          <c:extLst>
            <c:ext xmlns:c16="http://schemas.microsoft.com/office/drawing/2014/chart" uri="{C3380CC4-5D6E-409C-BE32-E72D297353CC}">
              <c16:uniqueId val="{00000001-4256-4FAF-9AB1-906CA9E27D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7404</c:v>
                </c:pt>
                <c:pt idx="5">
                  <c:v>7667</c:v>
                </c:pt>
                <c:pt idx="8">
                  <c:v>7765</c:v>
                </c:pt>
                <c:pt idx="11">
                  <c:v>7811</c:v>
                </c:pt>
                <c:pt idx="14">
                  <c:v>9374</c:v>
                </c:pt>
              </c:numCache>
            </c:numRef>
          </c:val>
          <c:extLst>
            <c:ext xmlns:c16="http://schemas.microsoft.com/office/drawing/2014/chart" uri="{C3380CC4-5D6E-409C-BE32-E72D297353CC}">
              <c16:uniqueId val="{00000002-4256-4FAF-9AB1-906CA9E27D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56-4FAF-9AB1-906CA9E27D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56-4FAF-9AB1-906CA9E27D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56-4FAF-9AB1-906CA9E27D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4518</c:v>
                </c:pt>
                <c:pt idx="3">
                  <c:v>4207</c:v>
                </c:pt>
                <c:pt idx="6">
                  <c:v>4002</c:v>
                </c:pt>
                <c:pt idx="9">
                  <c:v>3748</c:v>
                </c:pt>
                <c:pt idx="12">
                  <c:v>3522</c:v>
                </c:pt>
              </c:numCache>
            </c:numRef>
          </c:val>
          <c:extLst>
            <c:ext xmlns:c16="http://schemas.microsoft.com/office/drawing/2014/chart" uri="{C3380CC4-5D6E-409C-BE32-E72D297353CC}">
              <c16:uniqueId val="{00000006-4256-4FAF-9AB1-906CA9E27D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429</c:v>
                </c:pt>
                <c:pt idx="3">
                  <c:v>385</c:v>
                </c:pt>
                <c:pt idx="6">
                  <c:v>341</c:v>
                </c:pt>
                <c:pt idx="9">
                  <c:v>296</c:v>
                </c:pt>
                <c:pt idx="12">
                  <c:v>259</c:v>
                </c:pt>
              </c:numCache>
            </c:numRef>
          </c:val>
          <c:extLst>
            <c:ext xmlns:c16="http://schemas.microsoft.com/office/drawing/2014/chart" uri="{C3380CC4-5D6E-409C-BE32-E72D297353CC}">
              <c16:uniqueId val="{00000007-4256-4FAF-9AB1-906CA9E27D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8272</c:v>
                </c:pt>
                <c:pt idx="3">
                  <c:v>7776</c:v>
                </c:pt>
                <c:pt idx="6">
                  <c:v>7438</c:v>
                </c:pt>
                <c:pt idx="9">
                  <c:v>7334</c:v>
                </c:pt>
                <c:pt idx="12">
                  <c:v>7052</c:v>
                </c:pt>
              </c:numCache>
            </c:numRef>
          </c:val>
          <c:extLst>
            <c:ext xmlns:c16="http://schemas.microsoft.com/office/drawing/2014/chart" uri="{C3380CC4-5D6E-409C-BE32-E72D297353CC}">
              <c16:uniqueId val="{00000008-4256-4FAF-9AB1-906CA9E27D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74</c:v>
                </c:pt>
                <c:pt idx="3">
                  <c:v>58</c:v>
                </c:pt>
                <c:pt idx="6">
                  <c:v>42</c:v>
                </c:pt>
                <c:pt idx="9">
                  <c:v>95</c:v>
                </c:pt>
                <c:pt idx="12">
                  <c:v>78</c:v>
                </c:pt>
              </c:numCache>
            </c:numRef>
          </c:val>
          <c:extLst>
            <c:ext xmlns:c16="http://schemas.microsoft.com/office/drawing/2014/chart" uri="{C3380CC4-5D6E-409C-BE32-E72D297353CC}">
              <c16:uniqueId val="{00000009-4256-4FAF-9AB1-906CA9E27D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23017</c:v>
                </c:pt>
                <c:pt idx="3">
                  <c:v>22592</c:v>
                </c:pt>
                <c:pt idx="6">
                  <c:v>22968</c:v>
                </c:pt>
                <c:pt idx="9">
                  <c:v>23883</c:v>
                </c:pt>
                <c:pt idx="12">
                  <c:v>24580</c:v>
                </c:pt>
              </c:numCache>
            </c:numRef>
          </c:val>
          <c:extLst>
            <c:ext xmlns:c16="http://schemas.microsoft.com/office/drawing/2014/chart" uri="{C3380CC4-5D6E-409C-BE32-E72D297353CC}">
              <c16:uniqueId val="{0000000A-4256-4FAF-9AB1-906CA9E27D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8433</c:v>
                </c:pt>
                <c:pt idx="2">
                  <c:v>#N/A</c:v>
                </c:pt>
                <c:pt idx="3">
                  <c:v>#N/A</c:v>
                </c:pt>
                <c:pt idx="4">
                  <c:v>6566</c:v>
                </c:pt>
                <c:pt idx="5">
                  <c:v>#N/A</c:v>
                </c:pt>
                <c:pt idx="6">
                  <c:v>#N/A</c:v>
                </c:pt>
                <c:pt idx="7">
                  <c:v>5828</c:v>
                </c:pt>
                <c:pt idx="8">
                  <c:v>#N/A</c:v>
                </c:pt>
                <c:pt idx="9">
                  <c:v>#N/A</c:v>
                </c:pt>
                <c:pt idx="10">
                  <c:v>6654</c:v>
                </c:pt>
                <c:pt idx="11">
                  <c:v>#N/A</c:v>
                </c:pt>
                <c:pt idx="12">
                  <c:v>#N/A</c:v>
                </c:pt>
                <c:pt idx="13">
                  <c:v>4558</c:v>
                </c:pt>
                <c:pt idx="14">
                  <c:v>#N/A</c:v>
                </c:pt>
              </c:numCache>
            </c:numRef>
          </c:val>
          <c:smooth val="0"/>
          <c:extLst>
            <c:ext xmlns:c16="http://schemas.microsoft.com/office/drawing/2014/chart" uri="{C3380CC4-5D6E-409C-BE32-E72D297353CC}">
              <c16:uniqueId val="{0000000B-4256-4FAF-9AB1-906CA9E27D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2982</c:v>
                </c:pt>
                <c:pt idx="1">
                  <c:v>2990</c:v>
                </c:pt>
                <c:pt idx="2">
                  <c:v>3416</c:v>
                </c:pt>
              </c:numCache>
            </c:numRef>
          </c:val>
          <c:extLst>
            <c:ext xmlns:c16="http://schemas.microsoft.com/office/drawing/2014/chart" uri="{C3380CC4-5D6E-409C-BE32-E72D297353CC}">
              <c16:uniqueId val="{00000000-FB46-4A9D-973D-D456867FB6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1214</c:v>
                </c:pt>
                <c:pt idx="1">
                  <c:v>1214</c:v>
                </c:pt>
                <c:pt idx="2">
                  <c:v>2204</c:v>
                </c:pt>
              </c:numCache>
            </c:numRef>
          </c:val>
          <c:extLst>
            <c:ext xmlns:c16="http://schemas.microsoft.com/office/drawing/2014/chart" uri="{C3380CC4-5D6E-409C-BE32-E72D297353CC}">
              <c16:uniqueId val="{00000001-FB46-4A9D-973D-D456867FB6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2339</c:v>
                </c:pt>
                <c:pt idx="1">
                  <c:v>2506</c:v>
                </c:pt>
                <c:pt idx="2">
                  <c:v>2691</c:v>
                </c:pt>
              </c:numCache>
            </c:numRef>
          </c:val>
          <c:extLst>
            <c:ext xmlns:c16="http://schemas.microsoft.com/office/drawing/2014/chart" uri="{C3380CC4-5D6E-409C-BE32-E72D297353CC}">
              <c16:uniqueId val="{00000002-FB46-4A9D-973D-D456867FB6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{58A86922-D648-4101-AEFF-1AF066D9355C}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CB6-4B5E-B8A6-E11AB7D1C2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{F921F995-DA37-4116-81F4-81AA689FD716}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B6-4B5E-B8A6-E11AB7D1C2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{D3876475-8B3B-4A5D-B0E7-2E3490890BF1}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B6-4B5E-B8A6-E11AB7D1C2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{A34843B5-23B9-42A8-B889-42519F71701A}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B6-4B5E-B8A6-E11AB7D1C2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{B2A40403-04F4-47CF-8A8E-AA9CBEFA3E3C}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B6-4B5E-B8A6-E11AB7D1C2E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{A43A1163-74AB-4C40-82BF-314995BBF044}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CB6-4B5E-B8A6-E11AB7D1C2E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{C94F4E7A-9D8B-45CE-A542-3133D27A0346}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CB6-4B5E-B8A6-E11AB7D1C2E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{892EC86B-F1D6-4DBD-AE03-4C7AC3F4EB45}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CB6-4B5E-B8A6-E11AB7D1C2E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{5283C93A-4AD9-405B-BC94-5DFE027319F5}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CB6-4B5E-B8A6-E11AB7D1C2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32">
                  <c:v>61.2</c:v>
                </c:pt>
              </c:numCache>
            </c:numRef>
          </c:xVal>
          <c:yVal>
            <c:numRef>
              <c:f>公会計指標分析・財政指標組合せ分析表!$BP$51:$DC$51</c:f>
              <c:numCache>
                <c:formatCode>#,##0.0;"▲ "#,##0.0</c:formatCode>
                <c:ptCount val="40"/>
                <c:pt idx="0">
                  <c:v>83.3</c:v>
                </c:pt>
                <c:pt idx="32">
                  <c:v>41.9</c:v>
                </c:pt>
              </c:numCache>
            </c:numRef>
          </c:yVal>
          <c:smooth val="0"/>
          <c:extLst>
            <c:ext xmlns:c16="http://schemas.microsoft.com/office/drawing/2014/chart" uri="{C3380CC4-5D6E-409C-BE32-E72D297353CC}">
              <c16:uniqueId val="{00000009-7CB6-4B5E-B8A6-E11AB7D1C2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{3F4F4E2A-D08A-4399-88D9-8D8B12D3AB06}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CB6-4B5E-B8A6-E11AB7D1C2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{6EC8FB72-F208-4A5B-928C-77A1CF33A377}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B6-4B5E-B8A6-E11AB7D1C2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{3D541211-E63F-4D46-AFD9-327C054DEF46}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B6-4B5E-B8A6-E11AB7D1C2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{A1487C63-F8C5-4323-BF1E-878EF17CA0F6}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B6-4B5E-B8A6-E11AB7D1C2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{81E9F52E-3870-4B1E-88B8-D1E36E78DFC7}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B6-4B5E-B8A6-E11AB7D1C2E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{C94C1C9D-8F2F-43AC-924B-A93A062F9C0D}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CB6-4B5E-B8A6-E11AB7D1C2E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{B98903EE-C095-430B-A16A-BBAB11151E77}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CB6-4B5E-B8A6-E11AB7D1C2E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{2F385C90-0C70-4FDF-BCB2-658D067ABD84}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CB6-4B5E-B8A6-E11AB7D1C2E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{55792662-7AAB-4641-B3CF-1A32761F0D45}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CB6-4B5E-B8A6-E11AB7D1C2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32">
                  <c:v>63.1</c:v>
                </c:pt>
              </c:numCache>
            </c:numRef>
          </c:xVal>
          <c:yVal>
            <c:numRef>
              <c:f>公会計指標分析・財政指標組合せ分析表!$BP$55:$DC$55</c:f>
              <c:numCache>
                <c:formatCode>#,##0.0;"▲ "#,##0.0</c:formatCode>
                <c:ptCount val="40"/>
                <c:pt idx="0">
                  <c:v>55.4</c:v>
                </c:pt>
                <c:pt idx="32">
                  <c:v>25.1</c:v>
                </c:pt>
              </c:numCache>
            </c:numRef>
          </c:yVal>
          <c:smooth val="0"/>
          <c:extLst>
            <c:ext xmlns:c16="http://schemas.microsoft.com/office/drawing/2014/chart" uri="{C3380CC4-5D6E-409C-BE32-E72D297353CC}">
              <c16:uniqueId val="{00000013-7CB6-4B5E-B8A6-E11AB7D1C2EF}"/>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{7C13107E-26A4-4EE5-A411-8F63F9B1D53F}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8E2-4EFA-9DFD-D65402F7C0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{D837CD59-0F66-4679-A55B-B83B2853E075}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E2-4EFA-9DFD-D65402F7C0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{4D6F0BA1-D734-4962-B1D4-12BAB4EE0441}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E2-4EFA-9DFD-D65402F7C0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{929198F2-8C8D-4E94-9CAD-F8B30AA05988}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E2-4EFA-9DFD-D65402F7C0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{CD0317C8-7EF1-4E12-92A1-29D54FB2DDFD}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E2-4EFA-9DFD-D65402F7C047}"/>
                </c:ext>
              </c:extLst>
            </c:dLbl>
            <c:dLbl>
              <c:idx val="8"/>
              <c:layout>
                <c:manualLayout>
                  <c:x val="0"/>
                  <c:y val="9.8307631924499303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{01F819BD-571F-4B4D-BAE5-6DFEAB6F9C31}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8E2-4EFA-9DFD-D65402F7C04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{19F322DE-734D-4D02-873A-F0153FAB16E0}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8E2-4EFA-9DFD-D65402F7C047}"/>
                </c:ext>
              </c:extLst>
            </c:dLbl>
            <c:dLbl>
              <c:idx val="24"/>
              <c:layout>
                <c:manualLayout>
                  <c:x val="0"/>
                  <c:y val="-9.8307631924500101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{020D503F-4667-4632-AE05-A7F991E1882C}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8E2-4EFA-9DFD-D65402F7C04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{140162C7-31FF-4FC8-9D77-CD23CBA8A79F}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8E2-4EFA-9DFD-D65402F7C0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11.2</c:v>
                </c:pt>
                <c:pt idx="16">
                  <c:v>11.2</c:v>
                </c:pt>
                <c:pt idx="24">
                  <c:v>11.3</c:v>
                </c:pt>
                <c:pt idx="32">
                  <c:v>11.5</c:v>
                </c:pt>
              </c:numCache>
            </c:numRef>
          </c:xVal>
          <c:yVal>
            <c:numRef>
              <c:f>公会計指標分析・財政指標組合せ分析表!$BP$73:$DC$73</c:f>
              <c:numCache>
                <c:formatCode>#,##0.0;"▲ "#,##0.0</c:formatCode>
                <c:ptCount val="40"/>
                <c:pt idx="0">
                  <c:v>83.3</c:v>
                </c:pt>
                <c:pt idx="8">
                  <c:v>65.900000000000006</c:v>
                </c:pt>
                <c:pt idx="16">
                  <c:v>58</c:v>
                </c:pt>
                <c:pt idx="24">
                  <c:v>63.8</c:v>
                </c:pt>
                <c:pt idx="32">
                  <c:v>41.9</c:v>
                </c:pt>
              </c:numCache>
            </c:numRef>
          </c:yVal>
          <c:smooth val="0"/>
          <c:extLst>
            <c:ext xmlns:c16="http://schemas.microsoft.com/office/drawing/2014/chart" uri="{C3380CC4-5D6E-409C-BE32-E72D297353CC}">
              <c16:uniqueId val="{00000009-18E2-4EFA-9DFD-D65402F7C0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{84479066-07BA-4769-AFDA-0075C5019DCB}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8E2-4EFA-9DFD-D65402F7C0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{E719800E-5E2E-48C2-8D93-2DD5B0C9ED56}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E2-4EFA-9DFD-D65402F7C0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{8F13EA46-DE64-4099-BD8D-C2DDA4958348}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E2-4EFA-9DFD-D65402F7C0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{60D3AE79-46C6-4F96-B56A-CDD7896DC96D}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E2-4EFA-9DFD-D65402F7C0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{7437E55A-B8D2-47BB-A8A1-58D2187418A0}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E2-4EFA-9DFD-D65402F7C04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{F4A029F1-20B6-4F98-B3C0-21AAAFEAB051}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8E2-4EFA-9DFD-D65402F7C04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{870151F3-CD58-43F1-A732-2388632F2528}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8E2-4EFA-9DFD-D65402F7C04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{C7C44F0D-2753-451F-A22D-EB890088BA4B}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8E2-4EFA-9DFD-D65402F7C04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{071AEF53-C2E8-4417-AB58-05DB8F935FEC}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8E2-4EFA-9DFD-D65402F7C0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18E2-4EFA-9DFD-D65402F7C047}"/>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や公営企業債の元利償還金に対する繰入金などは減少傾向にあるものの、普通交付税に算入される公債費等も減少傾向にあることから、実質公債費比率の分子は概ね同水準となっているが、令和元年度から一般会計に係る地方債の現在高が増加していることから、比率の上昇が懸念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将来負担額の大半を占める一般会計等に係る地方債の現在高は平成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年度まで減少していたが、令和元年度以降学校給食センターや新文化交流施設の整備などにより増加している。一方で、公営企業債に対する繰入見込額が減少傾向にあることに加え、令和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年度は、減債基金の積立金の増加により将来負担比率の分子は減少した。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富山県氷見市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将来の公債費に係る財政負担の軽減のために減債基金の積み立てを進めるとともに、ふるさと応援寄付金の増加によりその他特定目的基金の残高も増加している状況である。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行財政運営が財政的に滞ることがないように必要な基金の残高を確保するとともに、適時適切に事業費の充当を実施する。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それぞれ基金の目的に応じて積み立てており、財源として必要な時に取り崩して、その使途のとおり充当している。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「ふるさとづくり基金」や「教育文化振興基金」などにおいて、ふるさと応援寄付金等の増加により残高が増加しており、毎年度その目的に応じて取り崩しているが、令和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引き続きそれぞれの目的に応じて、ふるさと応援寄付金の増加により積み立てを強化するとともに、必要に応じてその財源を活用して事業に取り組んでいく。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年度以降新型コロナウイルス感染症の影響に伴う歳出減による実質収支の増加により、令和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年度に基金残高が大幅に増加した。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今後も必要な残高を確保しつつ、財源が必要となれば取り崩して、適切に対応していく。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年度に、学校給食センター整備などに充てた過疎対策事業債などの交付税措置残額分を積み立てるなどにより、令和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は、新文化交流施設の建設に係る過疎対策事業債の償還に備え、教育文化振興基金に積み立ててある当該施設の建設費分を取り崩し、減債基金に積み立てる。また、今後、現在建設中の公立認定こども園や子ども発達支援施設の建設等に係る過疎対策事業債の償還に備え、新規積み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44,906
44,460
230.54
27,202,840
26,536,500
607,472
12,802,894
24,579,850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数値は上昇しているものの、類似団体平均は下回る水準となっている。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120922</xdr:rowOff>
    </xdr:from>
    <xdr:to>
      <xdr:col>23</xdr:col>
      <xdr:colOff>136525</xdr:colOff>
      <xdr:row>30</xdr:row>
      <xdr:rowOff>51072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143799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71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28</xdr:row>
      <xdr:rowOff>128905</xdr:rowOff>
    </xdr:from>
    <xdr:to>
      <xdr:col>7</xdr:col>
      <xdr:colOff>187325</xdr:colOff>
      <xdr:row>29</xdr:row>
      <xdr:rowOff>59055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1714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89189</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88" name="n_3aveValue有形固定資産減価償却率">
          <a:extLst>
            <a:ext uri="{FF2B5EF4-FFF2-40B4-BE49-F238E27FC236}">
              <a16:creationId xmlns:a16="http://schemas.microsoft.com/office/drawing/2014/main" id="{00000000-0008-0000-0000-000058000000}"/>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89" name="n_4aveValue有形固定資産減価償却率">
          <a:extLst>
            <a:ext uri="{FF2B5EF4-FFF2-40B4-BE49-F238E27FC236}">
              <a16:creationId xmlns:a16="http://schemas.microsoft.com/office/drawing/2014/main" id="{00000000-0008-0000-0000-000059000000}"/>
            </a:ext>
          </a:extLst>
        </xdr:cNvPr>
        <xdr:cNvSpPr txBox="1"/>
      </xdr:nvSpPr>
      <xdr:spPr>
        <a:xfrm>
          <a:off x="1562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0" name="n_4mainValue有形固定資産減価償却率">
          <a:extLst>
            <a:ext uri="{FF2B5EF4-FFF2-40B4-BE49-F238E27FC236}">
              <a16:creationId xmlns:a16="http://schemas.microsoft.com/office/drawing/2014/main" id="{00000000-0008-0000-0000-00005A000000}"/>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毎年類似団体平均を下回っている。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学校給食センターなどの大型施設の整備による市債残高の増加により、令和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年度以降類似団体平均との差が小さくなったものの、依然として下回る水準を維持している。</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0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21" name="債務償還比率最小値テキスト">
          <a:extLst>
            <a:ext uri="{FF2B5EF4-FFF2-40B4-BE49-F238E27FC236}">
              <a16:creationId xmlns:a16="http://schemas.microsoft.com/office/drawing/2014/main" id="{00000000-0008-0000-0000-000079000000}"/>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23" name="債務償還比率最大値テキスト">
          <a:extLst>
            <a:ext uri="{FF2B5EF4-FFF2-40B4-BE49-F238E27FC236}">
              <a16:creationId xmlns:a16="http://schemas.microsoft.com/office/drawing/2014/main" id="{00000000-0008-0000-0000-00007B000000}"/>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25" name="債務償還比率平均値テキスト">
          <a:extLst>
            <a:ext uri="{FF2B5EF4-FFF2-40B4-BE49-F238E27FC236}">
              <a16:creationId xmlns:a16="http://schemas.microsoft.com/office/drawing/2014/main" id="{00000000-0008-0000-0000-00007D000000}"/>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168127</xdr:rowOff>
    </xdr:from>
    <xdr:to>
      <xdr:col>76</xdr:col>
      <xdr:colOff>73025</xdr:colOff>
      <xdr:row>29</xdr:row>
      <xdr:rowOff>98277</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744700" y="574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19554</xdr:rowOff>
    </xdr:from>
    <xdr:ext cx="469744" cy="259045"/>
    <xdr:sp macro="" textlink="">
      <xdr:nvSpPr>
        <xdr:cNvPr id="137" name="債務償還比率該当値テキスト">
          <a:extLst>
            <a:ext uri="{FF2B5EF4-FFF2-40B4-BE49-F238E27FC236}">
              <a16:creationId xmlns:a16="http://schemas.microsoft.com/office/drawing/2014/main" id="{00000000-0008-0000-0000-000089000000}"/>
            </a:ext>
          </a:extLst>
        </xdr:cNvPr>
        <xdr:cNvSpPr txBox="1"/>
      </xdr:nvSpPr>
      <xdr:spPr>
        <a:xfrm>
          <a:off x="14846300" y="559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63796</xdr:rowOff>
    </xdr:from>
    <xdr:to>
      <xdr:col>72</xdr:col>
      <xdr:colOff>123825</xdr:colOff>
      <xdr:row>30</xdr:row>
      <xdr:rowOff>165396</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033500" y="59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47477</xdr:rowOff>
    </xdr:from>
    <xdr:to>
      <xdr:col>76</xdr:col>
      <xdr:colOff>22225</xdr:colOff>
      <xdr:row>30</xdr:row>
      <xdr:rowOff>114596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084300" y="5791052"/>
          <a:ext cx="711200" cy="2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16118</xdr:rowOff>
    </xdr:from>
    <xdr:to>
      <xdr:col>68</xdr:col>
      <xdr:colOff>123825</xdr:colOff>
      <xdr:row>30</xdr:row>
      <xdr:rowOff>117718</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3271500" y="59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66918</xdr:rowOff>
    </xdr:from>
    <xdr:to>
      <xdr:col>72</xdr:col>
      <xdr:colOff>73025</xdr:colOff>
      <xdr:row>30</xdr:row>
      <xdr:rowOff>114596</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3322300" y="5981943"/>
          <a:ext cx="762000" cy="4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94742</xdr:rowOff>
    </xdr:from>
    <xdr:to>
      <xdr:col>64</xdr:col>
      <xdr:colOff>123825</xdr:colOff>
      <xdr:row>31</xdr:row>
      <xdr:rowOff>24892</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2509500" y="60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66918</xdr:rowOff>
    </xdr:from>
    <xdr:to>
      <xdr:col>68</xdr:col>
      <xdr:colOff>73025</xdr:colOff>
      <xdr:row>30</xdr:row>
      <xdr:rowOff>145542</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flipV="1">
          <a:off x="12560300" y="5981943"/>
          <a:ext cx="762000" cy="7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53721</xdr:rowOff>
    </xdr:from>
    <xdr:to>
      <xdr:col>60</xdr:col>
      <xdr:colOff>123825</xdr:colOff>
      <xdr:row>30</xdr:row>
      <xdr:rowOff>155321</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17475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104521</xdr:rowOff>
    </xdr:from>
    <xdr:to>
      <xdr:col>64</xdr:col>
      <xdr:colOff>73025</xdr:colOff>
      <xdr:row>30</xdr:row>
      <xdr:rowOff>145542</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1798300" y="6019546"/>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46" name="n_1aveValue債務償還比率">
          <a:extLst>
            <a:ext uri="{FF2B5EF4-FFF2-40B4-BE49-F238E27FC236}">
              <a16:creationId xmlns:a16="http://schemas.microsoft.com/office/drawing/2014/main" id="{00000000-0008-0000-0000-000092000000}"/>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47" name="n_2aveValue債務償還比率">
          <a:extLst>
            <a:ext uri="{FF2B5EF4-FFF2-40B4-BE49-F238E27FC236}">
              <a16:creationId xmlns:a16="http://schemas.microsoft.com/office/drawing/2014/main" id="{00000000-0008-0000-0000-000093000000}"/>
            </a:ext>
          </a:extLst>
        </xdr:cNvPr>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48" name="n_3aveValue債務償還比率">
          <a:extLst>
            <a:ext uri="{FF2B5EF4-FFF2-40B4-BE49-F238E27FC236}">
              <a16:creationId xmlns:a16="http://schemas.microsoft.com/office/drawing/2014/main" id="{00000000-0008-0000-0000-000094000000}"/>
            </a:ext>
          </a:extLst>
        </xdr:cNvPr>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49" name="n_4aveValue債務償還比率">
          <a:extLst>
            <a:ext uri="{FF2B5EF4-FFF2-40B4-BE49-F238E27FC236}">
              <a16:creationId xmlns:a16="http://schemas.microsoft.com/office/drawing/2014/main" id="{00000000-0008-0000-0000-000095000000}"/>
            </a:ext>
          </a:extLst>
        </xdr:cNvPr>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10473</xdr:rowOff>
    </xdr:from>
    <xdr:ext cx="469744" cy="259045"/>
    <xdr:sp macro="" textlink="">
      <xdr:nvSpPr>
        <xdr:cNvPr id="150" name="n_1mainValue債務償還比率">
          <a:extLst>
            <a:ext uri="{FF2B5EF4-FFF2-40B4-BE49-F238E27FC236}">
              <a16:creationId xmlns:a16="http://schemas.microsoft.com/office/drawing/2014/main" id="{00000000-0008-0000-0000-000096000000}"/>
            </a:ext>
          </a:extLst>
        </xdr:cNvPr>
        <xdr:cNvSpPr txBox="1"/>
      </xdr:nvSpPr>
      <xdr:spPr>
        <a:xfrm>
          <a:off x="13836727" y="575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134245</xdr:rowOff>
    </xdr:from>
    <xdr:ext cx="469744" cy="259045"/>
    <xdr:sp macro="" textlink="">
      <xdr:nvSpPr>
        <xdr:cNvPr id="151" name="n_2mainValue債務償還比率">
          <a:extLst>
            <a:ext uri="{FF2B5EF4-FFF2-40B4-BE49-F238E27FC236}">
              <a16:creationId xmlns:a16="http://schemas.microsoft.com/office/drawing/2014/main" id="{00000000-0008-0000-0000-000097000000}"/>
            </a:ext>
          </a:extLst>
        </xdr:cNvPr>
        <xdr:cNvSpPr txBox="1"/>
      </xdr:nvSpPr>
      <xdr:spPr>
        <a:xfrm>
          <a:off x="13087427" y="57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41419</xdr:rowOff>
    </xdr:from>
    <xdr:ext cx="469744" cy="259045"/>
    <xdr:sp macro="" textlink="">
      <xdr:nvSpPr>
        <xdr:cNvPr id="152" name="n_3mainValue債務償還比率">
          <a:extLst>
            <a:ext uri="{FF2B5EF4-FFF2-40B4-BE49-F238E27FC236}">
              <a16:creationId xmlns:a16="http://schemas.microsoft.com/office/drawing/2014/main" id="{00000000-0008-0000-0000-000098000000}"/>
            </a:ext>
          </a:extLst>
        </xdr:cNvPr>
        <xdr:cNvSpPr txBox="1"/>
      </xdr:nvSpPr>
      <xdr:spPr>
        <a:xfrm>
          <a:off x="12325427" y="57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398</xdr:rowOff>
    </xdr:from>
    <xdr:ext cx="469744" cy="259045"/>
    <xdr:sp macro="" textlink="">
      <xdr:nvSpPr>
        <xdr:cNvPr id="153" name="n_4mainValue債務償還比率">
          <a:extLst>
            <a:ext uri="{FF2B5EF4-FFF2-40B4-BE49-F238E27FC236}">
              <a16:creationId xmlns:a16="http://schemas.microsoft.com/office/drawing/2014/main" id="{00000000-0008-0000-0000-000099000000}"/>
            </a:ext>
          </a:extLst>
        </xdr:cNvPr>
        <xdr:cNvSpPr txBox="1"/>
      </xdr:nvSpPr>
      <xdr:spPr>
        <a:xfrm>
          <a:off x="11563427" y="57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00000000-0008-0000-0000-00009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00000000-0008-0000-0000-00009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44,906
44,460
230.54
27,202,840
26,536,500
607,472
12,802,894
24,579,850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63517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76835</xdr:rowOff>
    </xdr:from>
    <xdr:to>
      <xdr:col>6</xdr:col>
      <xdr:colOff>38100</xdr:colOff>
      <xdr:row>37</xdr:row>
      <xdr:rowOff>6985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1079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67327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78" name="n_3aveValue【道路】&#10;有形固定資産減価償却率">
          <a:extLst>
            <a:ext uri="{FF2B5EF4-FFF2-40B4-BE49-F238E27FC236}">
              <a16:creationId xmlns:a16="http://schemas.microsoft.com/office/drawing/2014/main" id="{00000000-0008-0000-0100-00004E000000}"/>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79" name="n_4aveValue【道路】&#10;有形固定資産減価償却率">
          <a:extLst>
            <a:ext uri="{FF2B5EF4-FFF2-40B4-BE49-F238E27FC236}">
              <a16:creationId xmlns:a16="http://schemas.microsoft.com/office/drawing/2014/main" id="{00000000-0008-0000-0100-00004F000000}"/>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23512</xdr:rowOff>
    </xdr:from>
    <xdr:ext cx="405111" cy="259045"/>
    <xdr:sp macro="" textlink="">
      <xdr:nvSpPr>
        <xdr:cNvPr id="80" name="n_4mainValue【道路】&#10;有形固定資産減価償却率">
          <a:extLst>
            <a:ext uri="{FF2B5EF4-FFF2-40B4-BE49-F238E27FC236}">
              <a16:creationId xmlns:a16="http://schemas.microsoft.com/office/drawing/2014/main" id="{00000000-0008-0000-0100-000050000000}"/>
            </a:ext>
          </a:extLst>
        </xdr:cNvPr>
        <xdr:cNvSpPr txBox="1"/>
      </xdr:nvSpPr>
      <xdr:spPr>
        <a:xfrm>
          <a:off x="927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59298</xdr:rowOff>
    </xdr:from>
    <xdr:to>
      <xdr:col>55</xdr:col>
      <xdr:colOff>50800</xdr:colOff>
      <xdr:row>38</xdr:row>
      <xdr:rowOff>160898</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10426700" y="65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82175</xdr:rowOff>
    </xdr:from>
    <xdr:ext cx="534377" cy="259045"/>
    <xdr:sp macro="" textlink="">
      <xdr:nvSpPr>
        <xdr:cNvPr id="123" name="【道路】&#10;一人当たり延長該当値テキスト">
          <a:extLst>
            <a:ext uri="{FF2B5EF4-FFF2-40B4-BE49-F238E27FC236}">
              <a16:creationId xmlns:a16="http://schemas.microsoft.com/office/drawing/2014/main" id="{00000000-0008-0000-0100-00007B000000}"/>
            </a:ext>
          </a:extLst>
        </xdr:cNvPr>
        <xdr:cNvSpPr txBox="1"/>
      </xdr:nvSpPr>
      <xdr:spPr>
        <a:xfrm>
          <a:off x="10515600" y="642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159882</xdr:rowOff>
    </xdr:from>
    <xdr:to>
      <xdr:col>36</xdr:col>
      <xdr:colOff>165100</xdr:colOff>
      <xdr:row>38</xdr:row>
      <xdr:rowOff>90032</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6921500" y="65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103130</xdr:rowOff>
    </xdr:from>
    <xdr:ext cx="534377" cy="259045"/>
    <xdr:sp macro="" textlink="">
      <xdr:nvSpPr>
        <xdr:cNvPr id="125" name="n_1aveValue【道路】&#10;一人当たり延長">
          <a:extLst>
            <a:ext uri="{FF2B5EF4-FFF2-40B4-BE49-F238E27FC236}">
              <a16:creationId xmlns:a16="http://schemas.microsoft.com/office/drawing/2014/main" id="{00000000-0008-0000-0100-00007D000000}"/>
            </a:ext>
          </a:extLst>
        </xdr:cNvPr>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26" name="n_2aveValue【道路】&#10;一人当たり延長">
          <a:extLst>
            <a:ext uri="{FF2B5EF4-FFF2-40B4-BE49-F238E27FC236}">
              <a16:creationId xmlns:a16="http://schemas.microsoft.com/office/drawing/2014/main" id="{00000000-0008-0000-0100-00007E000000}"/>
            </a:ext>
          </a:extLst>
        </xdr:cNvPr>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27" name="n_3aveValue【道路】&#10;一人当たり延長">
          <a:extLst>
            <a:ext uri="{FF2B5EF4-FFF2-40B4-BE49-F238E27FC236}">
              <a16:creationId xmlns:a16="http://schemas.microsoft.com/office/drawing/2014/main" id="{00000000-0008-0000-0100-00007F000000}"/>
            </a:ext>
          </a:extLst>
        </xdr:cNvPr>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28" name="n_4aveValue【道路】&#10;一人当たり延長">
          <a:extLst>
            <a:ext uri="{FF2B5EF4-FFF2-40B4-BE49-F238E27FC236}">
              <a16:creationId xmlns:a16="http://schemas.microsoft.com/office/drawing/2014/main" id="{00000000-0008-0000-0100-000080000000}"/>
            </a:ext>
          </a:extLst>
        </xdr:cNvPr>
        <xdr:cNvSpPr txBox="1"/>
      </xdr:nvSpPr>
      <xdr:spPr>
        <a:xfrm>
          <a:off x="6705111" y="6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106559</xdr:rowOff>
    </xdr:from>
    <xdr:ext cx="534377" cy="259045"/>
    <xdr:sp macro="" textlink="">
      <xdr:nvSpPr>
        <xdr:cNvPr id="129" name="n_4mainValue【道路】&#10;一人当たり延長">
          <a:extLst>
            <a:ext uri="{FF2B5EF4-FFF2-40B4-BE49-F238E27FC236}">
              <a16:creationId xmlns:a16="http://schemas.microsoft.com/office/drawing/2014/main" id="{00000000-0008-0000-0100-000081000000}"/>
            </a:ext>
          </a:extLst>
        </xdr:cNvPr>
        <xdr:cNvSpPr txBox="1"/>
      </xdr:nvSpPr>
      <xdr:spPr>
        <a:xfrm>
          <a:off x="6705111" y="627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100-00009C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00000000-0008-0000-0100-00009E000000}"/>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100-0000A0000000}"/>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xdr:rowOff>
    </xdr:from>
    <xdr:to>
      <xdr:col>24</xdr:col>
      <xdr:colOff>114300</xdr:colOff>
      <xdr:row>60</xdr:row>
      <xdr:rowOff>117747</xdr:rowOff>
    </xdr:to>
    <xdr:sp macro="" textlink="">
      <xdr:nvSpPr>
        <xdr:cNvPr id="171" name="楕円 170">
          <a:extLst>
            <a:ext uri="{FF2B5EF4-FFF2-40B4-BE49-F238E27FC236}">
              <a16:creationId xmlns:a16="http://schemas.microsoft.com/office/drawing/2014/main" id="{00000000-0008-0000-0100-0000AB000000}"/>
            </a:ext>
          </a:extLst>
        </xdr:cNvPr>
        <xdr:cNvSpPr/>
      </xdr:nvSpPr>
      <xdr:spPr>
        <a:xfrm>
          <a:off x="4584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39024</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00000000-0008-0000-0100-0000AC000000}"/>
            </a:ext>
          </a:extLst>
        </xdr:cNvPr>
        <xdr:cNvSpPr txBox="1"/>
      </xdr:nvSpPr>
      <xdr:spPr>
        <a:xfrm>
          <a:off x="46736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58601</xdr:rowOff>
    </xdr:from>
    <xdr:to>
      <xdr:col>6</xdr:col>
      <xdr:colOff>38100</xdr:colOff>
      <xdr:row>59</xdr:row>
      <xdr:rowOff>160201</xdr:rowOff>
    </xdr:to>
    <xdr:sp macro="" textlink="">
      <xdr:nvSpPr>
        <xdr:cNvPr id="173" name="楕円 172">
          <a:extLst>
            <a:ext uri="{FF2B5EF4-FFF2-40B4-BE49-F238E27FC236}">
              <a16:creationId xmlns:a16="http://schemas.microsoft.com/office/drawing/2014/main" id="{00000000-0008-0000-0100-0000AD000000}"/>
            </a:ext>
          </a:extLst>
        </xdr:cNvPr>
        <xdr:cNvSpPr/>
      </xdr:nvSpPr>
      <xdr:spPr>
        <a:xfrm>
          <a:off x="1079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140805</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177" name="n_4ave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5278</xdr:rowOff>
    </xdr:from>
    <xdr:ext cx="405111" cy="259045"/>
    <xdr:sp macro="" textlink="">
      <xdr:nvSpPr>
        <xdr:cNvPr id="178" name="n_4main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927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100-0000CD000000}"/>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100-0000CF00000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100-0000D1000000}"/>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14" name="フローチャート: 判断 213">
          <a:extLst>
            <a:ext uri="{FF2B5EF4-FFF2-40B4-BE49-F238E27FC236}">
              <a16:creationId xmlns:a16="http://schemas.microsoft.com/office/drawing/2014/main" id="{00000000-0008-0000-0100-0000D6000000}"/>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91079</xdr:rowOff>
    </xdr:from>
    <xdr:to>
      <xdr:col>55</xdr:col>
      <xdr:colOff>50800</xdr:colOff>
      <xdr:row>62</xdr:row>
      <xdr:rowOff>21229</xdr:rowOff>
    </xdr:to>
    <xdr:sp macro="" textlink="">
      <xdr:nvSpPr>
        <xdr:cNvPr id="220" name="楕円 219">
          <a:extLst>
            <a:ext uri="{FF2B5EF4-FFF2-40B4-BE49-F238E27FC236}">
              <a16:creationId xmlns:a16="http://schemas.microsoft.com/office/drawing/2014/main" id="{00000000-0008-0000-0100-0000DC000000}"/>
            </a:ext>
          </a:extLst>
        </xdr:cNvPr>
        <xdr:cNvSpPr/>
      </xdr:nvSpPr>
      <xdr:spPr>
        <a:xfrm>
          <a:off x="10426700" y="105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113956</xdr:rowOff>
    </xdr:from>
    <xdr:ext cx="599010" cy="259045"/>
    <xdr:sp macro="" textlink="">
      <xdr:nvSpPr>
        <xdr:cNvPr id="221" name="【橋りょう・トンネル】&#10;一人当たり有形固定資産（償却資産）額該当値テキスト">
          <a:extLst>
            <a:ext uri="{FF2B5EF4-FFF2-40B4-BE49-F238E27FC236}">
              <a16:creationId xmlns:a16="http://schemas.microsoft.com/office/drawing/2014/main" id="{00000000-0008-0000-0100-0000DD000000}"/>
            </a:ext>
          </a:extLst>
        </xdr:cNvPr>
        <xdr:cNvSpPr txBox="1"/>
      </xdr:nvSpPr>
      <xdr:spPr>
        <a:xfrm>
          <a:off x="10515600" y="1040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127493</xdr:rowOff>
    </xdr:from>
    <xdr:to>
      <xdr:col>36</xdr:col>
      <xdr:colOff>165100</xdr:colOff>
      <xdr:row>62</xdr:row>
      <xdr:rowOff>57643</xdr:rowOff>
    </xdr:to>
    <xdr:sp macro="" textlink="">
      <xdr:nvSpPr>
        <xdr:cNvPr id="222" name="楕円 221">
          <a:extLst>
            <a:ext uri="{FF2B5EF4-FFF2-40B4-BE49-F238E27FC236}">
              <a16:creationId xmlns:a16="http://schemas.microsoft.com/office/drawing/2014/main" id="{00000000-0008-0000-0100-0000DE000000}"/>
            </a:ext>
          </a:extLst>
        </xdr:cNvPr>
        <xdr:cNvSpPr/>
      </xdr:nvSpPr>
      <xdr:spPr>
        <a:xfrm>
          <a:off x="6921500" y="105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100396</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74170</xdr:rowOff>
    </xdr:from>
    <xdr:ext cx="599010" cy="259045"/>
    <xdr:sp macro="" textlink="">
      <xdr:nvSpPr>
        <xdr:cNvPr id="227" name="n_4main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6672795" y="1036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0000000-0008-0000-01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00000000-0008-0000-0100-0000FD000000}"/>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00000000-0008-0000-0100-0000FF000000}"/>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00000000-0008-0000-0100-000001010000}"/>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58" name="フローチャート: 判断 257">
          <a:extLst>
            <a:ext uri="{FF2B5EF4-FFF2-40B4-BE49-F238E27FC236}">
              <a16:creationId xmlns:a16="http://schemas.microsoft.com/office/drawing/2014/main" id="{00000000-0008-0000-0100-000002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2539</xdr:rowOff>
    </xdr:from>
    <xdr:to>
      <xdr:col>24</xdr:col>
      <xdr:colOff>114300</xdr:colOff>
      <xdr:row>82</xdr:row>
      <xdr:rowOff>104139</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4584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25416</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00000000-0008-0000-0100-00000D010000}"/>
            </a:ext>
          </a:extLst>
        </xdr:cNvPr>
        <xdr:cNvSpPr txBox="1"/>
      </xdr:nvSpPr>
      <xdr:spPr>
        <a:xfrm>
          <a:off x="4673600"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44450</xdr:rowOff>
    </xdr:from>
    <xdr:to>
      <xdr:col>6</xdr:col>
      <xdr:colOff>38100</xdr:colOff>
      <xdr:row>81</xdr:row>
      <xdr:rowOff>146050</xdr:rowOff>
    </xdr:to>
    <xdr:sp macro="" textlink="">
      <xdr:nvSpPr>
        <xdr:cNvPr id="270" name="楕円 269">
          <a:extLst>
            <a:ext uri="{FF2B5EF4-FFF2-40B4-BE49-F238E27FC236}">
              <a16:creationId xmlns:a16="http://schemas.microsoft.com/office/drawing/2014/main" id="{00000000-0008-0000-0100-00000E010000}"/>
            </a:ext>
          </a:extLst>
        </xdr:cNvPr>
        <xdr:cNvSpPr/>
      </xdr:nvSpPr>
      <xdr:spPr>
        <a:xfrm>
          <a:off x="1079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147338</xdr:rowOff>
    </xdr:from>
    <xdr:ext cx="405111" cy="259045"/>
    <xdr:sp macro="" textlink="">
      <xdr:nvSpPr>
        <xdr:cNvPr id="271" name="n_1aveValue【公営住宅】&#10;有形固定資産減価償却率">
          <a:extLst>
            <a:ext uri="{FF2B5EF4-FFF2-40B4-BE49-F238E27FC236}">
              <a16:creationId xmlns:a16="http://schemas.microsoft.com/office/drawing/2014/main" id="{00000000-0008-0000-0100-00000F010000}"/>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272" name="n_2aveValue【公営住宅】&#10;有形固定資産減価償却率">
          <a:extLst>
            <a:ext uri="{FF2B5EF4-FFF2-40B4-BE49-F238E27FC236}">
              <a16:creationId xmlns:a16="http://schemas.microsoft.com/office/drawing/2014/main" id="{00000000-0008-0000-0100-000010010000}"/>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273" name="n_3aveValue【公営住宅】&#10;有形固定資産減価償却率">
          <a:extLst>
            <a:ext uri="{FF2B5EF4-FFF2-40B4-BE49-F238E27FC236}">
              <a16:creationId xmlns:a16="http://schemas.microsoft.com/office/drawing/2014/main" id="{00000000-0008-0000-0100-00001101000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274" name="n_4aveValue【公営住宅】&#10;有形固定資産減価償却率">
          <a:extLst>
            <a:ext uri="{FF2B5EF4-FFF2-40B4-BE49-F238E27FC236}">
              <a16:creationId xmlns:a16="http://schemas.microsoft.com/office/drawing/2014/main" id="{00000000-0008-0000-0100-000012010000}"/>
            </a:ext>
          </a:extLst>
        </xdr:cNvPr>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275" name="n_4mainValue【公営住宅】&#10;有形固定資産減価償却率">
          <a:extLst>
            <a:ext uri="{FF2B5EF4-FFF2-40B4-BE49-F238E27FC236}">
              <a16:creationId xmlns:a16="http://schemas.microsoft.com/office/drawing/2014/main" id="{00000000-0008-0000-0100-000013010000}"/>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a:extLst>
            <a:ext uri="{FF2B5EF4-FFF2-40B4-BE49-F238E27FC236}">
              <a16:creationId xmlns:a16="http://schemas.microsoft.com/office/drawing/2014/main" id="{00000000-0008-0000-0100-00002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00" name="【公営住宅】&#10;一人当たり面積最小値テキスト">
          <a:extLst>
            <a:ext uri="{FF2B5EF4-FFF2-40B4-BE49-F238E27FC236}">
              <a16:creationId xmlns:a16="http://schemas.microsoft.com/office/drawing/2014/main" id="{00000000-0008-0000-0100-00002C010000}"/>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02" name="【公営住宅】&#10;一人当たり面積最大値テキスト">
          <a:extLst>
            <a:ext uri="{FF2B5EF4-FFF2-40B4-BE49-F238E27FC236}">
              <a16:creationId xmlns:a16="http://schemas.microsoft.com/office/drawing/2014/main" id="{00000000-0008-0000-0100-00002E010000}"/>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04" name="【公営住宅】&#10;一人当たり面積平均値テキスト">
          <a:extLst>
            <a:ext uri="{FF2B5EF4-FFF2-40B4-BE49-F238E27FC236}">
              <a16:creationId xmlns:a16="http://schemas.microsoft.com/office/drawing/2014/main" id="{00000000-0008-0000-0100-000030010000}"/>
            </a:ext>
          </a:extLst>
        </xdr:cNvPr>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05" name="フローチャート: 判断 304">
          <a:extLst>
            <a:ext uri="{FF2B5EF4-FFF2-40B4-BE49-F238E27FC236}">
              <a16:creationId xmlns:a16="http://schemas.microsoft.com/office/drawing/2014/main" id="{00000000-0008-0000-0100-000031010000}"/>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06" name="フローチャート: 判断 305">
          <a:extLst>
            <a:ext uri="{FF2B5EF4-FFF2-40B4-BE49-F238E27FC236}">
              <a16:creationId xmlns:a16="http://schemas.microsoft.com/office/drawing/2014/main" id="{00000000-0008-0000-0100-000032010000}"/>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78739</xdr:rowOff>
    </xdr:from>
    <xdr:to>
      <xdr:col>55</xdr:col>
      <xdr:colOff>50800</xdr:colOff>
      <xdr:row>86</xdr:row>
      <xdr:rowOff>8889</xdr:rowOff>
    </xdr:to>
    <xdr:sp macro="" textlink="">
      <xdr:nvSpPr>
        <xdr:cNvPr id="315" name="楕円 314">
          <a:extLst>
            <a:ext uri="{FF2B5EF4-FFF2-40B4-BE49-F238E27FC236}">
              <a16:creationId xmlns:a16="http://schemas.microsoft.com/office/drawing/2014/main" id="{00000000-0008-0000-0100-00003B010000}"/>
            </a:ext>
          </a:extLst>
        </xdr:cNvPr>
        <xdr:cNvSpPr/>
      </xdr:nvSpPr>
      <xdr:spPr>
        <a:xfrm>
          <a:off x="10426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165116</xdr:rowOff>
    </xdr:from>
    <xdr:ext cx="469744" cy="259045"/>
    <xdr:sp macro="" textlink="">
      <xdr:nvSpPr>
        <xdr:cNvPr id="316" name="【公営住宅】&#10;一人当たり面積該当値テキスト">
          <a:extLst>
            <a:ext uri="{FF2B5EF4-FFF2-40B4-BE49-F238E27FC236}">
              <a16:creationId xmlns:a16="http://schemas.microsoft.com/office/drawing/2014/main" id="{00000000-0008-0000-0100-00003C010000}"/>
            </a:ext>
          </a:extLst>
        </xdr:cNvPr>
        <xdr:cNvSpPr txBox="1"/>
      </xdr:nvSpPr>
      <xdr:spPr>
        <a:xfrm>
          <a:off x="10515600" y="1456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92838</xdr:rowOff>
    </xdr:from>
    <xdr:to>
      <xdr:col>36</xdr:col>
      <xdr:colOff>165100</xdr:colOff>
      <xdr:row>86</xdr:row>
      <xdr:rowOff>22988</xdr:rowOff>
    </xdr:to>
    <xdr:sp macro="" textlink="">
      <xdr:nvSpPr>
        <xdr:cNvPr id="317" name="楕円 316">
          <a:extLst>
            <a:ext uri="{FF2B5EF4-FFF2-40B4-BE49-F238E27FC236}">
              <a16:creationId xmlns:a16="http://schemas.microsoft.com/office/drawing/2014/main" id="{00000000-0008-0000-0100-00003D010000}"/>
            </a:ext>
          </a:extLst>
        </xdr:cNvPr>
        <xdr:cNvSpPr/>
      </xdr:nvSpPr>
      <xdr:spPr>
        <a:xfrm>
          <a:off x="6921500" y="146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60469</xdr:rowOff>
    </xdr:from>
    <xdr:ext cx="469744" cy="259045"/>
    <xdr:sp macro="" textlink="">
      <xdr:nvSpPr>
        <xdr:cNvPr id="318" name="n_1aveValue【公営住宅】&#10;一人当たり面積">
          <a:extLst>
            <a:ext uri="{FF2B5EF4-FFF2-40B4-BE49-F238E27FC236}">
              <a16:creationId xmlns:a16="http://schemas.microsoft.com/office/drawing/2014/main" id="{00000000-0008-0000-0100-00003E010000}"/>
            </a:ext>
          </a:extLst>
        </xdr:cNvPr>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19" name="n_2aveValue【公営住宅】&#10;一人当たり面積">
          <a:extLst>
            <a:ext uri="{FF2B5EF4-FFF2-40B4-BE49-F238E27FC236}">
              <a16:creationId xmlns:a16="http://schemas.microsoft.com/office/drawing/2014/main" id="{00000000-0008-0000-0100-00003F010000}"/>
            </a:ext>
          </a:extLst>
        </xdr:cNvPr>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20" name="n_3aveValue【公営住宅】&#10;一人当たり面積">
          <a:extLst>
            <a:ext uri="{FF2B5EF4-FFF2-40B4-BE49-F238E27FC236}">
              <a16:creationId xmlns:a16="http://schemas.microsoft.com/office/drawing/2014/main" id="{00000000-0008-0000-0100-000040010000}"/>
            </a:ext>
          </a:extLst>
        </xdr:cNvPr>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21" name="n_4aveValue【公営住宅】&#10;一人当たり面積">
          <a:extLst>
            <a:ext uri="{FF2B5EF4-FFF2-40B4-BE49-F238E27FC236}">
              <a16:creationId xmlns:a16="http://schemas.microsoft.com/office/drawing/2014/main" id="{00000000-0008-0000-0100-000041010000}"/>
            </a:ext>
          </a:extLst>
        </xdr:cNvPr>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14115</xdr:rowOff>
    </xdr:from>
    <xdr:ext cx="469744" cy="259045"/>
    <xdr:sp macro="" textlink="">
      <xdr:nvSpPr>
        <xdr:cNvPr id="322" name="n_4mainValue【公営住宅】&#10;一人当たり面積">
          <a:extLst>
            <a:ext uri="{FF2B5EF4-FFF2-40B4-BE49-F238E27FC236}">
              <a16:creationId xmlns:a16="http://schemas.microsoft.com/office/drawing/2014/main" id="{00000000-0008-0000-0100-000042010000}"/>
            </a:ext>
          </a:extLst>
        </xdr:cNvPr>
        <xdr:cNvSpPr txBox="1"/>
      </xdr:nvSpPr>
      <xdr:spPr>
        <a:xfrm>
          <a:off x="6737427" y="1475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港湾・漁港】&#10;有形固定資産減価償却率グラフ枠">
          <a:extLst>
            <a:ext uri="{FF2B5EF4-FFF2-40B4-BE49-F238E27FC236}">
              <a16:creationId xmlns:a16="http://schemas.microsoft.com/office/drawing/2014/main" id="{00000000-0008-0000-0100-00005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47" name="【港湾・漁港】&#10;有形固定資産減価償却率最小値テキスト">
          <a:extLst>
            <a:ext uri="{FF2B5EF4-FFF2-40B4-BE49-F238E27FC236}">
              <a16:creationId xmlns:a16="http://schemas.microsoft.com/office/drawing/2014/main" id="{00000000-0008-0000-0100-00005B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49" name="【港湾・漁港】&#10;有形固定資産減価償却率最大値テキスト">
          <a:extLst>
            <a:ext uri="{FF2B5EF4-FFF2-40B4-BE49-F238E27FC236}">
              <a16:creationId xmlns:a16="http://schemas.microsoft.com/office/drawing/2014/main" id="{00000000-0008-0000-0100-00005D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133366</xdr:rowOff>
    </xdr:from>
    <xdr:ext cx="405111" cy="259045"/>
    <xdr:sp macro="" textlink="">
      <xdr:nvSpPr>
        <xdr:cNvPr id="351" name="【港湾・漁港】&#10;有形固定資産減価償却率平均値テキスト">
          <a:extLst>
            <a:ext uri="{FF2B5EF4-FFF2-40B4-BE49-F238E27FC236}">
              <a16:creationId xmlns:a16="http://schemas.microsoft.com/office/drawing/2014/main" id="{00000000-0008-0000-0100-00005F010000}"/>
            </a:ext>
          </a:extLst>
        </xdr:cNvPr>
        <xdr:cNvSpPr txBox="1"/>
      </xdr:nvSpPr>
      <xdr:spPr>
        <a:xfrm>
          <a:off x="4673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4584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115570</xdr:rowOff>
    </xdr:from>
    <xdr:to>
      <xdr:col>15</xdr:col>
      <xdr:colOff>101600</xdr:colOff>
      <xdr:row>104</xdr:row>
      <xdr:rowOff>45720</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2857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76200</xdr:rowOff>
    </xdr:from>
    <xdr:to>
      <xdr:col>10</xdr:col>
      <xdr:colOff>165100</xdr:colOff>
      <xdr:row>104</xdr:row>
      <xdr:rowOff>6350</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968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25400</xdr:rowOff>
    </xdr:from>
    <xdr:to>
      <xdr:col>6</xdr:col>
      <xdr:colOff>38100</xdr:colOff>
      <xdr:row>105</xdr:row>
      <xdr:rowOff>127000</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1079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147320</xdr:rowOff>
    </xdr:from>
    <xdr:to>
      <xdr:col>24</xdr:col>
      <xdr:colOff>114300</xdr:colOff>
      <xdr:row>103</xdr:row>
      <xdr:rowOff>77470</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45847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170197</xdr:rowOff>
    </xdr:from>
    <xdr:ext cx="405111" cy="259045"/>
    <xdr:sp macro="" textlink="">
      <xdr:nvSpPr>
        <xdr:cNvPr id="363" name="【港湾・漁港】&#10;有形固定資産減価償却率該当値テキスト">
          <a:extLst>
            <a:ext uri="{FF2B5EF4-FFF2-40B4-BE49-F238E27FC236}">
              <a16:creationId xmlns:a16="http://schemas.microsoft.com/office/drawing/2014/main" id="{00000000-0008-0000-0100-00006B010000}"/>
            </a:ext>
          </a:extLst>
        </xdr:cNvPr>
        <xdr:cNvSpPr txBox="1"/>
      </xdr:nvSpPr>
      <xdr:spPr>
        <a:xfrm>
          <a:off x="4673600"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22861</xdr:rowOff>
    </xdr:from>
    <xdr:to>
      <xdr:col>6</xdr:col>
      <xdr:colOff>38100</xdr:colOff>
      <xdr:row>104</xdr:row>
      <xdr:rowOff>124461</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1079500" y="17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97807</xdr:rowOff>
    </xdr:from>
    <xdr:ext cx="405111" cy="259045"/>
    <xdr:sp macro="" textlink="">
      <xdr:nvSpPr>
        <xdr:cNvPr id="365" name="n_1aveValue【港湾・漁港】&#10;有形固定資産減価償却率">
          <a:extLst>
            <a:ext uri="{FF2B5EF4-FFF2-40B4-BE49-F238E27FC236}">
              <a16:creationId xmlns:a16="http://schemas.microsoft.com/office/drawing/2014/main" id="{00000000-0008-0000-0100-00006D010000}"/>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62247</xdr:rowOff>
    </xdr:from>
    <xdr:ext cx="405111" cy="259045"/>
    <xdr:sp macro="" textlink="">
      <xdr:nvSpPr>
        <xdr:cNvPr id="366" name="n_2aveValue【港湾・漁港】&#10;有形固定資産減価償却率">
          <a:extLst>
            <a:ext uri="{FF2B5EF4-FFF2-40B4-BE49-F238E27FC236}">
              <a16:creationId xmlns:a16="http://schemas.microsoft.com/office/drawing/2014/main" id="{00000000-0008-0000-0100-00006E010000}"/>
            </a:ext>
          </a:extLst>
        </xdr:cNvPr>
        <xdr:cNvSpPr txBox="1"/>
      </xdr:nvSpPr>
      <xdr:spPr>
        <a:xfrm>
          <a:off x="27057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22877</xdr:rowOff>
    </xdr:from>
    <xdr:ext cx="405111" cy="259045"/>
    <xdr:sp macro="" textlink="">
      <xdr:nvSpPr>
        <xdr:cNvPr id="367" name="n_3aveValue【港湾・漁港】&#10;有形固定資産減価償却率">
          <a:extLst>
            <a:ext uri="{FF2B5EF4-FFF2-40B4-BE49-F238E27FC236}">
              <a16:creationId xmlns:a16="http://schemas.microsoft.com/office/drawing/2014/main" id="{00000000-0008-0000-0100-00006F010000}"/>
            </a:ext>
          </a:extLst>
        </xdr:cNvPr>
        <xdr:cNvSpPr txBox="1"/>
      </xdr:nvSpPr>
      <xdr:spPr>
        <a:xfrm>
          <a:off x="1816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368" name="n_4aveValue【港湾・漁港】&#10;有形固定資産減価償却率">
          <a:extLst>
            <a:ext uri="{FF2B5EF4-FFF2-40B4-BE49-F238E27FC236}">
              <a16:creationId xmlns:a16="http://schemas.microsoft.com/office/drawing/2014/main" id="{00000000-0008-0000-0100-000070010000}"/>
            </a:ext>
          </a:extLst>
        </xdr:cNvPr>
        <xdr:cNvSpPr txBox="1"/>
      </xdr:nvSpPr>
      <xdr:spPr>
        <a:xfrm>
          <a:off x="927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140988</xdr:rowOff>
    </xdr:from>
    <xdr:ext cx="405111" cy="259045"/>
    <xdr:sp macro="" textlink="">
      <xdr:nvSpPr>
        <xdr:cNvPr id="369" name="n_4mainValue【港湾・漁港】&#10;有形固定資産減価償却率">
          <a:extLst>
            <a:ext uri="{FF2B5EF4-FFF2-40B4-BE49-F238E27FC236}">
              <a16:creationId xmlns:a16="http://schemas.microsoft.com/office/drawing/2014/main" id="{00000000-0008-0000-0100-000071010000}"/>
            </a:ext>
          </a:extLst>
        </xdr:cNvPr>
        <xdr:cNvSpPr txBox="1"/>
      </xdr:nvSpPr>
      <xdr:spPr>
        <a:xfrm>
          <a:off x="927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港湾・漁港】&#10;一人当たり有形固定資産（償却資産）額グラフ枠">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flipV="1">
          <a:off x="10476865" y="17329545"/>
          <a:ext cx="0" cy="133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394" name="【港湾・漁港】&#10;一人当たり有形固定資産（償却資産）額最小値テキスト">
          <a:extLst>
            <a:ext uri="{FF2B5EF4-FFF2-40B4-BE49-F238E27FC236}">
              <a16:creationId xmlns:a16="http://schemas.microsoft.com/office/drawing/2014/main" id="{00000000-0008-0000-0100-00008A010000}"/>
            </a:ext>
          </a:extLst>
        </xdr:cNvPr>
        <xdr:cNvSpPr txBox="1"/>
      </xdr:nvSpPr>
      <xdr:spPr>
        <a:xfrm>
          <a:off x="10515600" y="18672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0388600" y="1866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396" name="【港湾・漁港】&#10;一人当たり有形固定資産（償却資産）額最大値テキスト">
          <a:extLst>
            <a:ext uri="{FF2B5EF4-FFF2-40B4-BE49-F238E27FC236}">
              <a16:creationId xmlns:a16="http://schemas.microsoft.com/office/drawing/2014/main" id="{00000000-0008-0000-0100-00008C010000}"/>
            </a:ext>
          </a:extLst>
        </xdr:cNvPr>
        <xdr:cNvSpPr txBox="1"/>
      </xdr:nvSpPr>
      <xdr:spPr>
        <a:xfrm>
          <a:off x="10515600" y="17104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0388600" y="1732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97322</xdr:rowOff>
    </xdr:from>
    <xdr:ext cx="599010" cy="259045"/>
    <xdr:sp macro="" textlink="">
      <xdr:nvSpPr>
        <xdr:cNvPr id="398" name="【港湾・漁港】&#10;一人当たり有形固定資産（償却資産）額平均値テキスト">
          <a:extLst>
            <a:ext uri="{FF2B5EF4-FFF2-40B4-BE49-F238E27FC236}">
              <a16:creationId xmlns:a16="http://schemas.microsoft.com/office/drawing/2014/main" id="{00000000-0008-0000-0100-00008E010000}"/>
            </a:ext>
          </a:extLst>
        </xdr:cNvPr>
        <xdr:cNvSpPr txBox="1"/>
      </xdr:nvSpPr>
      <xdr:spPr>
        <a:xfrm>
          <a:off x="10515600" y="18271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0426700" y="184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165517</xdr:rowOff>
    </xdr:from>
    <xdr:to>
      <xdr:col>50</xdr:col>
      <xdr:colOff>165100</xdr:colOff>
      <xdr:row>107</xdr:row>
      <xdr:rowOff>95667</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9588500" y="1833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88847</xdr:rowOff>
    </xdr:from>
    <xdr:to>
      <xdr:col>46</xdr:col>
      <xdr:colOff>38100</xdr:colOff>
      <xdr:row>108</xdr:row>
      <xdr:rowOff>18997</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8699500" y="1843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120856</xdr:rowOff>
    </xdr:from>
    <xdr:to>
      <xdr:col>41</xdr:col>
      <xdr:colOff>101600</xdr:colOff>
      <xdr:row>108</xdr:row>
      <xdr:rowOff>51006</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7810500" y="1846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21788</xdr:rowOff>
    </xdr:from>
    <xdr:to>
      <xdr:col>36</xdr:col>
      <xdr:colOff>165100</xdr:colOff>
      <xdr:row>107</xdr:row>
      <xdr:rowOff>123388</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6921500" y="183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111728</xdr:rowOff>
    </xdr:from>
    <xdr:to>
      <xdr:col>55</xdr:col>
      <xdr:colOff>50800</xdr:colOff>
      <xdr:row>108</xdr:row>
      <xdr:rowOff>41878</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0426700" y="184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90155</xdr:rowOff>
    </xdr:from>
    <xdr:ext cx="599010" cy="259045"/>
    <xdr:sp macro="" textlink="">
      <xdr:nvSpPr>
        <xdr:cNvPr id="410" name="【港湾・漁港】&#10;一人当たり有形固定資産（償却資産）額該当値テキスト">
          <a:extLst>
            <a:ext uri="{FF2B5EF4-FFF2-40B4-BE49-F238E27FC236}">
              <a16:creationId xmlns:a16="http://schemas.microsoft.com/office/drawing/2014/main" id="{00000000-0008-0000-0100-00009A010000}"/>
            </a:ext>
          </a:extLst>
        </xdr:cNvPr>
        <xdr:cNvSpPr txBox="1"/>
      </xdr:nvSpPr>
      <xdr:spPr>
        <a:xfrm>
          <a:off x="10515600" y="184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108</xdr:row>
      <xdr:rowOff>99946</xdr:rowOff>
    </xdr:from>
    <xdr:to>
      <xdr:col>36</xdr:col>
      <xdr:colOff>165100</xdr:colOff>
      <xdr:row>109</xdr:row>
      <xdr:rowOff>30096</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6921500" y="186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112194</xdr:rowOff>
    </xdr:from>
    <xdr:ext cx="599010" cy="259045"/>
    <xdr:sp macro="" textlink="">
      <xdr:nvSpPr>
        <xdr:cNvPr id="412" name="n_1aveValue【港湾・漁港】&#10;一人当たり有形固定資産（償却資産）額">
          <a:extLst>
            <a:ext uri="{FF2B5EF4-FFF2-40B4-BE49-F238E27FC236}">
              <a16:creationId xmlns:a16="http://schemas.microsoft.com/office/drawing/2014/main" id="{00000000-0008-0000-0100-00009C010000}"/>
            </a:ext>
          </a:extLst>
        </xdr:cNvPr>
        <xdr:cNvSpPr txBox="1"/>
      </xdr:nvSpPr>
      <xdr:spPr>
        <a:xfrm>
          <a:off x="9327095" y="18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35524</xdr:rowOff>
    </xdr:from>
    <xdr:ext cx="599010" cy="259045"/>
    <xdr:sp macro="" textlink="">
      <xdr:nvSpPr>
        <xdr:cNvPr id="413" name="n_2aveValue【港湾・漁港】&#10;一人当たり有形固定資産（償却資産）額">
          <a:extLst>
            <a:ext uri="{FF2B5EF4-FFF2-40B4-BE49-F238E27FC236}">
              <a16:creationId xmlns:a16="http://schemas.microsoft.com/office/drawing/2014/main" id="{00000000-0008-0000-0100-00009D010000}"/>
            </a:ext>
          </a:extLst>
        </xdr:cNvPr>
        <xdr:cNvSpPr txBox="1"/>
      </xdr:nvSpPr>
      <xdr:spPr>
        <a:xfrm>
          <a:off x="8450795" y="182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67533</xdr:rowOff>
    </xdr:from>
    <xdr:ext cx="599010" cy="259045"/>
    <xdr:sp macro="" textlink="">
      <xdr:nvSpPr>
        <xdr:cNvPr id="414" name="n_3aveValue【港湾・漁港】&#10;一人当たり有形固定資産（償却資産）額">
          <a:extLst>
            <a:ext uri="{FF2B5EF4-FFF2-40B4-BE49-F238E27FC236}">
              <a16:creationId xmlns:a16="http://schemas.microsoft.com/office/drawing/2014/main" id="{00000000-0008-0000-0100-00009E010000}"/>
            </a:ext>
          </a:extLst>
        </xdr:cNvPr>
        <xdr:cNvSpPr txBox="1"/>
      </xdr:nvSpPr>
      <xdr:spPr>
        <a:xfrm>
          <a:off x="7561795" y="182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139915</xdr:rowOff>
    </xdr:from>
    <xdr:ext cx="599010" cy="259045"/>
    <xdr:sp macro="" textlink="">
      <xdr:nvSpPr>
        <xdr:cNvPr id="415" name="n_4aveValue【港湾・漁港】&#10;一人当たり有形固定資産（償却資産）額">
          <a:extLst>
            <a:ext uri="{FF2B5EF4-FFF2-40B4-BE49-F238E27FC236}">
              <a16:creationId xmlns:a16="http://schemas.microsoft.com/office/drawing/2014/main" id="{00000000-0008-0000-0100-00009F010000}"/>
            </a:ext>
          </a:extLst>
        </xdr:cNvPr>
        <xdr:cNvSpPr txBox="1"/>
      </xdr:nvSpPr>
      <xdr:spPr>
        <a:xfrm>
          <a:off x="6672795" y="1814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21223</xdr:rowOff>
    </xdr:from>
    <xdr:ext cx="469744" cy="259045"/>
    <xdr:sp macro="" textlink="">
      <xdr:nvSpPr>
        <xdr:cNvPr id="416" name="n_4mainValue【港湾・漁港】&#10;一人当たり有形固定資産（償却資産）額">
          <a:extLst>
            <a:ext uri="{FF2B5EF4-FFF2-40B4-BE49-F238E27FC236}">
              <a16:creationId xmlns:a16="http://schemas.microsoft.com/office/drawing/2014/main" id="{00000000-0008-0000-0100-0000A0010000}"/>
            </a:ext>
          </a:extLst>
        </xdr:cNvPr>
        <xdr:cNvSpPr txBox="1"/>
      </xdr:nvSpPr>
      <xdr:spPr>
        <a:xfrm>
          <a:off x="6737428" y="1870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認定こども園・幼稚園・保育所】&#10;有形固定資産減価償却率グラフ枠">
          <a:extLst>
            <a:ext uri="{FF2B5EF4-FFF2-40B4-BE49-F238E27FC236}">
              <a16:creationId xmlns:a16="http://schemas.microsoft.com/office/drawing/2014/main" id="{00000000-0008-0000-0100-0000B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42" name="【認定こども園・幼稚園・保育所】&#10;有形固定資産減価償却率最小値テキスト">
          <a:extLst>
            <a:ext uri="{FF2B5EF4-FFF2-40B4-BE49-F238E27FC236}">
              <a16:creationId xmlns:a16="http://schemas.microsoft.com/office/drawing/2014/main" id="{00000000-0008-0000-0100-0000BA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44" name="【認定こども園・幼稚園・保育所】&#10;有形固定資産減価償却率最大値テキスト">
          <a:extLst>
            <a:ext uri="{FF2B5EF4-FFF2-40B4-BE49-F238E27FC236}">
              <a16:creationId xmlns:a16="http://schemas.microsoft.com/office/drawing/2014/main" id="{00000000-0008-0000-0100-0000BC010000}"/>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46" name="【認定こども園・幼稚園・保育所】&#10;有形固定資産減価償却率平均値テキスト">
          <a:extLst>
            <a:ext uri="{FF2B5EF4-FFF2-40B4-BE49-F238E27FC236}">
              <a16:creationId xmlns:a16="http://schemas.microsoft.com/office/drawing/2014/main" id="{00000000-0008-0000-0100-0000BE010000}"/>
            </a:ext>
          </a:extLst>
        </xdr:cNvPr>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126365</xdr:rowOff>
    </xdr:from>
    <xdr:to>
      <xdr:col>85</xdr:col>
      <xdr:colOff>177800</xdr:colOff>
      <xdr:row>42</xdr:row>
      <xdr:rowOff>56515</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62687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41292</xdr:rowOff>
    </xdr:from>
    <xdr:ext cx="405111" cy="259045"/>
    <xdr:sp macro="" textlink="">
      <xdr:nvSpPr>
        <xdr:cNvPr id="458" name="【認定こども園・幼稚園・保育所】&#10;有形固定資産減価償却率該当値テキスト">
          <a:extLst>
            <a:ext uri="{FF2B5EF4-FFF2-40B4-BE49-F238E27FC236}">
              <a16:creationId xmlns:a16="http://schemas.microsoft.com/office/drawing/2014/main" id="{00000000-0008-0000-0100-0000CA010000}"/>
            </a:ext>
          </a:extLst>
        </xdr:cNvPr>
        <xdr:cNvSpPr txBox="1"/>
      </xdr:nvSpPr>
      <xdr:spPr>
        <a:xfrm>
          <a:off x="16357600" y="707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41</xdr:row>
      <xdr:rowOff>2540</xdr:rowOff>
    </xdr:from>
    <xdr:to>
      <xdr:col>67</xdr:col>
      <xdr:colOff>101600</xdr:colOff>
      <xdr:row>41</xdr:row>
      <xdr:rowOff>104140</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1276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52087</xdr:rowOff>
    </xdr:from>
    <xdr:ext cx="405111" cy="259045"/>
    <xdr:sp macro="" textlink="">
      <xdr:nvSpPr>
        <xdr:cNvPr id="460" name="n_1aveValue【認定こども園・幼稚園・保育所】&#10;有形固定資産減価償却率">
          <a:extLst>
            <a:ext uri="{FF2B5EF4-FFF2-40B4-BE49-F238E27FC236}">
              <a16:creationId xmlns:a16="http://schemas.microsoft.com/office/drawing/2014/main" id="{00000000-0008-0000-0100-0000CC010000}"/>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61" name="n_2aveValue【認定こども園・幼稚園・保育所】&#10;有形固定資産減価償却率">
          <a:extLst>
            <a:ext uri="{FF2B5EF4-FFF2-40B4-BE49-F238E27FC236}">
              <a16:creationId xmlns:a16="http://schemas.microsoft.com/office/drawing/2014/main" id="{00000000-0008-0000-0100-0000CD010000}"/>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62" name="n_3aveValue【認定こども園・幼稚園・保育所】&#10;有形固定資産減価償却率">
          <a:extLst>
            <a:ext uri="{FF2B5EF4-FFF2-40B4-BE49-F238E27FC236}">
              <a16:creationId xmlns:a16="http://schemas.microsoft.com/office/drawing/2014/main" id="{00000000-0008-0000-0100-0000CE01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63" name="n_4aveValue【認定こども園・幼稚園・保育所】&#10;有形固定資産減価償却率">
          <a:extLst>
            <a:ext uri="{FF2B5EF4-FFF2-40B4-BE49-F238E27FC236}">
              <a16:creationId xmlns:a16="http://schemas.microsoft.com/office/drawing/2014/main" id="{00000000-0008-0000-0100-0000CF010000}"/>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95267</xdr:rowOff>
    </xdr:from>
    <xdr:ext cx="405111" cy="259045"/>
    <xdr:sp macro="" textlink="">
      <xdr:nvSpPr>
        <xdr:cNvPr id="464" name="n_4mainValue【認定こども園・幼稚園・保育所】&#10;有形固定資産減価償却率">
          <a:extLst>
            <a:ext uri="{FF2B5EF4-FFF2-40B4-BE49-F238E27FC236}">
              <a16:creationId xmlns:a16="http://schemas.microsoft.com/office/drawing/2014/main" id="{00000000-0008-0000-0100-0000D0010000}"/>
            </a:ext>
          </a:extLst>
        </xdr:cNvPr>
        <xdr:cNvSpPr txBox="1"/>
      </xdr:nvSpPr>
      <xdr:spPr>
        <a:xfrm>
          <a:off x="12611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認定こども園・幼稚園・保育所】&#10;一人当たり面積グラフ枠">
          <a:extLst>
            <a:ext uri="{FF2B5EF4-FFF2-40B4-BE49-F238E27FC236}">
              <a16:creationId xmlns:a16="http://schemas.microsoft.com/office/drawing/2014/main" id="{00000000-0008-0000-0100-0000E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9" name="【認定こども園・幼稚園・保育所】&#10;一人当たり面積最小値テキスト">
          <a:extLst>
            <a:ext uri="{FF2B5EF4-FFF2-40B4-BE49-F238E27FC236}">
              <a16:creationId xmlns:a16="http://schemas.microsoft.com/office/drawing/2014/main" id="{00000000-0008-0000-0100-0000E9010000}"/>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91" name="【認定こども園・幼稚園・保育所】&#10;一人当たり面積最大値テキスト">
          <a:extLst>
            <a:ext uri="{FF2B5EF4-FFF2-40B4-BE49-F238E27FC236}">
              <a16:creationId xmlns:a16="http://schemas.microsoft.com/office/drawing/2014/main" id="{00000000-0008-0000-0100-0000EB010000}"/>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93" name="【認定こども園・幼稚園・保育所】&#10;一人当たり面積平均値テキスト">
          <a:extLst>
            <a:ext uri="{FF2B5EF4-FFF2-40B4-BE49-F238E27FC236}">
              <a16:creationId xmlns:a16="http://schemas.microsoft.com/office/drawing/2014/main" id="{00000000-0008-0000-0100-0000ED010000}"/>
            </a:ext>
          </a:extLst>
        </xdr:cNvPr>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94" name="フローチャート: 判断 493">
          <a:extLst>
            <a:ext uri="{FF2B5EF4-FFF2-40B4-BE49-F238E27FC236}">
              <a16:creationId xmlns:a16="http://schemas.microsoft.com/office/drawing/2014/main" id="{00000000-0008-0000-0100-0000EE010000}"/>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82550</xdr:rowOff>
    </xdr:from>
    <xdr:to>
      <xdr:col>116</xdr:col>
      <xdr:colOff>114300</xdr:colOff>
      <xdr:row>42</xdr:row>
      <xdr:rowOff>12700</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22110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168927</xdr:rowOff>
    </xdr:from>
    <xdr:ext cx="469744" cy="259045"/>
    <xdr:sp macro="" textlink="">
      <xdr:nvSpPr>
        <xdr:cNvPr id="505" name="【認定こども園・幼稚園・保育所】&#10;一人当たり面積該当値テキスト">
          <a:extLst>
            <a:ext uri="{FF2B5EF4-FFF2-40B4-BE49-F238E27FC236}">
              <a16:creationId xmlns:a16="http://schemas.microsoft.com/office/drawing/2014/main" id="{00000000-0008-0000-0100-0000F9010000}"/>
            </a:ext>
          </a:extLst>
        </xdr:cNvPr>
        <xdr:cNvSpPr txBox="1"/>
      </xdr:nvSpPr>
      <xdr:spPr>
        <a:xfrm>
          <a:off x="22199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31115</xdr:rowOff>
    </xdr:from>
    <xdr:to>
      <xdr:col>98</xdr:col>
      <xdr:colOff>38100</xdr:colOff>
      <xdr:row>41</xdr:row>
      <xdr:rowOff>132715</xdr:rowOff>
    </xdr:to>
    <xdr:sp macro="" textlink="">
      <xdr:nvSpPr>
        <xdr:cNvPr id="506" name="楕円 505">
          <a:extLst>
            <a:ext uri="{FF2B5EF4-FFF2-40B4-BE49-F238E27FC236}">
              <a16:creationId xmlns:a16="http://schemas.microsoft.com/office/drawing/2014/main" id="{00000000-0008-0000-0100-0000FA010000}"/>
            </a:ext>
          </a:extLst>
        </xdr:cNvPr>
        <xdr:cNvSpPr/>
      </xdr:nvSpPr>
      <xdr:spPr>
        <a:xfrm>
          <a:off x="18605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82567</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123842</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8421427" y="715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100-000019020000}"/>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100-00001B020000}"/>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100-00001D020000}"/>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xdr:rowOff>
    </xdr:from>
    <xdr:to>
      <xdr:col>85</xdr:col>
      <xdr:colOff>177800</xdr:colOff>
      <xdr:row>60</xdr:row>
      <xdr:rowOff>106045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6268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27322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100-000029020000}"/>
            </a:ext>
          </a:extLst>
        </xdr:cNvPr>
        <xdr:cNvSpPr txBox="1"/>
      </xdr:nvSpPr>
      <xdr:spPr>
        <a:xfrm>
          <a:off x="1635760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53975</xdr:rowOff>
    </xdr:from>
    <xdr:to>
      <xdr:col>67</xdr:col>
      <xdr:colOff>101600</xdr:colOff>
      <xdr:row>59</xdr:row>
      <xdr:rowOff>155575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763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111142</xdr:rowOff>
    </xdr:from>
    <xdr:ext cx="405111" cy="259045"/>
    <xdr:sp macro="" textlink="">
      <xdr:nvSpPr>
        <xdr:cNvPr id="555" name="n_1aveValue【学校施設】&#10;有形固定資産減価償却率">
          <a:extLst>
            <a:ext uri="{FF2B5EF4-FFF2-40B4-BE49-F238E27FC236}">
              <a16:creationId xmlns:a16="http://schemas.microsoft.com/office/drawing/2014/main" id="{00000000-0008-0000-0100-00002B020000}"/>
            </a:ext>
          </a:extLst>
        </xdr:cNvPr>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56" name="n_2aveValue【学校施設】&#10;有形固定資産減価償却率">
          <a:extLst>
            <a:ext uri="{FF2B5EF4-FFF2-40B4-BE49-F238E27FC236}">
              <a16:creationId xmlns:a16="http://schemas.microsoft.com/office/drawing/2014/main" id="{00000000-0008-0000-0100-00002C020000}"/>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57" name="n_3aveValue【学校施設】&#10;有形固定資産減価償却率">
          <a:extLst>
            <a:ext uri="{FF2B5EF4-FFF2-40B4-BE49-F238E27FC236}">
              <a16:creationId xmlns:a16="http://schemas.microsoft.com/office/drawing/2014/main" id="{00000000-0008-0000-0100-00002D020000}"/>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58" name="n_4aveValue【学校施設】&#10;有形固定資産減価償却率">
          <a:extLst>
            <a:ext uri="{FF2B5EF4-FFF2-40B4-BE49-F238E27FC236}">
              <a16:creationId xmlns:a16="http://schemas.microsoft.com/office/drawing/2014/main" id="{00000000-0008-0000-0100-00002E020000}"/>
            </a:ext>
          </a:extLst>
        </xdr:cNvPr>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652</xdr:rowOff>
    </xdr:from>
    <xdr:ext cx="405111" cy="259045"/>
    <xdr:sp macro="" textlink="">
      <xdr:nvSpPr>
        <xdr:cNvPr id="559" name="n_4mainValue【学校施設】&#10;有形固定資産減価償却率">
          <a:extLst>
            <a:ext uri="{FF2B5EF4-FFF2-40B4-BE49-F238E27FC236}">
              <a16:creationId xmlns:a16="http://schemas.microsoft.com/office/drawing/2014/main" id="{00000000-0008-0000-0100-00002F020000}"/>
            </a:ext>
          </a:extLst>
        </xdr:cNvPr>
        <xdr:cNvSpPr txBox="1"/>
      </xdr:nvSpPr>
      <xdr:spPr>
        <a:xfrm>
          <a:off x="12611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a:extLst>
            <a:ext uri="{FF2B5EF4-FFF2-40B4-BE49-F238E27FC236}">
              <a16:creationId xmlns:a16="http://schemas.microsoft.com/office/drawing/2014/main" id="{00000000-0008-0000-0100-00004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81" name="【学校施設】&#10;一人当たり面積最小値テキスト">
          <a:extLst>
            <a:ext uri="{FF2B5EF4-FFF2-40B4-BE49-F238E27FC236}">
              <a16:creationId xmlns:a16="http://schemas.microsoft.com/office/drawing/2014/main" id="{00000000-0008-0000-0100-000045020000}"/>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83" name="【学校施設】&#10;一人当たり面積最大値テキスト">
          <a:extLst>
            <a:ext uri="{FF2B5EF4-FFF2-40B4-BE49-F238E27FC236}">
              <a16:creationId xmlns:a16="http://schemas.microsoft.com/office/drawing/2014/main" id="{00000000-0008-0000-0100-000047020000}"/>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85" name="【学校施設】&#10;一人当たり面積平均値テキスト">
          <a:extLst>
            <a:ext uri="{FF2B5EF4-FFF2-40B4-BE49-F238E27FC236}">
              <a16:creationId xmlns:a16="http://schemas.microsoft.com/office/drawing/2014/main" id="{00000000-0008-0000-0100-000049020000}"/>
            </a:ext>
          </a:extLst>
        </xdr:cNvPr>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107506</xdr:rowOff>
    </xdr:from>
    <xdr:to>
      <xdr:col>116</xdr:col>
      <xdr:colOff>114300</xdr:colOff>
      <xdr:row>62</xdr:row>
      <xdr:rowOff>37656</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22110700" y="105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85933</xdr:rowOff>
    </xdr:from>
    <xdr:ext cx="469744" cy="259045"/>
    <xdr:sp macro="" textlink="">
      <xdr:nvSpPr>
        <xdr:cNvPr id="597" name="【学校施設】&#10;一人当たり面積該当値テキスト">
          <a:extLst>
            <a:ext uri="{FF2B5EF4-FFF2-40B4-BE49-F238E27FC236}">
              <a16:creationId xmlns:a16="http://schemas.microsoft.com/office/drawing/2014/main" id="{00000000-0008-0000-0100-000055020000}"/>
            </a:ext>
          </a:extLst>
        </xdr:cNvPr>
        <xdr:cNvSpPr txBox="1"/>
      </xdr:nvSpPr>
      <xdr:spPr>
        <a:xfrm>
          <a:off x="22199600" y="1054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86931</xdr:rowOff>
    </xdr:from>
    <xdr:to>
      <xdr:col>98</xdr:col>
      <xdr:colOff>38100</xdr:colOff>
      <xdr:row>62</xdr:row>
      <xdr:rowOff>17081</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18605500" y="105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98759</xdr:rowOff>
    </xdr:from>
    <xdr:ext cx="469744" cy="259045"/>
    <xdr:sp macro="" textlink="">
      <xdr:nvSpPr>
        <xdr:cNvPr id="599" name="n_1aveValue【学校施設】&#10;一人当たり面積">
          <a:extLst>
            <a:ext uri="{FF2B5EF4-FFF2-40B4-BE49-F238E27FC236}">
              <a16:creationId xmlns:a16="http://schemas.microsoft.com/office/drawing/2014/main" id="{00000000-0008-0000-0100-000057020000}"/>
            </a:ext>
          </a:extLst>
        </xdr:cNvPr>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00" name="n_2aveValue【学校施設】&#10;一人当たり面積">
          <a:extLst>
            <a:ext uri="{FF2B5EF4-FFF2-40B4-BE49-F238E27FC236}">
              <a16:creationId xmlns:a16="http://schemas.microsoft.com/office/drawing/2014/main" id="{00000000-0008-0000-0100-000058020000}"/>
            </a:ext>
          </a:extLst>
        </xdr:cNvPr>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01" name="n_3aveValue【学校施設】&#10;一人当たり面積">
          <a:extLst>
            <a:ext uri="{FF2B5EF4-FFF2-40B4-BE49-F238E27FC236}">
              <a16:creationId xmlns:a16="http://schemas.microsoft.com/office/drawing/2014/main" id="{00000000-0008-0000-0100-000059020000}"/>
            </a:ext>
          </a:extLst>
        </xdr:cNvPr>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02" name="n_4aveValue【学校施設】&#10;一人当たり面積">
          <a:extLst>
            <a:ext uri="{FF2B5EF4-FFF2-40B4-BE49-F238E27FC236}">
              <a16:creationId xmlns:a16="http://schemas.microsoft.com/office/drawing/2014/main" id="{00000000-0008-0000-0100-00005A020000}"/>
            </a:ext>
          </a:extLst>
        </xdr:cNvPr>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8208</xdr:rowOff>
    </xdr:from>
    <xdr:ext cx="469744" cy="259045"/>
    <xdr:sp macro="" textlink="">
      <xdr:nvSpPr>
        <xdr:cNvPr id="603" name="n_4mainValue【学校施設】&#10;一人当たり面積">
          <a:extLst>
            <a:ext uri="{FF2B5EF4-FFF2-40B4-BE49-F238E27FC236}">
              <a16:creationId xmlns:a16="http://schemas.microsoft.com/office/drawing/2014/main" id="{00000000-0008-0000-0100-00005B020000}"/>
            </a:ext>
          </a:extLst>
        </xdr:cNvPr>
        <xdr:cNvSpPr txBox="1"/>
      </xdr:nvSpPr>
      <xdr:spPr>
        <a:xfrm>
          <a:off x="18421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児童館】&#10;有形固定資産減価償却率グラフ枠">
          <a:extLst>
            <a:ext uri="{FF2B5EF4-FFF2-40B4-BE49-F238E27FC236}">
              <a16:creationId xmlns:a16="http://schemas.microsoft.com/office/drawing/2014/main" id="{00000000-0008-0000-0100-00007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0" name="【児童館】&#10;有形固定資産減価償却率最小値テキスト">
          <a:extLst>
            <a:ext uri="{FF2B5EF4-FFF2-40B4-BE49-F238E27FC236}">
              <a16:creationId xmlns:a16="http://schemas.microsoft.com/office/drawing/2014/main" id="{00000000-0008-0000-0100-000076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32" name="【児童館】&#10;有形固定資産減価償却率最大値テキスト">
          <a:extLst>
            <a:ext uri="{FF2B5EF4-FFF2-40B4-BE49-F238E27FC236}">
              <a16:creationId xmlns:a16="http://schemas.microsoft.com/office/drawing/2014/main" id="{00000000-0008-0000-0100-000078020000}"/>
            </a:ext>
          </a:extLst>
        </xdr:cNvPr>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34" name="【児童館】&#10;有形固定資産減価償却率平均値テキスト">
          <a:extLst>
            <a:ext uri="{FF2B5EF4-FFF2-40B4-BE49-F238E27FC236}">
              <a16:creationId xmlns:a16="http://schemas.microsoft.com/office/drawing/2014/main" id="{00000000-0008-0000-0100-00007A020000}"/>
            </a:ext>
          </a:extLst>
        </xdr:cNvPr>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121194</xdr:rowOff>
    </xdr:from>
    <xdr:to>
      <xdr:col>85</xdr:col>
      <xdr:colOff>177800</xdr:colOff>
      <xdr:row>84</xdr:row>
      <xdr:rowOff>51344</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62687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99621</xdr:rowOff>
    </xdr:from>
    <xdr:ext cx="405111" cy="259045"/>
    <xdr:sp macro="" textlink="">
      <xdr:nvSpPr>
        <xdr:cNvPr id="646" name="【児童館】&#10;有形固定資産減価償却率該当値テキスト">
          <a:extLst>
            <a:ext uri="{FF2B5EF4-FFF2-40B4-BE49-F238E27FC236}">
              <a16:creationId xmlns:a16="http://schemas.microsoft.com/office/drawing/2014/main" id="{00000000-0008-0000-0100-000086020000}"/>
            </a:ext>
          </a:extLst>
        </xdr:cNvPr>
        <xdr:cNvSpPr txBox="1"/>
      </xdr:nvSpPr>
      <xdr:spPr>
        <a:xfrm>
          <a:off x="16357600"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42818</xdr:rowOff>
    </xdr:from>
    <xdr:to>
      <xdr:col>67</xdr:col>
      <xdr:colOff>101600</xdr:colOff>
      <xdr:row>83</xdr:row>
      <xdr:rowOff>144418</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2763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98896</xdr:rowOff>
    </xdr:from>
    <xdr:ext cx="405111" cy="259045"/>
    <xdr:sp macro="" textlink="">
      <xdr:nvSpPr>
        <xdr:cNvPr id="648" name="n_1aveValue【児童館】&#10;有形固定資産減価償却率">
          <a:extLst>
            <a:ext uri="{FF2B5EF4-FFF2-40B4-BE49-F238E27FC236}">
              <a16:creationId xmlns:a16="http://schemas.microsoft.com/office/drawing/2014/main" id="{00000000-0008-0000-0100-000088020000}"/>
            </a:ext>
          </a:extLst>
        </xdr:cNvPr>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49" name="n_2aveValue【児童館】&#10;有形固定資産減価償却率">
          <a:extLst>
            <a:ext uri="{FF2B5EF4-FFF2-40B4-BE49-F238E27FC236}">
              <a16:creationId xmlns:a16="http://schemas.microsoft.com/office/drawing/2014/main" id="{00000000-0008-0000-0100-000089020000}"/>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50" name="n_3aveValue【児童館】&#10;有形固定資産減価償却率">
          <a:extLst>
            <a:ext uri="{FF2B5EF4-FFF2-40B4-BE49-F238E27FC236}">
              <a16:creationId xmlns:a16="http://schemas.microsoft.com/office/drawing/2014/main" id="{00000000-0008-0000-0100-00008A020000}"/>
            </a:ext>
          </a:extLst>
        </xdr:cNvPr>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51" name="n_4aveValue【児童館】&#10;有形固定資産減価償却率">
          <a:extLst>
            <a:ext uri="{FF2B5EF4-FFF2-40B4-BE49-F238E27FC236}">
              <a16:creationId xmlns:a16="http://schemas.microsoft.com/office/drawing/2014/main" id="{00000000-0008-0000-0100-00008B020000}"/>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135545</xdr:rowOff>
    </xdr:from>
    <xdr:ext cx="405111" cy="259045"/>
    <xdr:sp macro="" textlink="">
      <xdr:nvSpPr>
        <xdr:cNvPr id="652" name="n_4mainValue【児童館】&#10;有形固定資産減価償却率">
          <a:extLst>
            <a:ext uri="{FF2B5EF4-FFF2-40B4-BE49-F238E27FC236}">
              <a16:creationId xmlns:a16="http://schemas.microsoft.com/office/drawing/2014/main" id="{00000000-0008-0000-0100-00008C020000}"/>
            </a:ext>
          </a:extLst>
        </xdr:cNvPr>
        <xdr:cNvSpPr txBox="1"/>
      </xdr:nvSpPr>
      <xdr:spPr>
        <a:xfrm>
          <a:off x="12611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a:extLst>
            <a:ext uri="{FF2B5EF4-FFF2-40B4-BE49-F238E27FC236}">
              <a16:creationId xmlns:a16="http://schemas.microsoft.com/office/drawing/2014/main" id="{00000000-0008-0000-0100-0000A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75" name="【児童館】&#10;一人当たり面積最小値テキスト">
          <a:extLst>
            <a:ext uri="{FF2B5EF4-FFF2-40B4-BE49-F238E27FC236}">
              <a16:creationId xmlns:a16="http://schemas.microsoft.com/office/drawing/2014/main" id="{00000000-0008-0000-0100-0000A3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77" name="【児童館】&#10;一人当たり面積最大値テキスト">
          <a:extLst>
            <a:ext uri="{FF2B5EF4-FFF2-40B4-BE49-F238E27FC236}">
              <a16:creationId xmlns:a16="http://schemas.microsoft.com/office/drawing/2014/main" id="{00000000-0008-0000-0100-0000A5020000}"/>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679" name="【児童館】&#10;一人当たり面積平均値テキスト">
          <a:extLst>
            <a:ext uri="{FF2B5EF4-FFF2-40B4-BE49-F238E27FC236}">
              <a16:creationId xmlns:a16="http://schemas.microsoft.com/office/drawing/2014/main" id="{00000000-0008-0000-0100-0000A7020000}"/>
            </a:ext>
          </a:extLst>
        </xdr:cNvPr>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691" name="【児童館】&#10;一人当たり面積該当値テキスト">
          <a:extLst>
            <a:ext uri="{FF2B5EF4-FFF2-40B4-BE49-F238E27FC236}">
              <a16:creationId xmlns:a16="http://schemas.microsoft.com/office/drawing/2014/main" id="{00000000-0008-0000-0100-0000B3020000}"/>
            </a:ext>
          </a:extLst>
        </xdr:cNvPr>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94742</xdr:rowOff>
    </xdr:from>
    <xdr:to>
      <xdr:col>98</xdr:col>
      <xdr:colOff>38100</xdr:colOff>
      <xdr:row>86</xdr:row>
      <xdr:rowOff>24892</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103140</xdr:rowOff>
    </xdr:from>
    <xdr:ext cx="469744" cy="259045"/>
    <xdr:sp macro="" textlink="">
      <xdr:nvSpPr>
        <xdr:cNvPr id="693" name="n_1aveValue【児童館】&#10;一人当たり面積">
          <a:extLst>
            <a:ext uri="{FF2B5EF4-FFF2-40B4-BE49-F238E27FC236}">
              <a16:creationId xmlns:a16="http://schemas.microsoft.com/office/drawing/2014/main" id="{00000000-0008-0000-0100-0000B5020000}"/>
            </a:ext>
          </a:extLst>
        </xdr:cNvPr>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94" name="n_2aveValue【児童館】&#10;一人当たり面積">
          <a:extLst>
            <a:ext uri="{FF2B5EF4-FFF2-40B4-BE49-F238E27FC236}">
              <a16:creationId xmlns:a16="http://schemas.microsoft.com/office/drawing/2014/main" id="{00000000-0008-0000-0100-0000B6020000}"/>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95" name="n_3aveValue【児童館】&#10;一人当たり面積">
          <a:extLst>
            <a:ext uri="{FF2B5EF4-FFF2-40B4-BE49-F238E27FC236}">
              <a16:creationId xmlns:a16="http://schemas.microsoft.com/office/drawing/2014/main" id="{00000000-0008-0000-0100-0000B7020000}"/>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696" name="n_4aveValue【児童館】&#10;一人当たり面積">
          <a:extLst>
            <a:ext uri="{FF2B5EF4-FFF2-40B4-BE49-F238E27FC236}">
              <a16:creationId xmlns:a16="http://schemas.microsoft.com/office/drawing/2014/main" id="{00000000-0008-0000-0100-0000B8020000}"/>
            </a:ext>
          </a:extLst>
        </xdr:cNvPr>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697" name="n_4mainValue【児童館】&#10;一人当たり面積">
          <a:extLst>
            <a:ext uri="{FF2B5EF4-FFF2-40B4-BE49-F238E27FC236}">
              <a16:creationId xmlns:a16="http://schemas.microsoft.com/office/drawing/2014/main" id="{00000000-0008-0000-0100-0000B9020000}"/>
            </a:ext>
          </a:extLst>
        </xdr:cNvPr>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公民館】&#10;有形固定資産減価償却率グラフ枠">
          <a:extLst>
            <a:ext uri="{FF2B5EF4-FFF2-40B4-BE49-F238E27FC236}">
              <a16:creationId xmlns:a16="http://schemas.microsoft.com/office/drawing/2014/main" id="{00000000-0008-0000-0100-0000D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4" name="【公民館】&#10;有形固定資産減価償却率最小値テキスト">
          <a:extLst>
            <a:ext uri="{FF2B5EF4-FFF2-40B4-BE49-F238E27FC236}">
              <a16:creationId xmlns:a16="http://schemas.microsoft.com/office/drawing/2014/main" id="{00000000-0008-0000-0100-0000D4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26" name="【公民館】&#10;有形固定資産減価償却率最大値テキスト">
          <a:extLst>
            <a:ext uri="{FF2B5EF4-FFF2-40B4-BE49-F238E27FC236}">
              <a16:creationId xmlns:a16="http://schemas.microsoft.com/office/drawing/2014/main" id="{00000000-0008-0000-0100-0000D6020000}"/>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28" name="【公民館】&#10;有形固定資産減価償却率平均値テキスト">
          <a:extLst>
            <a:ext uri="{FF2B5EF4-FFF2-40B4-BE49-F238E27FC236}">
              <a16:creationId xmlns:a16="http://schemas.microsoft.com/office/drawing/2014/main" id="{00000000-0008-0000-0100-0000D8020000}"/>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6268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141350</xdr:rowOff>
    </xdr:from>
    <xdr:ext cx="405111" cy="259045"/>
    <xdr:sp macro="" textlink="">
      <xdr:nvSpPr>
        <xdr:cNvPr id="740" name="【公民館】&#10;有形固定資産減価償却率該当値テキスト">
          <a:extLst>
            <a:ext uri="{FF2B5EF4-FFF2-40B4-BE49-F238E27FC236}">
              <a16:creationId xmlns:a16="http://schemas.microsoft.com/office/drawing/2014/main" id="{00000000-0008-0000-0100-0000E4020000}"/>
            </a:ext>
          </a:extLst>
        </xdr:cNvPr>
        <xdr:cNvSpPr txBox="1"/>
      </xdr:nvSpPr>
      <xdr:spPr>
        <a:xfrm>
          <a:off x="16357600" y="1797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108</xdr:row>
      <xdr:rowOff>12337</xdr:rowOff>
    </xdr:from>
    <xdr:to>
      <xdr:col>67</xdr:col>
      <xdr:colOff>101600</xdr:colOff>
      <xdr:row>108</xdr:row>
      <xdr:rowOff>113937</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276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74947</xdr:rowOff>
    </xdr:from>
    <xdr:ext cx="405111" cy="259045"/>
    <xdr:sp macro="" textlink="">
      <xdr:nvSpPr>
        <xdr:cNvPr id="742" name="n_1aveValue【公民館】&#10;有形固定資産減価償却率">
          <a:extLst>
            <a:ext uri="{FF2B5EF4-FFF2-40B4-BE49-F238E27FC236}">
              <a16:creationId xmlns:a16="http://schemas.microsoft.com/office/drawing/2014/main" id="{00000000-0008-0000-0100-0000E6020000}"/>
            </a:ext>
          </a:extLst>
        </xdr:cNvPr>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43" name="n_2aveValue【公民館】&#10;有形固定資産減価償却率">
          <a:extLst>
            <a:ext uri="{FF2B5EF4-FFF2-40B4-BE49-F238E27FC236}">
              <a16:creationId xmlns:a16="http://schemas.microsoft.com/office/drawing/2014/main" id="{00000000-0008-0000-0100-0000E7020000}"/>
            </a:ext>
          </a:extLst>
        </xdr:cNvPr>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44" name="n_3aveValue【公民館】&#10;有形固定資産減価償却率">
          <a:extLst>
            <a:ext uri="{FF2B5EF4-FFF2-40B4-BE49-F238E27FC236}">
              <a16:creationId xmlns:a16="http://schemas.microsoft.com/office/drawing/2014/main" id="{00000000-0008-0000-0100-0000E8020000}"/>
            </a:ext>
          </a:extLst>
        </xdr:cNvPr>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45" name="n_4aveValue【公民館】&#10;有形固定資産減価償却率">
          <a:extLst>
            <a:ext uri="{FF2B5EF4-FFF2-40B4-BE49-F238E27FC236}">
              <a16:creationId xmlns:a16="http://schemas.microsoft.com/office/drawing/2014/main" id="{00000000-0008-0000-0100-0000E9020000}"/>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105064</xdr:rowOff>
    </xdr:from>
    <xdr:ext cx="405111" cy="259045"/>
    <xdr:sp macro="" textlink="">
      <xdr:nvSpPr>
        <xdr:cNvPr id="746" name="n_4mainValue【公民館】&#10;有形固定資産減価償却率">
          <a:extLst>
            <a:ext uri="{FF2B5EF4-FFF2-40B4-BE49-F238E27FC236}">
              <a16:creationId xmlns:a16="http://schemas.microsoft.com/office/drawing/2014/main" id="{00000000-0008-0000-0100-0000EA020000}"/>
            </a:ext>
          </a:extLst>
        </xdr:cNvPr>
        <xdr:cNvSpPr txBox="1"/>
      </xdr:nvSpPr>
      <xdr:spPr>
        <a:xfrm>
          <a:off x="126117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公民館】&#10;一人当たり面積グラフ枠">
          <a:extLst>
            <a:ext uri="{FF2B5EF4-FFF2-40B4-BE49-F238E27FC236}">
              <a16:creationId xmlns:a16="http://schemas.microsoft.com/office/drawing/2014/main" id="{00000000-0008-0000-0100-0000F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69" name="【公民館】&#10;一人当たり面積最小値テキスト">
          <a:extLst>
            <a:ext uri="{FF2B5EF4-FFF2-40B4-BE49-F238E27FC236}">
              <a16:creationId xmlns:a16="http://schemas.microsoft.com/office/drawing/2014/main" id="{00000000-0008-0000-0100-000001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71" name="【公民館】&#10;一人当たり面積最大値テキスト">
          <a:extLst>
            <a:ext uri="{FF2B5EF4-FFF2-40B4-BE49-F238E27FC236}">
              <a16:creationId xmlns:a16="http://schemas.microsoft.com/office/drawing/2014/main" id="{00000000-0008-0000-0100-000003030000}"/>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73" name="【公民館】&#10;一人当たり面積平均値テキスト">
          <a:extLst>
            <a:ext uri="{FF2B5EF4-FFF2-40B4-BE49-F238E27FC236}">
              <a16:creationId xmlns:a16="http://schemas.microsoft.com/office/drawing/2014/main" id="{00000000-0008-0000-0100-000005030000}"/>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18542</xdr:rowOff>
    </xdr:from>
    <xdr:to>
      <xdr:col>116</xdr:col>
      <xdr:colOff>114300</xdr:colOff>
      <xdr:row>107</xdr:row>
      <xdr:rowOff>120142</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22110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168419</xdr:rowOff>
    </xdr:from>
    <xdr:ext cx="469744" cy="259045"/>
    <xdr:sp macro="" textlink="">
      <xdr:nvSpPr>
        <xdr:cNvPr id="785" name="【公民館】&#10;一人当たり面積該当値テキスト">
          <a:extLst>
            <a:ext uri="{FF2B5EF4-FFF2-40B4-BE49-F238E27FC236}">
              <a16:creationId xmlns:a16="http://schemas.microsoft.com/office/drawing/2014/main" id="{00000000-0008-0000-0100-000011030000}"/>
            </a:ext>
          </a:extLst>
        </xdr:cNvPr>
        <xdr:cNvSpPr txBox="1"/>
      </xdr:nvSpPr>
      <xdr:spPr>
        <a:xfrm>
          <a:off x="22199600"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123698</xdr:rowOff>
    </xdr:from>
    <xdr:to>
      <xdr:col>98</xdr:col>
      <xdr:colOff>38100</xdr:colOff>
      <xdr:row>108</xdr:row>
      <xdr:rowOff>53848</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8605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81805</xdr:rowOff>
    </xdr:from>
    <xdr:ext cx="469744" cy="259045"/>
    <xdr:sp macro="" textlink="">
      <xdr:nvSpPr>
        <xdr:cNvPr id="787" name="n_1aveValue【公民館】&#10;一人当たり面積">
          <a:extLst>
            <a:ext uri="{FF2B5EF4-FFF2-40B4-BE49-F238E27FC236}">
              <a16:creationId xmlns:a16="http://schemas.microsoft.com/office/drawing/2014/main" id="{00000000-0008-0000-0100-000013030000}"/>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788" name="n_2aveValue【公民館】&#10;一人当たり面積">
          <a:extLst>
            <a:ext uri="{FF2B5EF4-FFF2-40B4-BE49-F238E27FC236}">
              <a16:creationId xmlns:a16="http://schemas.microsoft.com/office/drawing/2014/main" id="{00000000-0008-0000-0100-000014030000}"/>
            </a:ext>
          </a:extLst>
        </xdr:cNvPr>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789" name="n_3aveValue【公民館】&#10;一人当たり面積">
          <a:extLst>
            <a:ext uri="{FF2B5EF4-FFF2-40B4-BE49-F238E27FC236}">
              <a16:creationId xmlns:a16="http://schemas.microsoft.com/office/drawing/2014/main" id="{00000000-0008-0000-0100-000015030000}"/>
            </a:ext>
          </a:extLst>
        </xdr:cNvPr>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790" name="n_4aveValue【公民館】&#10;一人当たり面積">
          <a:extLst>
            <a:ext uri="{FF2B5EF4-FFF2-40B4-BE49-F238E27FC236}">
              <a16:creationId xmlns:a16="http://schemas.microsoft.com/office/drawing/2014/main" id="{00000000-0008-0000-0100-000016030000}"/>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44975</xdr:rowOff>
    </xdr:from>
    <xdr:ext cx="469744" cy="259045"/>
    <xdr:sp macro="" textlink="">
      <xdr:nvSpPr>
        <xdr:cNvPr id="791" name="n_4mainValue【公民館】&#10;一人当たり面積">
          <a:extLst>
            <a:ext uri="{FF2B5EF4-FFF2-40B4-BE49-F238E27FC236}">
              <a16:creationId xmlns:a16="http://schemas.microsoft.com/office/drawing/2014/main" id="{00000000-0008-0000-0100-000017030000}"/>
            </a:ext>
          </a:extLst>
        </xdr:cNvPr>
        <xdr:cNvSpPr txBox="1"/>
      </xdr:nvSpPr>
      <xdr:spPr>
        <a:xfrm>
          <a:off x="18421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「認定こども園、幼稚園、保育所」では類似団体平均を大きく上回っているが、令和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年度に施設を更新するため指数は改善する見込みである。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施設の一人当たり面積は、類似団体平均と比べ小さいか同程度となっており、概ね適正規模であると考えられる。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44,906
44,460
230.54
27,202,840
26,536,500
607,472
12,802,894
24,579,850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42</xdr:row>
      <xdr:rowOff>41728</xdr:rowOff>
    </xdr:from>
    <xdr:to>
      <xdr:col>6</xdr:col>
      <xdr:colOff>38100</xdr:colOff>
      <xdr:row>42</xdr:row>
      <xdr:rowOff>143328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29227</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200-00004E000000}"/>
            </a:ext>
          </a:extLst>
        </xdr:cNvPr>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200-00004F000000}"/>
            </a:ext>
          </a:extLst>
        </xdr:cNvPr>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0" name="n_4aveValue【図書館】&#10;有形固定資産減価償却率">
          <a:extLst>
            <a:ext uri="{FF2B5EF4-FFF2-40B4-BE49-F238E27FC236}">
              <a16:creationId xmlns:a16="http://schemas.microsoft.com/office/drawing/2014/main" id="{00000000-0008-0000-0200-000050000000}"/>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81" name="n_4mainValue【図書館】&#10;有形固定資産減価償却率">
          <a:extLst>
            <a:ext uri="{FF2B5EF4-FFF2-40B4-BE49-F238E27FC236}">
              <a16:creationId xmlns:a16="http://schemas.microsoft.com/office/drawing/2014/main" id="{00000000-0008-0000-0200-000051000000}"/>
            </a:ext>
          </a:extLst>
        </xdr:cNvPr>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0000000-0008-0000-02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6" name="【図書館】&#10;一人当たり面積最小値テキスト">
          <a:extLst>
            <a:ext uri="{FF2B5EF4-FFF2-40B4-BE49-F238E27FC236}">
              <a16:creationId xmlns:a16="http://schemas.microsoft.com/office/drawing/2014/main" id="{00000000-0008-0000-0200-00006A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08" name="【図書館】&#10;一人当たり面積最大値テキスト">
          <a:extLst>
            <a:ext uri="{FF2B5EF4-FFF2-40B4-BE49-F238E27FC236}">
              <a16:creationId xmlns:a16="http://schemas.microsoft.com/office/drawing/2014/main" id="{00000000-0008-0000-0200-00006C000000}"/>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10" name="【図書館】&#10;一人当たり面積平均値テキスト">
          <a:extLst>
            <a:ext uri="{FF2B5EF4-FFF2-40B4-BE49-F238E27FC236}">
              <a16:creationId xmlns:a16="http://schemas.microsoft.com/office/drawing/2014/main" id="{00000000-0008-0000-0200-00006E000000}"/>
            </a:ext>
          </a:extLst>
        </xdr:cNvPr>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200-00007A000000}"/>
            </a:ext>
          </a:extLst>
        </xdr:cNvPr>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147320</xdr:rowOff>
    </xdr:from>
    <xdr:to>
      <xdr:col>36</xdr:col>
      <xdr:colOff>165100</xdr:colOff>
      <xdr:row>41</xdr:row>
      <xdr:rowOff>77470</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162577</xdr:rowOff>
    </xdr:from>
    <xdr:ext cx="469744" cy="259045"/>
    <xdr:sp macro="" textlink="">
      <xdr:nvSpPr>
        <xdr:cNvPr id="124" name="n_1aveValue【図書館】&#10;一人当たり面積">
          <a:extLst>
            <a:ext uri="{FF2B5EF4-FFF2-40B4-BE49-F238E27FC236}">
              <a16:creationId xmlns:a16="http://schemas.microsoft.com/office/drawing/2014/main" id="{00000000-0008-0000-0200-00007C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25" name="n_2aveValue【図書館】&#10;一人当たり面積">
          <a:extLst>
            <a:ext uri="{FF2B5EF4-FFF2-40B4-BE49-F238E27FC236}">
              <a16:creationId xmlns:a16="http://schemas.microsoft.com/office/drawing/2014/main" id="{00000000-0008-0000-0200-00007D000000}"/>
            </a:ext>
          </a:extLst>
        </xdr:cNvPr>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26" name="n_3aveValue【図書館】&#10;一人当たり面積">
          <a:extLst>
            <a:ext uri="{FF2B5EF4-FFF2-40B4-BE49-F238E27FC236}">
              <a16:creationId xmlns:a16="http://schemas.microsoft.com/office/drawing/2014/main" id="{00000000-0008-0000-0200-00007E000000}"/>
            </a:ext>
          </a:extLst>
        </xdr:cNvPr>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27" name="n_4aveValue【図書館】&#10;一人当たり面積">
          <a:extLst>
            <a:ext uri="{FF2B5EF4-FFF2-40B4-BE49-F238E27FC236}">
              <a16:creationId xmlns:a16="http://schemas.microsoft.com/office/drawing/2014/main" id="{00000000-0008-0000-0200-00007F000000}"/>
            </a:ext>
          </a:extLst>
        </xdr:cNvPr>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68597</xdr:rowOff>
    </xdr:from>
    <xdr:ext cx="469744" cy="259045"/>
    <xdr:sp macro="" textlink="">
      <xdr:nvSpPr>
        <xdr:cNvPr id="128" name="n_4mainValue【図書館】&#10;一人当たり面積">
          <a:extLst>
            <a:ext uri="{FF2B5EF4-FFF2-40B4-BE49-F238E27FC236}">
              <a16:creationId xmlns:a16="http://schemas.microsoft.com/office/drawing/2014/main" id="{00000000-0008-0000-0200-000080000000}"/>
            </a:ext>
          </a:extLst>
        </xdr:cNvPr>
        <xdr:cNvSpPr txBox="1"/>
      </xdr:nvSpPr>
      <xdr:spPr>
        <a:xfrm>
          <a:off x="6737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00000000-0008-0000-02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00000000-0008-0000-0200-00009A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00000000-0008-0000-0200-00009C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00000000-0008-0000-0200-00009E000000}"/>
            </a:ext>
          </a:extLst>
        </xdr:cNvPr>
        <xdr:cNvSpPr txBox="1"/>
      </xdr:nvSpPr>
      <xdr:spPr>
        <a:xfrm>
          <a:off x="4673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19685</xdr:rowOff>
    </xdr:from>
    <xdr:to>
      <xdr:col>24</xdr:col>
      <xdr:colOff>114300</xdr:colOff>
      <xdr:row>59</xdr:row>
      <xdr:rowOff>121285</xdr:rowOff>
    </xdr:to>
    <xdr:sp macro="" textlink="">
      <xdr:nvSpPr>
        <xdr:cNvPr id="169" name="楕円 168">
          <a:extLst>
            <a:ext uri="{FF2B5EF4-FFF2-40B4-BE49-F238E27FC236}">
              <a16:creationId xmlns:a16="http://schemas.microsoft.com/office/drawing/2014/main" id="{00000000-0008-0000-0200-0000A9000000}"/>
            </a:ext>
          </a:extLst>
        </xdr:cNvPr>
        <xdr:cNvSpPr/>
      </xdr:nvSpPr>
      <xdr:spPr>
        <a:xfrm>
          <a:off x="4584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42562</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00000000-0008-0000-0200-0000AA000000}"/>
            </a:ext>
          </a:extLst>
        </xdr:cNvPr>
        <xdr:cNvSpPr txBox="1"/>
      </xdr:nvSpPr>
      <xdr:spPr>
        <a:xfrm>
          <a:off x="46736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86360</xdr:rowOff>
    </xdr:from>
    <xdr:to>
      <xdr:col>6</xdr:col>
      <xdr:colOff>38100</xdr:colOff>
      <xdr:row>59</xdr:row>
      <xdr:rowOff>16510</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107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19702</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174" name="n_3ave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175" name="n_4ave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33037</xdr:rowOff>
    </xdr:from>
    <xdr:ext cx="405111" cy="259045"/>
    <xdr:sp macro="" textlink="">
      <xdr:nvSpPr>
        <xdr:cNvPr id="176" name="n_4mainValue【体育館・プール】&#10;有形固定資産減価償却率">
          <a:extLst>
            <a:ext uri="{FF2B5EF4-FFF2-40B4-BE49-F238E27FC236}">
              <a16:creationId xmlns:a16="http://schemas.microsoft.com/office/drawing/2014/main" id="{00000000-0008-0000-0200-0000B0000000}"/>
            </a:ext>
          </a:extLst>
        </xdr:cNvPr>
        <xdr:cNvSpPr txBox="1"/>
      </xdr:nvSpPr>
      <xdr:spPr>
        <a:xfrm>
          <a:off x="927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id="{00000000-0008-0000-02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03" name="【体育館・プール】&#10;一人当たり面積最小値テキスト">
          <a:extLst>
            <a:ext uri="{FF2B5EF4-FFF2-40B4-BE49-F238E27FC236}">
              <a16:creationId xmlns:a16="http://schemas.microsoft.com/office/drawing/2014/main" id="{00000000-0008-0000-0200-0000CB000000}"/>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05" name="【体育館・プール】&#10;一人当たり面積最大値テキスト">
          <a:extLst>
            <a:ext uri="{FF2B5EF4-FFF2-40B4-BE49-F238E27FC236}">
              <a16:creationId xmlns:a16="http://schemas.microsoft.com/office/drawing/2014/main" id="{00000000-0008-0000-0200-0000CD000000}"/>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07" name="【体育館・プール】&#10;一人当たり面積平均値テキスト">
          <a:extLst>
            <a:ext uri="{FF2B5EF4-FFF2-40B4-BE49-F238E27FC236}">
              <a16:creationId xmlns:a16="http://schemas.microsoft.com/office/drawing/2014/main" id="{00000000-0008-0000-0200-0000CF000000}"/>
            </a:ext>
          </a:extLst>
        </xdr:cNvPr>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08" name="フローチャート: 判断 207">
          <a:extLst>
            <a:ext uri="{FF2B5EF4-FFF2-40B4-BE49-F238E27FC236}">
              <a16:creationId xmlns:a16="http://schemas.microsoft.com/office/drawing/2014/main" id="{00000000-0008-0000-0200-0000D0000000}"/>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09" name="フローチャート: 判断 208">
          <a:extLst>
            <a:ext uri="{FF2B5EF4-FFF2-40B4-BE49-F238E27FC236}">
              <a16:creationId xmlns:a16="http://schemas.microsoft.com/office/drawing/2014/main" id="{00000000-0008-0000-0200-0000D1000000}"/>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10" name="フローチャート: 判断 209">
          <a:extLst>
            <a:ext uri="{FF2B5EF4-FFF2-40B4-BE49-F238E27FC236}">
              <a16:creationId xmlns:a16="http://schemas.microsoft.com/office/drawing/2014/main" id="{00000000-0008-0000-0200-0000D2000000}"/>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37374</xdr:rowOff>
    </xdr:from>
    <xdr:to>
      <xdr:col>55</xdr:col>
      <xdr:colOff>50800</xdr:colOff>
      <xdr:row>60</xdr:row>
      <xdr:rowOff>138974</xdr:rowOff>
    </xdr:to>
    <xdr:sp macro="" textlink="">
      <xdr:nvSpPr>
        <xdr:cNvPr id="218" name="楕円 217">
          <a:extLst>
            <a:ext uri="{FF2B5EF4-FFF2-40B4-BE49-F238E27FC236}">
              <a16:creationId xmlns:a16="http://schemas.microsoft.com/office/drawing/2014/main" id="{00000000-0008-0000-0200-0000DA000000}"/>
            </a:ext>
          </a:extLst>
        </xdr:cNvPr>
        <xdr:cNvSpPr/>
      </xdr:nvSpPr>
      <xdr:spPr>
        <a:xfrm>
          <a:off x="10426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60251</xdr:rowOff>
    </xdr:from>
    <xdr:ext cx="469744" cy="259045"/>
    <xdr:sp macro="" textlink="">
      <xdr:nvSpPr>
        <xdr:cNvPr id="219" name="【体育館・プール】&#10;一人当たり面積該当値テキスト">
          <a:extLst>
            <a:ext uri="{FF2B5EF4-FFF2-40B4-BE49-F238E27FC236}">
              <a16:creationId xmlns:a16="http://schemas.microsoft.com/office/drawing/2014/main" id="{00000000-0008-0000-0200-0000DB000000}"/>
            </a:ext>
          </a:extLst>
        </xdr:cNvPr>
        <xdr:cNvSpPr txBox="1"/>
      </xdr:nvSpPr>
      <xdr:spPr>
        <a:xfrm>
          <a:off x="10515600" y="101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60</xdr:row>
      <xdr:rowOff>71665</xdr:rowOff>
    </xdr:from>
    <xdr:to>
      <xdr:col>36</xdr:col>
      <xdr:colOff>165100</xdr:colOff>
      <xdr:row>61</xdr:row>
      <xdr:rowOff>1815</xdr:rowOff>
    </xdr:to>
    <xdr:sp macro="" textlink="">
      <xdr:nvSpPr>
        <xdr:cNvPr id="220" name="楕円 219">
          <a:extLst>
            <a:ext uri="{FF2B5EF4-FFF2-40B4-BE49-F238E27FC236}">
              <a16:creationId xmlns:a16="http://schemas.microsoft.com/office/drawing/2014/main" id="{00000000-0008-0000-0200-0000DC000000}"/>
            </a:ext>
          </a:extLst>
        </xdr:cNvPr>
        <xdr:cNvSpPr/>
      </xdr:nvSpPr>
      <xdr:spPr>
        <a:xfrm>
          <a:off x="6921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44467</xdr:rowOff>
    </xdr:from>
    <xdr:ext cx="469744" cy="259045"/>
    <xdr:sp macro="" textlink="">
      <xdr:nvSpPr>
        <xdr:cNvPr id="221" name="n_1aveValue【体育館・プール】&#10;一人当たり面積">
          <a:extLst>
            <a:ext uri="{FF2B5EF4-FFF2-40B4-BE49-F238E27FC236}">
              <a16:creationId xmlns:a16="http://schemas.microsoft.com/office/drawing/2014/main" id="{00000000-0008-0000-0200-0000DD000000}"/>
            </a:ext>
          </a:extLst>
        </xdr:cNvPr>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22" name="n_2aveValue【体育館・プール】&#10;一人当たり面積">
          <a:extLst>
            <a:ext uri="{FF2B5EF4-FFF2-40B4-BE49-F238E27FC236}">
              <a16:creationId xmlns:a16="http://schemas.microsoft.com/office/drawing/2014/main" id="{00000000-0008-0000-0200-0000DE000000}"/>
            </a:ext>
          </a:extLst>
        </xdr:cNvPr>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23" name="n_3aveValue【体育館・プール】&#10;一人当たり面積">
          <a:extLst>
            <a:ext uri="{FF2B5EF4-FFF2-40B4-BE49-F238E27FC236}">
              <a16:creationId xmlns:a16="http://schemas.microsoft.com/office/drawing/2014/main" id="{00000000-0008-0000-0200-0000DF000000}"/>
            </a:ext>
          </a:extLst>
        </xdr:cNvPr>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24" name="n_4aveValue【体育館・プール】&#10;一人当たり面積">
          <a:extLst>
            <a:ext uri="{FF2B5EF4-FFF2-40B4-BE49-F238E27FC236}">
              <a16:creationId xmlns:a16="http://schemas.microsoft.com/office/drawing/2014/main" id="{00000000-0008-0000-0200-0000E0000000}"/>
            </a:ext>
          </a:extLst>
        </xdr:cNvPr>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18342</xdr:rowOff>
    </xdr:from>
    <xdr:ext cx="469744" cy="259045"/>
    <xdr:sp macro="" textlink="">
      <xdr:nvSpPr>
        <xdr:cNvPr id="225" name="n_4mainValue【体育館・プール】&#10;一人当たり面積">
          <a:extLst>
            <a:ext uri="{FF2B5EF4-FFF2-40B4-BE49-F238E27FC236}">
              <a16:creationId xmlns:a16="http://schemas.microsoft.com/office/drawing/2014/main" id="{00000000-0008-0000-0200-0000E1000000}"/>
            </a:ext>
          </a:extLst>
        </xdr:cNvPr>
        <xdr:cNvSpPr txBox="1"/>
      </xdr:nvSpPr>
      <xdr:spPr>
        <a:xfrm>
          <a:off x="6737427" y="1013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a:extLst>
            <a:ext uri="{FF2B5EF4-FFF2-40B4-BE49-F238E27FC236}">
              <a16:creationId xmlns:a16="http://schemas.microsoft.com/office/drawing/2014/main" id="{00000000-0008-0000-0200-0000F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1" name="【福祉施設】&#10;有形固定資産減価償却率最小値テキスト">
          <a:extLst>
            <a:ext uri="{FF2B5EF4-FFF2-40B4-BE49-F238E27FC236}">
              <a16:creationId xmlns:a16="http://schemas.microsoft.com/office/drawing/2014/main" id="{00000000-0008-0000-0200-0000FB00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53" name="【福祉施設】&#10;有形固定資産減価償却率最大値テキスト">
          <a:extLst>
            <a:ext uri="{FF2B5EF4-FFF2-40B4-BE49-F238E27FC236}">
              <a16:creationId xmlns:a16="http://schemas.microsoft.com/office/drawing/2014/main" id="{00000000-0008-0000-0200-0000FD000000}"/>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55" name="【福祉施設】&#10;有形固定資産減価償却率平均値テキスト">
          <a:extLst>
            <a:ext uri="{FF2B5EF4-FFF2-40B4-BE49-F238E27FC236}">
              <a16:creationId xmlns:a16="http://schemas.microsoft.com/office/drawing/2014/main" id="{00000000-0008-0000-0200-0000FF000000}"/>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260" name="フローチャート: 判断 259">
          <a:extLst>
            <a:ext uri="{FF2B5EF4-FFF2-40B4-BE49-F238E27FC236}">
              <a16:creationId xmlns:a16="http://schemas.microsoft.com/office/drawing/2014/main" id="{00000000-0008-0000-0200-000004010000}"/>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154939</xdr:rowOff>
    </xdr:from>
    <xdr:to>
      <xdr:col>24</xdr:col>
      <xdr:colOff>114300</xdr:colOff>
      <xdr:row>85</xdr:row>
      <xdr:rowOff>85089</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4584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133366</xdr:rowOff>
    </xdr:from>
    <xdr:ext cx="405111" cy="259045"/>
    <xdr:sp macro="" textlink="">
      <xdr:nvSpPr>
        <xdr:cNvPr id="267" name="【福祉施設】&#10;有形固定資産減価償却率該当値テキスト">
          <a:extLst>
            <a:ext uri="{FF2B5EF4-FFF2-40B4-BE49-F238E27FC236}">
              <a16:creationId xmlns:a16="http://schemas.microsoft.com/office/drawing/2014/main" id="{00000000-0008-0000-0200-00000B010000}"/>
            </a:ext>
          </a:extLst>
        </xdr:cNvPr>
        <xdr:cNvSpPr txBox="1"/>
      </xdr:nvSpPr>
      <xdr:spPr>
        <a:xfrm>
          <a:off x="4673600"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84</xdr:row>
      <xdr:rowOff>86361</xdr:rowOff>
    </xdr:from>
    <xdr:to>
      <xdr:col>6</xdr:col>
      <xdr:colOff>38100</xdr:colOff>
      <xdr:row>85</xdr:row>
      <xdr:rowOff>16511</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1079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46372</xdr:rowOff>
    </xdr:from>
    <xdr:ext cx="405111" cy="259045"/>
    <xdr:sp macro="" textlink="">
      <xdr:nvSpPr>
        <xdr:cNvPr id="269" name="n_1aveValue【福祉施設】&#10;有形固定資産減価償却率">
          <a:extLst>
            <a:ext uri="{FF2B5EF4-FFF2-40B4-BE49-F238E27FC236}">
              <a16:creationId xmlns:a16="http://schemas.microsoft.com/office/drawing/2014/main" id="{00000000-0008-0000-0200-00000D01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70" name="n_2aveValue【福祉施設】&#10;有形固定資産減価償却率">
          <a:extLst>
            <a:ext uri="{FF2B5EF4-FFF2-40B4-BE49-F238E27FC236}">
              <a16:creationId xmlns:a16="http://schemas.microsoft.com/office/drawing/2014/main" id="{00000000-0008-0000-0200-00000E010000}"/>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71" name="n_3aveValue【福祉施設】&#10;有形固定資産減価償却率">
          <a:extLst>
            <a:ext uri="{FF2B5EF4-FFF2-40B4-BE49-F238E27FC236}">
              <a16:creationId xmlns:a16="http://schemas.microsoft.com/office/drawing/2014/main" id="{00000000-0008-0000-0200-00000F010000}"/>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272" name="n_4aveValue【福祉施設】&#10;有形固定資産減価償却率">
          <a:extLst>
            <a:ext uri="{FF2B5EF4-FFF2-40B4-BE49-F238E27FC236}">
              <a16:creationId xmlns:a16="http://schemas.microsoft.com/office/drawing/2014/main" id="{00000000-0008-0000-0200-000010010000}"/>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7638</xdr:rowOff>
    </xdr:from>
    <xdr:ext cx="405111" cy="259045"/>
    <xdr:sp macro="" textlink="">
      <xdr:nvSpPr>
        <xdr:cNvPr id="273" name="n_4mainValue【福祉施設】&#10;有形固定資産減価償却率">
          <a:extLst>
            <a:ext uri="{FF2B5EF4-FFF2-40B4-BE49-F238E27FC236}">
              <a16:creationId xmlns:a16="http://schemas.microsoft.com/office/drawing/2014/main" id="{00000000-0008-0000-0200-000011010000}"/>
            </a:ext>
          </a:extLst>
        </xdr:cNvPr>
        <xdr:cNvSpPr txBox="1"/>
      </xdr:nvSpPr>
      <xdr:spPr>
        <a:xfrm>
          <a:off x="927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a:extLst>
            <a:ext uri="{FF2B5EF4-FFF2-40B4-BE49-F238E27FC236}">
              <a16:creationId xmlns:a16="http://schemas.microsoft.com/office/drawing/2014/main" id="{00000000-0008-0000-0200-00002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6" name="【福祉施設】&#10;一人当たり面積最小値テキスト">
          <a:extLst>
            <a:ext uri="{FF2B5EF4-FFF2-40B4-BE49-F238E27FC236}">
              <a16:creationId xmlns:a16="http://schemas.microsoft.com/office/drawing/2014/main" id="{00000000-0008-0000-0200-000028010000}"/>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298" name="【福祉施設】&#10;一人当たり面積最大値テキスト">
          <a:extLst>
            <a:ext uri="{FF2B5EF4-FFF2-40B4-BE49-F238E27FC236}">
              <a16:creationId xmlns:a16="http://schemas.microsoft.com/office/drawing/2014/main" id="{00000000-0008-0000-0200-00002A010000}"/>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0" name="【福祉施設】&#10;一人当たり面積平均値テキスト">
          <a:extLst>
            <a:ext uri="{FF2B5EF4-FFF2-40B4-BE49-F238E27FC236}">
              <a16:creationId xmlns:a16="http://schemas.microsoft.com/office/drawing/2014/main" id="{00000000-0008-0000-0200-00002C010000}"/>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55880</xdr:rowOff>
    </xdr:from>
    <xdr:to>
      <xdr:col>55</xdr:col>
      <xdr:colOff>50800</xdr:colOff>
      <xdr:row>85</xdr:row>
      <xdr:rowOff>157480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426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142257</xdr:rowOff>
    </xdr:from>
    <xdr:ext cx="469744" cy="259045"/>
    <xdr:sp macro="" textlink="">
      <xdr:nvSpPr>
        <xdr:cNvPr id="312" name="【福祉施設】&#10;一人当たり面積該当値テキスト">
          <a:extLst>
            <a:ext uri="{FF2B5EF4-FFF2-40B4-BE49-F238E27FC236}">
              <a16:creationId xmlns:a16="http://schemas.microsoft.com/office/drawing/2014/main" id="{00000000-0008-0000-0200-000038010000}"/>
            </a:ext>
          </a:extLst>
        </xdr:cNvPr>
        <xdr:cNvSpPr txBox="1"/>
      </xdr:nvSpPr>
      <xdr:spPr>
        <a:xfrm>
          <a:off x="10515600" y="145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62737</xdr:rowOff>
    </xdr:from>
    <xdr:to>
      <xdr:col>36</xdr:col>
      <xdr:colOff>165100</xdr:colOff>
      <xdr:row>85</xdr:row>
      <xdr:rowOff>164337</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6921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87140</xdr:rowOff>
    </xdr:from>
    <xdr:ext cx="469744" cy="259045"/>
    <xdr:sp macro="" textlink="">
      <xdr:nvSpPr>
        <xdr:cNvPr id="314" name="n_1aveValue【福祉施設】&#10;一人当たり面積">
          <a:extLst>
            <a:ext uri="{FF2B5EF4-FFF2-40B4-BE49-F238E27FC236}">
              <a16:creationId xmlns:a16="http://schemas.microsoft.com/office/drawing/2014/main" id="{00000000-0008-0000-0200-00003A010000}"/>
            </a:ext>
          </a:extLst>
        </xdr:cNvPr>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15" name="n_2aveValue【福祉施設】&#10;一人当たり面積">
          <a:extLst>
            <a:ext uri="{FF2B5EF4-FFF2-40B4-BE49-F238E27FC236}">
              <a16:creationId xmlns:a16="http://schemas.microsoft.com/office/drawing/2014/main" id="{00000000-0008-0000-0200-00003B010000}"/>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16" name="n_3aveValue【福祉施設】&#10;一人当たり面積">
          <a:extLst>
            <a:ext uri="{FF2B5EF4-FFF2-40B4-BE49-F238E27FC236}">
              <a16:creationId xmlns:a16="http://schemas.microsoft.com/office/drawing/2014/main" id="{00000000-0008-0000-0200-00003C010000}"/>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17" name="n_4aveValue【福祉施設】&#10;一人当たり面積">
          <a:extLst>
            <a:ext uri="{FF2B5EF4-FFF2-40B4-BE49-F238E27FC236}">
              <a16:creationId xmlns:a16="http://schemas.microsoft.com/office/drawing/2014/main" id="{00000000-0008-0000-0200-00003D010000}"/>
            </a:ext>
          </a:extLst>
        </xdr:cNvPr>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155464</xdr:rowOff>
    </xdr:from>
    <xdr:ext cx="469744" cy="259045"/>
    <xdr:sp macro="" textlink="">
      <xdr:nvSpPr>
        <xdr:cNvPr id="318" name="n_4mainValue【福祉施設】&#10;一人当たり面積">
          <a:extLst>
            <a:ext uri="{FF2B5EF4-FFF2-40B4-BE49-F238E27FC236}">
              <a16:creationId xmlns:a16="http://schemas.microsoft.com/office/drawing/2014/main" id="{00000000-0008-0000-0200-00003E010000}"/>
            </a:ext>
          </a:extLst>
        </xdr:cNvPr>
        <xdr:cNvSpPr txBox="1"/>
      </xdr:nvSpPr>
      <xdr:spPr>
        <a:xfrm>
          <a:off x="6737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a:extLst>
            <a:ext uri="{FF2B5EF4-FFF2-40B4-BE49-F238E27FC236}">
              <a16:creationId xmlns:a16="http://schemas.microsoft.com/office/drawing/2014/main" id="{00000000-0008-0000-0200-00005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345" name="【市民会館】&#10;有形固定資産減価償却率最小値テキスト">
          <a:extLst>
            <a:ext uri="{FF2B5EF4-FFF2-40B4-BE49-F238E27FC236}">
              <a16:creationId xmlns:a16="http://schemas.microsoft.com/office/drawing/2014/main" id="{00000000-0008-0000-0200-000059010000}"/>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347" name="【市民会館】&#10;有形固定資産減価償却率最大値テキスト">
          <a:extLst>
            <a:ext uri="{FF2B5EF4-FFF2-40B4-BE49-F238E27FC236}">
              <a16:creationId xmlns:a16="http://schemas.microsoft.com/office/drawing/2014/main" id="{00000000-0008-0000-0200-00005B010000}"/>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49" name="【市民会館】&#10;有形固定資産減価償却率平均値テキスト">
          <a:extLst>
            <a:ext uri="{FF2B5EF4-FFF2-40B4-BE49-F238E27FC236}">
              <a16:creationId xmlns:a16="http://schemas.microsoft.com/office/drawing/2014/main" id="{00000000-0008-0000-0200-00005D010000}"/>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105</xdr:row>
      <xdr:rowOff>103777</xdr:rowOff>
    </xdr:from>
    <xdr:to>
      <xdr:col>6</xdr:col>
      <xdr:colOff>38100</xdr:colOff>
      <xdr:row>106</xdr:row>
      <xdr:rowOff>33927</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079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35758</xdr:rowOff>
    </xdr:from>
    <xdr:ext cx="405111" cy="259045"/>
    <xdr:sp macro="" textlink="">
      <xdr:nvSpPr>
        <xdr:cNvPr id="361" name="n_1aveValue【市民会館】&#10;有形固定資産減価償却率">
          <a:extLst>
            <a:ext uri="{FF2B5EF4-FFF2-40B4-BE49-F238E27FC236}">
              <a16:creationId xmlns:a16="http://schemas.microsoft.com/office/drawing/2014/main" id="{00000000-0008-0000-0200-000069010000}"/>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362" name="n_2aveValue【市民会館】&#10;有形固定資産減価償却率">
          <a:extLst>
            <a:ext uri="{FF2B5EF4-FFF2-40B4-BE49-F238E27FC236}">
              <a16:creationId xmlns:a16="http://schemas.microsoft.com/office/drawing/2014/main" id="{00000000-0008-0000-0200-00006A010000}"/>
            </a:ext>
          </a:extLst>
        </xdr:cNvPr>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363" name="n_3aveValue【市民会館】&#10;有形固定資産減価償却率">
          <a:extLst>
            <a:ext uri="{FF2B5EF4-FFF2-40B4-BE49-F238E27FC236}">
              <a16:creationId xmlns:a16="http://schemas.microsoft.com/office/drawing/2014/main" id="{00000000-0008-0000-0200-00006B010000}"/>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364" name="n_4aveValue【市民会館】&#10;有形固定資産減価償却率">
          <a:extLst>
            <a:ext uri="{FF2B5EF4-FFF2-40B4-BE49-F238E27FC236}">
              <a16:creationId xmlns:a16="http://schemas.microsoft.com/office/drawing/2014/main" id="{00000000-0008-0000-0200-00006C010000}"/>
            </a:ext>
          </a:extLst>
        </xdr:cNvPr>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25054</xdr:rowOff>
    </xdr:from>
    <xdr:ext cx="405111" cy="259045"/>
    <xdr:sp macro="" textlink="">
      <xdr:nvSpPr>
        <xdr:cNvPr id="365" name="n_4mainValue【市民会館】&#10;有形固定資産減価償却率">
          <a:extLst>
            <a:ext uri="{FF2B5EF4-FFF2-40B4-BE49-F238E27FC236}">
              <a16:creationId xmlns:a16="http://schemas.microsoft.com/office/drawing/2014/main" id="{00000000-0008-0000-0200-00006D010000}"/>
            </a:ext>
          </a:extLst>
        </xdr:cNvPr>
        <xdr:cNvSpPr txBox="1"/>
      </xdr:nvSpPr>
      <xdr:spPr>
        <a:xfrm>
          <a:off x="927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a:extLst>
            <a:ext uri="{FF2B5EF4-FFF2-40B4-BE49-F238E27FC236}">
              <a16:creationId xmlns:a16="http://schemas.microsoft.com/office/drawing/2014/main" id="{00000000-0008-0000-0200-00008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390" name="【市民会館】&#10;一人当たり面積最小値テキスト">
          <a:extLst>
            <a:ext uri="{FF2B5EF4-FFF2-40B4-BE49-F238E27FC236}">
              <a16:creationId xmlns:a16="http://schemas.microsoft.com/office/drawing/2014/main" id="{00000000-0008-0000-0200-000086010000}"/>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392" name="【市民会館】&#10;一人当たり面積最大値テキスト">
          <a:extLst>
            <a:ext uri="{FF2B5EF4-FFF2-40B4-BE49-F238E27FC236}">
              <a16:creationId xmlns:a16="http://schemas.microsoft.com/office/drawing/2014/main" id="{00000000-0008-0000-0200-000088010000}"/>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394" name="【市民会館】&#10;一人当たり面積平均値テキスト">
          <a:extLst>
            <a:ext uri="{FF2B5EF4-FFF2-40B4-BE49-F238E27FC236}">
              <a16:creationId xmlns:a16="http://schemas.microsoft.com/office/drawing/2014/main" id="{00000000-0008-0000-0200-00008A010000}"/>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133986</xdr:rowOff>
    </xdr:from>
    <xdr:to>
      <xdr:col>36</xdr:col>
      <xdr:colOff>165100</xdr:colOff>
      <xdr:row>108</xdr:row>
      <xdr:rowOff>64136</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6921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31132</xdr:rowOff>
    </xdr:from>
    <xdr:ext cx="469744" cy="259045"/>
    <xdr:sp macro="" textlink="">
      <xdr:nvSpPr>
        <xdr:cNvPr id="406" name="n_1aveValue【市民会館】&#10;一人当たり面積">
          <a:extLst>
            <a:ext uri="{FF2B5EF4-FFF2-40B4-BE49-F238E27FC236}">
              <a16:creationId xmlns:a16="http://schemas.microsoft.com/office/drawing/2014/main" id="{00000000-0008-0000-0200-000096010000}"/>
            </a:ext>
          </a:extLst>
        </xdr:cNvPr>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07" name="n_2aveValue【市民会館】&#10;一人当たり面積">
          <a:extLst>
            <a:ext uri="{FF2B5EF4-FFF2-40B4-BE49-F238E27FC236}">
              <a16:creationId xmlns:a16="http://schemas.microsoft.com/office/drawing/2014/main" id="{00000000-0008-0000-0200-000097010000}"/>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08" name="n_3aveValue【市民会館】&#10;一人当たり面積">
          <a:extLst>
            <a:ext uri="{FF2B5EF4-FFF2-40B4-BE49-F238E27FC236}">
              <a16:creationId xmlns:a16="http://schemas.microsoft.com/office/drawing/2014/main" id="{00000000-0008-0000-0200-000098010000}"/>
            </a:ext>
          </a:extLst>
        </xdr:cNvPr>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09" name="n_4aveValue【市民会館】&#10;一人当たり面積">
          <a:extLst>
            <a:ext uri="{FF2B5EF4-FFF2-40B4-BE49-F238E27FC236}">
              <a16:creationId xmlns:a16="http://schemas.microsoft.com/office/drawing/2014/main" id="{00000000-0008-0000-0200-000099010000}"/>
            </a:ext>
          </a:extLst>
        </xdr:cNvPr>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55263</xdr:rowOff>
    </xdr:from>
    <xdr:ext cx="469744" cy="259045"/>
    <xdr:sp macro="" textlink="">
      <xdr:nvSpPr>
        <xdr:cNvPr id="410" name="n_4mainValue【市民会館】&#10;一人当たり面積">
          <a:extLst>
            <a:ext uri="{FF2B5EF4-FFF2-40B4-BE49-F238E27FC236}">
              <a16:creationId xmlns:a16="http://schemas.microsoft.com/office/drawing/2014/main" id="{00000000-0008-0000-0200-00009A010000}"/>
            </a:ext>
          </a:extLst>
        </xdr:cNvPr>
        <xdr:cNvSpPr txBox="1"/>
      </xdr:nvSpPr>
      <xdr:spPr>
        <a:xfrm>
          <a:off x="6737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a:extLst>
            <a:ext uri="{FF2B5EF4-FFF2-40B4-BE49-F238E27FC236}">
              <a16:creationId xmlns:a16="http://schemas.microsoft.com/office/drawing/2014/main" id="{00000000-0008-0000-0200-0000B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436" name="【一般廃棄物処理施設】&#10;有形固定資産減価償却率最小値テキスト">
          <a:extLst>
            <a:ext uri="{FF2B5EF4-FFF2-40B4-BE49-F238E27FC236}">
              <a16:creationId xmlns:a16="http://schemas.microsoft.com/office/drawing/2014/main" id="{00000000-0008-0000-0200-0000B4010000}"/>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438" name="【一般廃棄物処理施設】&#10;有形固定資産減価償却率最大値テキスト">
          <a:extLst>
            <a:ext uri="{FF2B5EF4-FFF2-40B4-BE49-F238E27FC236}">
              <a16:creationId xmlns:a16="http://schemas.microsoft.com/office/drawing/2014/main" id="{00000000-0008-0000-0200-0000B6010000}"/>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440" name="【一般廃棄物処理施設】&#10;有形固定資産減価償却率平均値テキスト">
          <a:extLst>
            <a:ext uri="{FF2B5EF4-FFF2-40B4-BE49-F238E27FC236}">
              <a16:creationId xmlns:a16="http://schemas.microsoft.com/office/drawing/2014/main" id="{00000000-0008-0000-0200-0000B8010000}"/>
            </a:ext>
          </a:extLst>
        </xdr:cNvPr>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6268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97807</xdr:rowOff>
    </xdr:from>
    <xdr:ext cx="405111" cy="259045"/>
    <xdr:sp macro="" textlink="">
      <xdr:nvSpPr>
        <xdr:cNvPr id="452" name="【一般廃棄物処理施設】&#10;有形固定資産減価償却率該当値テキスト">
          <a:extLst>
            <a:ext uri="{FF2B5EF4-FFF2-40B4-BE49-F238E27FC236}">
              <a16:creationId xmlns:a16="http://schemas.microsoft.com/office/drawing/2014/main" id="{00000000-0008-0000-0200-0000C4010000}"/>
            </a:ext>
          </a:extLst>
        </xdr:cNvPr>
        <xdr:cNvSpPr txBox="1"/>
      </xdr:nvSpPr>
      <xdr:spPr>
        <a:xfrm>
          <a:off x="16357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160655</xdr:rowOff>
    </xdr:from>
    <xdr:to>
      <xdr:col>67</xdr:col>
      <xdr:colOff>101600</xdr:colOff>
      <xdr:row>36</xdr:row>
      <xdr:rowOff>90805</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2763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50182</xdr:rowOff>
    </xdr:from>
    <xdr:ext cx="405111" cy="259045"/>
    <xdr:sp macro="" textlink="">
      <xdr:nvSpPr>
        <xdr:cNvPr id="454" name="n_1ave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55" name="n_2aveValue【一般廃棄物処理施設】&#10;有形固定資産減価償却率">
          <a:extLst>
            <a:ext uri="{FF2B5EF4-FFF2-40B4-BE49-F238E27FC236}">
              <a16:creationId xmlns:a16="http://schemas.microsoft.com/office/drawing/2014/main" id="{00000000-0008-0000-0200-0000C701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456" name="n_3aveValue【一般廃棄物処理施設】&#10;有形固定資産減価償却率">
          <a:extLst>
            <a:ext uri="{FF2B5EF4-FFF2-40B4-BE49-F238E27FC236}">
              <a16:creationId xmlns:a16="http://schemas.microsoft.com/office/drawing/2014/main" id="{00000000-0008-0000-0200-0000C8010000}"/>
            </a:ext>
          </a:extLst>
        </xdr:cNvPr>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457" name="n_4aveValue【一般廃棄物処理施設】&#10;有形固定資産減価償却率">
          <a:extLst>
            <a:ext uri="{FF2B5EF4-FFF2-40B4-BE49-F238E27FC236}">
              <a16:creationId xmlns:a16="http://schemas.microsoft.com/office/drawing/2014/main" id="{00000000-0008-0000-0200-0000C9010000}"/>
            </a:ext>
          </a:extLst>
        </xdr:cNvPr>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107332</xdr:rowOff>
    </xdr:from>
    <xdr:ext cx="405111" cy="259045"/>
    <xdr:sp macro="" textlink="">
      <xdr:nvSpPr>
        <xdr:cNvPr id="458" name="n_4mainValue【一般廃棄物処理施設】&#10;有形固定資産減価償却率">
          <a:extLst>
            <a:ext uri="{FF2B5EF4-FFF2-40B4-BE49-F238E27FC236}">
              <a16:creationId xmlns:a16="http://schemas.microsoft.com/office/drawing/2014/main" id="{00000000-0008-0000-0200-0000CA010000}"/>
            </a:ext>
          </a:extLst>
        </xdr:cNvPr>
        <xdr:cNvSpPr txBox="1"/>
      </xdr:nvSpPr>
      <xdr:spPr>
        <a:xfrm>
          <a:off x="12611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a:extLst>
            <a:ext uri="{FF2B5EF4-FFF2-40B4-BE49-F238E27FC236}">
              <a16:creationId xmlns:a16="http://schemas.microsoft.com/office/drawing/2014/main" id="{00000000-0008-0000-0200-0000E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485" name="【一般廃棄物処理施設】&#10;一人当たり有形固定資産（償却資産）額最小値テキスト">
          <a:extLst>
            <a:ext uri="{FF2B5EF4-FFF2-40B4-BE49-F238E27FC236}">
              <a16:creationId xmlns:a16="http://schemas.microsoft.com/office/drawing/2014/main" id="{00000000-0008-0000-0200-0000E5010000}"/>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487" name="【一般廃棄物処理施設】&#10;一人当たり有形固定資産（償却資産）額最大値テキスト">
          <a:extLst>
            <a:ext uri="{FF2B5EF4-FFF2-40B4-BE49-F238E27FC236}">
              <a16:creationId xmlns:a16="http://schemas.microsoft.com/office/drawing/2014/main" id="{00000000-0008-0000-0200-0000E7010000}"/>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489" name="【一般廃棄物処理施設】&#10;一人当たり有形固定資産（償却資産）額平均値テキスト">
          <a:extLst>
            <a:ext uri="{FF2B5EF4-FFF2-40B4-BE49-F238E27FC236}">
              <a16:creationId xmlns:a16="http://schemas.microsoft.com/office/drawing/2014/main" id="{00000000-0008-0000-0200-0000E9010000}"/>
            </a:ext>
          </a:extLst>
        </xdr:cNvPr>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15442</xdr:rowOff>
    </xdr:from>
    <xdr:to>
      <xdr:col>116</xdr:col>
      <xdr:colOff>114300</xdr:colOff>
      <xdr:row>41</xdr:row>
      <xdr:rowOff>117042</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22110700" y="704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165319</xdr:rowOff>
    </xdr:from>
    <xdr:ext cx="534377" cy="259045"/>
    <xdr:sp macro="" textlink="">
      <xdr:nvSpPr>
        <xdr:cNvPr id="501" name="【一般廃棄物処理施設】&#10;一人当たり有形固定資産（償却資産）額該当値テキスト">
          <a:extLst>
            <a:ext uri="{FF2B5EF4-FFF2-40B4-BE49-F238E27FC236}">
              <a16:creationId xmlns:a16="http://schemas.microsoft.com/office/drawing/2014/main" id="{00000000-0008-0000-0200-0000F5010000}"/>
            </a:ext>
          </a:extLst>
        </xdr:cNvPr>
        <xdr:cNvSpPr txBox="1"/>
      </xdr:nvSpPr>
      <xdr:spPr>
        <a:xfrm>
          <a:off x="22199600" y="702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92132</xdr:rowOff>
    </xdr:from>
    <xdr:to>
      <xdr:col>98</xdr:col>
      <xdr:colOff>38100</xdr:colOff>
      <xdr:row>42</xdr:row>
      <xdr:rowOff>22282</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8605500" y="71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8597</xdr:rowOff>
    </xdr:from>
    <xdr:ext cx="534377"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504" name="n_2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505" name="n_3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506" name="n_4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13409</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8389111" y="72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0000000-0008-0000-02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00000000-0008-0000-0200-000016020000}"/>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00000000-0008-0000-0200-000018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0000000-0008-0000-0200-00001A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83094</xdr:rowOff>
    </xdr:from>
    <xdr:to>
      <xdr:col>85</xdr:col>
      <xdr:colOff>177800</xdr:colOff>
      <xdr:row>62</xdr:row>
      <xdr:rowOff>13244</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6268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61521</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0000000-0008-0000-0200-000026020000}"/>
            </a:ext>
          </a:extLst>
        </xdr:cNvPr>
        <xdr:cNvSpPr txBox="1"/>
      </xdr:nvSpPr>
      <xdr:spPr>
        <a:xfrm>
          <a:off x="16357600"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4717</xdr:rowOff>
    </xdr:from>
    <xdr:to>
      <xdr:col>67</xdr:col>
      <xdr:colOff>101600</xdr:colOff>
      <xdr:row>61</xdr:row>
      <xdr:rowOff>106317</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2763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37936</xdr:rowOff>
    </xdr:from>
    <xdr:ext cx="405111" cy="259045"/>
    <xdr:sp macro="" textlink="">
      <xdr:nvSpPr>
        <xdr:cNvPr id="552" name="n_1aveValue【保健センター・保健所】&#10;有形固定資産減価償却率">
          <a:extLst>
            <a:ext uri="{FF2B5EF4-FFF2-40B4-BE49-F238E27FC236}">
              <a16:creationId xmlns:a16="http://schemas.microsoft.com/office/drawing/2014/main" id="{00000000-0008-0000-0200-0000280200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553" name="n_2aveValue【保健センター・保健所】&#10;有形固定資産減価償却率">
          <a:extLst>
            <a:ext uri="{FF2B5EF4-FFF2-40B4-BE49-F238E27FC236}">
              <a16:creationId xmlns:a16="http://schemas.microsoft.com/office/drawing/2014/main" id="{00000000-0008-0000-0200-000029020000}"/>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54" name="n_3aveValue【保健センター・保健所】&#10;有形固定資産減価償却率">
          <a:extLst>
            <a:ext uri="{FF2B5EF4-FFF2-40B4-BE49-F238E27FC236}">
              <a16:creationId xmlns:a16="http://schemas.microsoft.com/office/drawing/2014/main" id="{00000000-0008-0000-0200-00002A020000}"/>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555" name="n_4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97444</xdr:rowOff>
    </xdr:from>
    <xdr:ext cx="405111" cy="259045"/>
    <xdr:sp macro="" textlink="">
      <xdr:nvSpPr>
        <xdr:cNvPr id="556" name="n_4main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2611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a:extLst>
            <a:ext uri="{FF2B5EF4-FFF2-40B4-BE49-F238E27FC236}">
              <a16:creationId xmlns:a16="http://schemas.microsoft.com/office/drawing/2014/main" id="{00000000-0008-0000-0200-00004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81" name="【保健センター・保健所】&#10;一人当たり面積最小値テキスト">
          <a:extLst>
            <a:ext uri="{FF2B5EF4-FFF2-40B4-BE49-F238E27FC236}">
              <a16:creationId xmlns:a16="http://schemas.microsoft.com/office/drawing/2014/main" id="{00000000-0008-0000-0200-000045020000}"/>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83" name="【保健センター・保健所】&#10;一人当たり面積最大値テキスト">
          <a:extLst>
            <a:ext uri="{FF2B5EF4-FFF2-40B4-BE49-F238E27FC236}">
              <a16:creationId xmlns:a16="http://schemas.microsoft.com/office/drawing/2014/main" id="{00000000-0008-0000-0200-000047020000}"/>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585" name="【保健センター・保健所】&#10;一人当たり面積平均値テキスト">
          <a:extLst>
            <a:ext uri="{FF2B5EF4-FFF2-40B4-BE49-F238E27FC236}">
              <a16:creationId xmlns:a16="http://schemas.microsoft.com/office/drawing/2014/main" id="{00000000-0008-0000-0200-000049020000}"/>
            </a:ext>
          </a:extLst>
        </xdr:cNvPr>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597" name="【保健センター・保健所】&#10;一人当たり面積該当値テキスト">
          <a:extLst>
            <a:ext uri="{FF2B5EF4-FFF2-40B4-BE49-F238E27FC236}">
              <a16:creationId xmlns:a16="http://schemas.microsoft.com/office/drawing/2014/main" id="{00000000-0008-0000-0200-000055020000}"/>
            </a:ext>
          </a:extLst>
        </xdr:cNvPr>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162560</xdr:rowOff>
    </xdr:from>
    <xdr:to>
      <xdr:col>98</xdr:col>
      <xdr:colOff>38100</xdr:colOff>
      <xdr:row>61</xdr:row>
      <xdr:rowOff>92710</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8605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101617</xdr:rowOff>
    </xdr:from>
    <xdr:ext cx="469744" cy="259045"/>
    <xdr:sp macro="" textlink="">
      <xdr:nvSpPr>
        <xdr:cNvPr id="599" name="n_1aveValue【保健センター・保健所】&#10;一人当たり面積">
          <a:extLst>
            <a:ext uri="{FF2B5EF4-FFF2-40B4-BE49-F238E27FC236}">
              <a16:creationId xmlns:a16="http://schemas.microsoft.com/office/drawing/2014/main" id="{00000000-0008-0000-0200-000057020000}"/>
            </a:ext>
          </a:extLst>
        </xdr:cNvPr>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600" name="n_2aveValue【保健センター・保健所】&#10;一人当たり面積">
          <a:extLst>
            <a:ext uri="{FF2B5EF4-FFF2-40B4-BE49-F238E27FC236}">
              <a16:creationId xmlns:a16="http://schemas.microsoft.com/office/drawing/2014/main" id="{00000000-0008-0000-0200-000058020000}"/>
            </a:ext>
          </a:extLst>
        </xdr:cNvPr>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601" name="n_3aveValue【保健センター・保健所】&#10;一人当たり面積">
          <a:extLst>
            <a:ext uri="{FF2B5EF4-FFF2-40B4-BE49-F238E27FC236}">
              <a16:creationId xmlns:a16="http://schemas.microsoft.com/office/drawing/2014/main" id="{00000000-0008-0000-0200-000059020000}"/>
            </a:ext>
          </a:extLst>
        </xdr:cNvPr>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602" name="n_4aveValue【保健センター・保健所】&#10;一人当たり面積">
          <a:extLst>
            <a:ext uri="{FF2B5EF4-FFF2-40B4-BE49-F238E27FC236}">
              <a16:creationId xmlns:a16="http://schemas.microsoft.com/office/drawing/2014/main" id="{00000000-0008-0000-0200-00005A020000}"/>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603" name="n_4mainValue【保健センター・保健所】&#10;一人当たり面積">
          <a:extLst>
            <a:ext uri="{FF2B5EF4-FFF2-40B4-BE49-F238E27FC236}">
              <a16:creationId xmlns:a16="http://schemas.microsoft.com/office/drawing/2014/main" id="{00000000-0008-0000-0200-00005B020000}"/>
            </a:ext>
          </a:extLst>
        </xdr:cNvPr>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a:extLst>
            <a:ext uri="{FF2B5EF4-FFF2-40B4-BE49-F238E27FC236}">
              <a16:creationId xmlns:a16="http://schemas.microsoft.com/office/drawing/2014/main" id="{00000000-0008-0000-0200-00007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29" name="【消防施設】&#10;有形固定資産減価償却率最小値テキスト">
          <a:extLst>
            <a:ext uri="{FF2B5EF4-FFF2-40B4-BE49-F238E27FC236}">
              <a16:creationId xmlns:a16="http://schemas.microsoft.com/office/drawing/2014/main" id="{00000000-0008-0000-0200-000075020000}"/>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31" name="【消防施設】&#10;有形固定資産減価償却率最大値テキスト">
          <a:extLst>
            <a:ext uri="{FF2B5EF4-FFF2-40B4-BE49-F238E27FC236}">
              <a16:creationId xmlns:a16="http://schemas.microsoft.com/office/drawing/2014/main" id="{00000000-0008-0000-0200-000077020000}"/>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633" name="【消防施設】&#10;有形固定資産減価償却率平均値テキスト">
          <a:extLst>
            <a:ext uri="{FF2B5EF4-FFF2-40B4-BE49-F238E27FC236}">
              <a16:creationId xmlns:a16="http://schemas.microsoft.com/office/drawing/2014/main" id="{00000000-0008-0000-0200-000079020000}"/>
            </a:ext>
          </a:extLst>
        </xdr:cNvPr>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128270</xdr:rowOff>
    </xdr:from>
    <xdr:to>
      <xdr:col>85</xdr:col>
      <xdr:colOff>177800</xdr:colOff>
      <xdr:row>83</xdr:row>
      <xdr:rowOff>58420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6268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106697</xdr:rowOff>
    </xdr:from>
    <xdr:ext cx="405111" cy="259045"/>
    <xdr:sp macro="" textlink="">
      <xdr:nvSpPr>
        <xdr:cNvPr id="645" name="【消防施設】&#10;有形固定資産減価償却率該当値テキスト">
          <a:extLst>
            <a:ext uri="{FF2B5EF4-FFF2-40B4-BE49-F238E27FC236}">
              <a16:creationId xmlns:a16="http://schemas.microsoft.com/office/drawing/2014/main" id="{00000000-0008-0000-0200-000085020000}"/>
            </a:ext>
          </a:extLst>
        </xdr:cNvPr>
        <xdr:cNvSpPr txBox="1"/>
      </xdr:nvSpPr>
      <xdr:spPr>
        <a:xfrm>
          <a:off x="16357600"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101600</xdr:rowOff>
    </xdr:from>
    <xdr:to>
      <xdr:col>67</xdr:col>
      <xdr:colOff>101600</xdr:colOff>
      <xdr:row>83</xdr:row>
      <xdr:rowOff>31750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276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97807</xdr:rowOff>
    </xdr:from>
    <xdr:ext cx="405111" cy="259045"/>
    <xdr:sp macro="" textlink="">
      <xdr:nvSpPr>
        <xdr:cNvPr id="647" name="n_1aveValue【消防施設】&#10;有形固定資産減価償却率">
          <a:extLst>
            <a:ext uri="{FF2B5EF4-FFF2-40B4-BE49-F238E27FC236}">
              <a16:creationId xmlns:a16="http://schemas.microsoft.com/office/drawing/2014/main" id="{00000000-0008-0000-0200-000087020000}"/>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648" name="n_2aveValue【消防施設】&#10;有形固定資産減価償却率">
          <a:extLst>
            <a:ext uri="{FF2B5EF4-FFF2-40B4-BE49-F238E27FC236}">
              <a16:creationId xmlns:a16="http://schemas.microsoft.com/office/drawing/2014/main" id="{00000000-0008-0000-0200-000088020000}"/>
            </a:ext>
          </a:extLst>
        </xdr:cNvPr>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49" name="n_3aveValue【消防施設】&#10;有形固定資産減価償却率">
          <a:extLst>
            <a:ext uri="{FF2B5EF4-FFF2-40B4-BE49-F238E27FC236}">
              <a16:creationId xmlns:a16="http://schemas.microsoft.com/office/drawing/2014/main" id="{00000000-0008-0000-0200-000089020000}"/>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650" name="n_4aveValue【消防施設】&#10;有形固定資産減価償却率">
          <a:extLst>
            <a:ext uri="{FF2B5EF4-FFF2-40B4-BE49-F238E27FC236}">
              <a16:creationId xmlns:a16="http://schemas.microsoft.com/office/drawing/2014/main" id="{00000000-0008-0000-0200-00008A020000}"/>
            </a:ext>
          </a:extLst>
        </xdr:cNvPr>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22877</xdr:rowOff>
    </xdr:from>
    <xdr:ext cx="405111" cy="259045"/>
    <xdr:sp macro="" textlink="">
      <xdr:nvSpPr>
        <xdr:cNvPr id="651" name="n_4mainValue【消防施設】&#10;有形固定資産減価償却率">
          <a:extLst>
            <a:ext uri="{FF2B5EF4-FFF2-40B4-BE49-F238E27FC236}">
              <a16:creationId xmlns:a16="http://schemas.microsoft.com/office/drawing/2014/main" id="{00000000-0008-0000-0200-00008B020000}"/>
            </a:ext>
          </a:extLst>
        </xdr:cNvPr>
        <xdr:cNvSpPr txBox="1"/>
      </xdr:nvSpPr>
      <xdr:spPr>
        <a:xfrm>
          <a:off x="12611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a:extLst>
            <a:ext uri="{FF2B5EF4-FFF2-40B4-BE49-F238E27FC236}">
              <a16:creationId xmlns:a16="http://schemas.microsoft.com/office/drawing/2014/main" id="{00000000-0008-0000-0200-0000A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678" name="【消防施設】&#10;一人当たり面積最小値テキスト">
          <a:extLst>
            <a:ext uri="{FF2B5EF4-FFF2-40B4-BE49-F238E27FC236}">
              <a16:creationId xmlns:a16="http://schemas.microsoft.com/office/drawing/2014/main" id="{00000000-0008-0000-0200-0000A6020000}"/>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680" name="【消防施設】&#10;一人当たり面積最大値テキスト">
          <a:extLst>
            <a:ext uri="{FF2B5EF4-FFF2-40B4-BE49-F238E27FC236}">
              <a16:creationId xmlns:a16="http://schemas.microsoft.com/office/drawing/2014/main" id="{00000000-0008-0000-0200-0000A8020000}"/>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682" name="【消防施設】&#10;一人当たり面積平均値テキスト">
          <a:extLst>
            <a:ext uri="{FF2B5EF4-FFF2-40B4-BE49-F238E27FC236}">
              <a16:creationId xmlns:a16="http://schemas.microsoft.com/office/drawing/2014/main" id="{00000000-0008-0000-0200-0000AA020000}"/>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363</xdr:rowOff>
    </xdr:from>
    <xdr:to>
      <xdr:col>116</xdr:col>
      <xdr:colOff>114300</xdr:colOff>
      <xdr:row>86</xdr:row>
      <xdr:rowOff>101963</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22110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694" name="【消防施設】&#10;一人当たり面積該当値テキスト">
          <a:extLst>
            <a:ext uri="{FF2B5EF4-FFF2-40B4-BE49-F238E27FC236}">
              <a16:creationId xmlns:a16="http://schemas.microsoft.com/office/drawing/2014/main" id="{00000000-0008-0000-0200-0000B6020000}"/>
            </a:ext>
          </a:extLst>
        </xdr:cNvPr>
        <xdr:cNvSpPr txBox="1"/>
      </xdr:nvSpPr>
      <xdr:spPr>
        <a:xfrm>
          <a:off x="22199600"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22134</xdr:rowOff>
    </xdr:from>
    <xdr:to>
      <xdr:col>98</xdr:col>
      <xdr:colOff>38100</xdr:colOff>
      <xdr:row>86</xdr:row>
      <xdr:rowOff>123734</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8605500" y="147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99984</xdr:rowOff>
    </xdr:from>
    <xdr:ext cx="469744" cy="259045"/>
    <xdr:sp macro="" textlink="">
      <xdr:nvSpPr>
        <xdr:cNvPr id="696" name="n_1aveValue【消防施設】&#10;一人当たり面積">
          <a:extLst>
            <a:ext uri="{FF2B5EF4-FFF2-40B4-BE49-F238E27FC236}">
              <a16:creationId xmlns:a16="http://schemas.microsoft.com/office/drawing/2014/main" id="{00000000-0008-0000-0200-0000B8020000}"/>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697" name="n_2aveValue【消防施設】&#10;一人当たり面積">
          <a:extLst>
            <a:ext uri="{FF2B5EF4-FFF2-40B4-BE49-F238E27FC236}">
              <a16:creationId xmlns:a16="http://schemas.microsoft.com/office/drawing/2014/main" id="{00000000-0008-0000-0200-0000B9020000}"/>
            </a:ext>
          </a:extLst>
        </xdr:cNvPr>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698" name="n_3aveValue【消防施設】&#10;一人当たり面積">
          <a:extLst>
            <a:ext uri="{FF2B5EF4-FFF2-40B4-BE49-F238E27FC236}">
              <a16:creationId xmlns:a16="http://schemas.microsoft.com/office/drawing/2014/main" id="{00000000-0008-0000-0200-0000BA020000}"/>
            </a:ext>
          </a:extLst>
        </xdr:cNvPr>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699" name="n_4aveValue【消防施設】&#10;一人当たり面積">
          <a:extLst>
            <a:ext uri="{FF2B5EF4-FFF2-40B4-BE49-F238E27FC236}">
              <a16:creationId xmlns:a16="http://schemas.microsoft.com/office/drawing/2014/main" id="{00000000-0008-0000-0200-0000BB020000}"/>
            </a:ext>
          </a:extLst>
        </xdr:cNvPr>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114861</xdr:rowOff>
    </xdr:from>
    <xdr:ext cx="469744" cy="259045"/>
    <xdr:sp macro="" textlink="">
      <xdr:nvSpPr>
        <xdr:cNvPr id="700" name="n_4mainValue【消防施設】&#10;一人当たり面積">
          <a:extLst>
            <a:ext uri="{FF2B5EF4-FFF2-40B4-BE49-F238E27FC236}">
              <a16:creationId xmlns:a16="http://schemas.microsoft.com/office/drawing/2014/main" id="{00000000-0008-0000-0200-0000BC020000}"/>
            </a:ext>
          </a:extLst>
        </xdr:cNvPr>
        <xdr:cNvSpPr txBox="1"/>
      </xdr:nvSpPr>
      <xdr:spPr>
        <a:xfrm>
          <a:off x="18421427" y="1485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a:extLst>
            <a:ext uri="{FF2B5EF4-FFF2-40B4-BE49-F238E27FC236}">
              <a16:creationId xmlns:a16="http://schemas.microsoft.com/office/drawing/2014/main" id="{00000000-0008-0000-0200-0000D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27" name="【庁舎】&#10;有形固定資産減価償却率最小値テキスト">
          <a:extLst>
            <a:ext uri="{FF2B5EF4-FFF2-40B4-BE49-F238E27FC236}">
              <a16:creationId xmlns:a16="http://schemas.microsoft.com/office/drawing/2014/main" id="{00000000-0008-0000-0200-0000D702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29" name="【庁舎】&#10;有形固定資産減価償却率最大値テキスト">
          <a:extLst>
            <a:ext uri="{FF2B5EF4-FFF2-40B4-BE49-F238E27FC236}">
              <a16:creationId xmlns:a16="http://schemas.microsoft.com/office/drawing/2014/main" id="{00000000-0008-0000-0200-0000D9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31" name="【庁舎】&#10;有形固定資産減価償却率平均値テキスト">
          <a:extLst>
            <a:ext uri="{FF2B5EF4-FFF2-40B4-BE49-F238E27FC236}">
              <a16:creationId xmlns:a16="http://schemas.microsoft.com/office/drawing/2014/main" id="{00000000-0008-0000-0200-0000DB020000}"/>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121738</xdr:rowOff>
    </xdr:from>
    <xdr:to>
      <xdr:col>85</xdr:col>
      <xdr:colOff>177800</xdr:colOff>
      <xdr:row>105</xdr:row>
      <xdr:rowOff>51888</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62687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100165</xdr:rowOff>
    </xdr:from>
    <xdr:ext cx="405111" cy="259045"/>
    <xdr:sp macro="" textlink="">
      <xdr:nvSpPr>
        <xdr:cNvPr id="743" name="【庁舎】&#10;有形固定資産減価償却率該当値テキスト">
          <a:extLst>
            <a:ext uri="{FF2B5EF4-FFF2-40B4-BE49-F238E27FC236}">
              <a16:creationId xmlns:a16="http://schemas.microsoft.com/office/drawing/2014/main" id="{00000000-0008-0000-0200-0000E7020000}"/>
            </a:ext>
          </a:extLst>
        </xdr:cNvPr>
        <xdr:cNvSpPr txBox="1"/>
      </xdr:nvSpPr>
      <xdr:spPr>
        <a:xfrm>
          <a:off x="16357600"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152763</xdr:rowOff>
    </xdr:from>
    <xdr:to>
      <xdr:col>67</xdr:col>
      <xdr:colOff>101600</xdr:colOff>
      <xdr:row>106</xdr:row>
      <xdr:rowOff>82913</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2763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19429</xdr:rowOff>
    </xdr:from>
    <xdr:ext cx="405111" cy="259045"/>
    <xdr:sp macro="" textlink="">
      <xdr:nvSpPr>
        <xdr:cNvPr id="745" name="n_1aveValue【庁舎】&#10;有形固定資産減価償却率">
          <a:extLst>
            <a:ext uri="{FF2B5EF4-FFF2-40B4-BE49-F238E27FC236}">
              <a16:creationId xmlns:a16="http://schemas.microsoft.com/office/drawing/2014/main" id="{00000000-0008-0000-0200-0000E9020000}"/>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46" name="n_2aveValue【庁舎】&#10;有形固定資産減価償却率">
          <a:extLst>
            <a:ext uri="{FF2B5EF4-FFF2-40B4-BE49-F238E27FC236}">
              <a16:creationId xmlns:a16="http://schemas.microsoft.com/office/drawing/2014/main" id="{00000000-0008-0000-0200-0000EA02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47" name="n_3aveValue【庁舎】&#10;有形固定資産減価償却率">
          <a:extLst>
            <a:ext uri="{FF2B5EF4-FFF2-40B4-BE49-F238E27FC236}">
              <a16:creationId xmlns:a16="http://schemas.microsoft.com/office/drawing/2014/main" id="{00000000-0008-0000-0200-0000EB02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748" name="n_4aveValue【庁舎】&#10;有形固定資産減価償却率">
          <a:extLst>
            <a:ext uri="{FF2B5EF4-FFF2-40B4-BE49-F238E27FC236}">
              <a16:creationId xmlns:a16="http://schemas.microsoft.com/office/drawing/2014/main" id="{00000000-0008-0000-0200-0000EC020000}"/>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49" name="n_4mainValue【庁舎】&#10;有形固定資産減価償却率">
          <a:extLst>
            <a:ext uri="{FF2B5EF4-FFF2-40B4-BE49-F238E27FC236}">
              <a16:creationId xmlns:a16="http://schemas.microsoft.com/office/drawing/2014/main" id="{00000000-0008-0000-0200-0000ED020000}"/>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庁舎】&#10;一人当たり面積グラフ枠">
          <a:extLst>
            <a:ext uri="{FF2B5EF4-FFF2-40B4-BE49-F238E27FC236}">
              <a16:creationId xmlns:a16="http://schemas.microsoft.com/office/drawing/2014/main" id="{00000000-0008-0000-0200-00000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74" name="【庁舎】&#10;一人当たり面積最小値テキスト">
          <a:extLst>
            <a:ext uri="{FF2B5EF4-FFF2-40B4-BE49-F238E27FC236}">
              <a16:creationId xmlns:a16="http://schemas.microsoft.com/office/drawing/2014/main" id="{00000000-0008-0000-0200-00000603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776" name="【庁舎】&#10;一人当たり面積最大値テキスト">
          <a:extLst>
            <a:ext uri="{FF2B5EF4-FFF2-40B4-BE49-F238E27FC236}">
              <a16:creationId xmlns:a16="http://schemas.microsoft.com/office/drawing/2014/main" id="{00000000-0008-0000-0200-000008030000}"/>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778" name="【庁舎】&#10;一人当たり面積平均値テキスト">
          <a:extLst>
            <a:ext uri="{FF2B5EF4-FFF2-40B4-BE49-F238E27FC236}">
              <a16:creationId xmlns:a16="http://schemas.microsoft.com/office/drawing/2014/main" id="{00000000-0008-0000-0200-00000A030000}"/>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780" name="フローチャート: 判断 779">
          <a:extLst>
            <a:ext uri="{FF2B5EF4-FFF2-40B4-BE49-F238E27FC236}">
              <a16:creationId xmlns:a16="http://schemas.microsoft.com/office/drawing/2014/main" id="{00000000-0008-0000-0200-00000C030000}"/>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81" name="フローチャート: 判断 780">
          <a:extLst>
            <a:ext uri="{FF2B5EF4-FFF2-40B4-BE49-F238E27FC236}">
              <a16:creationId xmlns:a16="http://schemas.microsoft.com/office/drawing/2014/main" id="{00000000-0008-0000-0200-00000D030000}"/>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782" name="フローチャート: 判断 781">
          <a:extLst>
            <a:ext uri="{FF2B5EF4-FFF2-40B4-BE49-F238E27FC236}">
              <a16:creationId xmlns:a16="http://schemas.microsoft.com/office/drawing/2014/main" id="{00000000-0008-0000-0200-00000E030000}"/>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783" name="フローチャート: 判断 782">
          <a:extLst>
            <a:ext uri="{FF2B5EF4-FFF2-40B4-BE49-F238E27FC236}">
              <a16:creationId xmlns:a16="http://schemas.microsoft.com/office/drawing/2014/main" id="{00000000-0008-0000-0200-00000F03000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133366</xdr:rowOff>
    </xdr:from>
    <xdr:ext cx="469744" cy="259045"/>
    <xdr:sp macro="" textlink="">
      <xdr:nvSpPr>
        <xdr:cNvPr id="790" name="【庁舎】&#10;一人当たり面積該当値テキスト">
          <a:extLst>
            <a:ext uri="{FF2B5EF4-FFF2-40B4-BE49-F238E27FC236}">
              <a16:creationId xmlns:a16="http://schemas.microsoft.com/office/drawing/2014/main" id="{00000000-0008-0000-0200-000016030000}"/>
            </a:ext>
          </a:extLst>
        </xdr:cNvPr>
        <xdr:cNvSpPr txBox="1"/>
      </xdr:nvSpPr>
      <xdr:spPr>
        <a:xfrm>
          <a:off x="22199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44450</xdr:rowOff>
    </xdr:from>
    <xdr:to>
      <xdr:col>98</xdr:col>
      <xdr:colOff>38100</xdr:colOff>
      <xdr:row>106</xdr:row>
      <xdr:rowOff>146050</xdr:rowOff>
    </xdr:to>
    <xdr:sp macro="" textlink="">
      <xdr:nvSpPr>
        <xdr:cNvPr id="791" name="楕円 790">
          <a:extLst>
            <a:ext uri="{FF2B5EF4-FFF2-40B4-BE49-F238E27FC236}">
              <a16:creationId xmlns:a16="http://schemas.microsoft.com/office/drawing/2014/main" id="{00000000-0008-0000-0200-000017030000}"/>
            </a:ext>
          </a:extLst>
        </xdr:cNvPr>
        <xdr:cNvSpPr/>
      </xdr:nvSpPr>
      <xdr:spPr>
        <a:xfrm>
          <a:off x="18605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162577</xdr:rowOff>
    </xdr:from>
    <xdr:ext cx="469744" cy="259045"/>
    <xdr:sp macro="" textlink="">
      <xdr:nvSpPr>
        <xdr:cNvPr id="792" name="n_1aveValue【庁舎】&#10;一人当たり面積">
          <a:extLst>
            <a:ext uri="{FF2B5EF4-FFF2-40B4-BE49-F238E27FC236}">
              <a16:creationId xmlns:a16="http://schemas.microsoft.com/office/drawing/2014/main" id="{00000000-0008-0000-0200-000018030000}"/>
            </a:ext>
          </a:extLst>
        </xdr:cNvPr>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793" name="n_2aveValue【庁舎】&#10;一人当たり面積">
          <a:extLst>
            <a:ext uri="{FF2B5EF4-FFF2-40B4-BE49-F238E27FC236}">
              <a16:creationId xmlns:a16="http://schemas.microsoft.com/office/drawing/2014/main" id="{00000000-0008-0000-0200-000019030000}"/>
            </a:ext>
          </a:extLst>
        </xdr:cNvPr>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794" name="n_3aveValue【庁舎】&#10;一人当たり面積">
          <a:extLst>
            <a:ext uri="{FF2B5EF4-FFF2-40B4-BE49-F238E27FC236}">
              <a16:creationId xmlns:a16="http://schemas.microsoft.com/office/drawing/2014/main" id="{00000000-0008-0000-0200-00001A030000}"/>
            </a:ext>
          </a:extLst>
        </xdr:cNvPr>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795" name="n_4aveValue【庁舎】&#10;一人当たり面積">
          <a:extLst>
            <a:ext uri="{FF2B5EF4-FFF2-40B4-BE49-F238E27FC236}">
              <a16:creationId xmlns:a16="http://schemas.microsoft.com/office/drawing/2014/main" id="{00000000-0008-0000-0200-00001B030000}"/>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137177</xdr:rowOff>
    </xdr:from>
    <xdr:ext cx="469744" cy="259045"/>
    <xdr:sp macro="" textlink="">
      <xdr:nvSpPr>
        <xdr:cNvPr id="796" name="n_4mainValue【庁舎】&#10;一人当たり面積">
          <a:extLst>
            <a:ext uri="{FF2B5EF4-FFF2-40B4-BE49-F238E27FC236}">
              <a16:creationId xmlns:a16="http://schemas.microsoft.com/office/drawing/2014/main" id="{00000000-0008-0000-0200-00001C030000}"/>
            </a:ext>
          </a:extLst>
        </xdr:cNvPr>
        <xdr:cNvSpPr txBox="1"/>
      </xdr:nvSpPr>
      <xdr:spPr>
        <a:xfrm>
          <a:off x="18421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図書館や福祉施設の有形固定資産減価が類似団体平均を大きく上回っており、老朽化対策に取り組む必要がある。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施設の一人当たり面積は、類似団体平均と比べ小さいか同程度となっており、概ね適正規模であると考えられる。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44,906
44,460
230.54
27,202,840
26,536,500
607,472
12,802,894
24,579,850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財政基盤が脆弱であることから、類似団体内平均に比べて低くなっており、その差は平成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ポイントに対して令和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ポイントに縮まるなど、改善傾向にある。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ような地方交付税に依存する歳入構造の中で、「氷見市行政改革プラン」に基づく行政の効率化や、毎年度作成している中長期財政見通しを反映した予算編成など、安定的な財政運営に向けて引き続き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経常収支比率は類似団体内平均値を下回っている状況にあり、特に令和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年度は前年度に比べて大きく減少し、類似団体内平均から大幅に下がり改善した。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改善の主な要因としては、普通交付税の増やふるさと応援寄付金の増加などによる基金繰入金等の増加などによるものである。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64</xdr:row>
      <xdr:rowOff>63500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05440"/>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135890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36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20744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086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20744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363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124477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141394</xdr:rowOff>
    </xdr:from>
    <xdr:to>
      <xdr:col>11</xdr:col>
      <xdr:colOff>82550</xdr:colOff>
      <xdr:row>65</xdr:row>
      <xdr:rowOff>71544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81721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年度は会計年度任用職員制度が導入されたことにより人件費で金額が増となったが、令和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においてはリニューアルオープンした海浜植物園や稼働を開始した新学校給食センターに係る管理運営事業費の増、新型コロナウイルスワクチン接種に係る費用の増に伴う物件費の上昇により金額が上昇し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146700</xdr:rowOff>
    </xdr:from>
    <xdr:to>
      <xdr:col>23</xdr:col>
      <xdr:colOff>133350</xdr:colOff>
      <xdr:row>83</xdr:row>
      <xdr:rowOff>12450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05600"/>
          <a:ext cx="838200" cy="3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165649</xdr:rowOff>
    </xdr:from>
    <xdr:to>
      <xdr:col>19</xdr:col>
      <xdr:colOff>133350</xdr:colOff>
      <xdr:row>82</xdr:row>
      <xdr:rowOff>146700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53099"/>
          <a:ext cx="8890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107776</xdr:rowOff>
    </xdr:from>
    <xdr:to>
      <xdr:col>15</xdr:col>
      <xdr:colOff>82550</xdr:colOff>
      <xdr:row>81</xdr:row>
      <xdr:rowOff>165649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95226"/>
          <a:ext cx="889000" cy="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83260</xdr:rowOff>
    </xdr:from>
    <xdr:to>
      <xdr:col>11</xdr:col>
      <xdr:colOff>31750</xdr:colOff>
      <xdr:row>81</xdr:row>
      <xdr:rowOff>107776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70710"/>
          <a:ext cx="889000" cy="2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133100</xdr:rowOff>
    </xdr:from>
    <xdr:to>
      <xdr:col>23</xdr:col>
      <xdr:colOff>184150</xdr:colOff>
      <xdr:row>83</xdr:row>
      <xdr:rowOff>63250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149627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3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95900</xdr:rowOff>
    </xdr:from>
    <xdr:to>
      <xdr:col>19</xdr:col>
      <xdr:colOff>184150</xdr:colOff>
      <xdr:row>83</xdr:row>
      <xdr:rowOff>26050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36227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114849</xdr:rowOff>
    </xdr:from>
    <xdr:to>
      <xdr:col>15</xdr:col>
      <xdr:colOff>133350</xdr:colOff>
      <xdr:row>82</xdr:row>
      <xdr:rowOff>44999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55176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7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56976</xdr:rowOff>
    </xdr:from>
    <xdr:to>
      <xdr:col>11</xdr:col>
      <xdr:colOff>82550</xdr:colOff>
      <xdr:row>81</xdr:row>
      <xdr:rowOff>158576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168753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1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32460</xdr:rowOff>
    </xdr:from>
    <xdr:to>
      <xdr:col>7</xdr:col>
      <xdr:colOff>31750</xdr:colOff>
      <xdr:row>81</xdr:row>
      <xdr:rowOff>134060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144237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年度に類似団体内平均値を下回ったが、令和元年度には同指数となり、令和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ポイントの差で推移している。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今後、新陳代謝等を進め、ラスパイレス指数の抑制に努めていく。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15522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17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84</xdr:row>
      <xdr:rowOff>28928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1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28928</xdr:rowOff>
    </xdr:from>
    <xdr:to>
      <xdr:col>72</xdr:col>
      <xdr:colOff>203200</xdr:colOff>
      <xdr:row>84</xdr:row>
      <xdr:rowOff>69145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43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69145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771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108249</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51099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149578</xdr:rowOff>
    </xdr:from>
    <xdr:to>
      <xdr:col>73</xdr:col>
      <xdr:colOff>44450</xdr:colOff>
      <xdr:row>84</xdr:row>
      <xdr:rowOff>79728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104722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人当たり職員数は人口減少により緩やかな増加傾向にあり、類似団体内平均値との差は令和元年度に</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人まで縮まったが、令和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人まで拡大した。</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48498</xdr:rowOff>
    </xdr:from>
    <xdr:to>
      <xdr:col>81</xdr:col>
      <xdr:colOff>44450</xdr:colOff>
      <xdr:row>61</xdr:row>
      <xdr:rowOff>74137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06948"/>
          <a:ext cx="838200" cy="2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48498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93375"/>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109855</xdr:rowOff>
    </xdr:from>
    <xdr:to>
      <xdr:col>72</xdr:col>
      <xdr:colOff>203200</xdr:colOff>
      <xdr:row>61</xdr:row>
      <xdr:rowOff>34925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9685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109855</xdr:rowOff>
    </xdr:from>
    <xdr:to>
      <xdr:col>68</xdr:col>
      <xdr:colOff>152400</xdr:colOff>
      <xdr:row>60</xdr:row>
      <xdr:rowOff>115888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968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23337</xdr:rowOff>
    </xdr:from>
    <xdr:to>
      <xdr:col>81</xdr:col>
      <xdr:colOff>95250</xdr:colOff>
      <xdr:row>61</xdr:row>
      <xdr:rowOff>124937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39864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2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169148</xdr:rowOff>
    </xdr:from>
    <xdr:to>
      <xdr:col>77</xdr:col>
      <xdr:colOff>95250</xdr:colOff>
      <xdr:row>61</xdr:row>
      <xdr:rowOff>99298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109475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2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59055</xdr:rowOff>
    </xdr:from>
    <xdr:to>
      <xdr:col>68</xdr:col>
      <xdr:colOff>203200</xdr:colOff>
      <xdr:row>60</xdr:row>
      <xdr:rowOff>160655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170832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65088</xdr:rowOff>
    </xdr:from>
    <xdr:to>
      <xdr:col>64</xdr:col>
      <xdr:colOff>152400</xdr:colOff>
      <xdr:row>60</xdr:row>
      <xdr:rowOff>166688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5415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類似団体内平均値が令和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年度まで毎年度段階的に下降している中において、本市では、公債費が平成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年度まで減少していたが、それ以降同水準で推移しており、基準財政需要額算入公債費等も増加しているため、実質公債費比率には変化がない状況にある。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49288</xdr:rowOff>
    </xdr:from>
    <xdr:to>
      <xdr:col>81</xdr:col>
      <xdr:colOff>44450</xdr:colOff>
      <xdr:row>43</xdr:row>
      <xdr:rowOff>72269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4216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37798</xdr:rowOff>
    </xdr:from>
    <xdr:to>
      <xdr:col>77</xdr:col>
      <xdr:colOff>44450</xdr:colOff>
      <xdr:row>43</xdr:row>
      <xdr:rowOff>49288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37798</xdr:rowOff>
    </xdr:from>
    <xdr:to>
      <xdr:col>72</xdr:col>
      <xdr:colOff>203200</xdr:colOff>
      <xdr:row>43</xdr:row>
      <xdr:rowOff>37798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43</xdr:row>
      <xdr:rowOff>37798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21469</xdr:rowOff>
    </xdr:from>
    <xdr:to>
      <xdr:col>81</xdr:col>
      <xdr:colOff>95250</xdr:colOff>
      <xdr:row>43</xdr:row>
      <xdr:rowOff>123069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164996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169938</xdr:rowOff>
    </xdr:from>
    <xdr:to>
      <xdr:col>77</xdr:col>
      <xdr:colOff>95250</xdr:colOff>
      <xdr:row>43</xdr:row>
      <xdr:rowOff>100088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84865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158448</xdr:rowOff>
    </xdr:from>
    <xdr:to>
      <xdr:col>73</xdr:col>
      <xdr:colOff>44450</xdr:colOff>
      <xdr:row>43</xdr:row>
      <xdr:rowOff>88598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73375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158448</xdr:rowOff>
    </xdr:from>
    <xdr:to>
      <xdr:col>68</xdr:col>
      <xdr:colOff>203200</xdr:colOff>
      <xdr:row>43</xdr:row>
      <xdr:rowOff>88598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73375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大型事業の実施に伴い地方債残高が増加した一方、その償還に備えた減債基金への積み立てや普通交付税の増等に伴い、将来負担比率は大きく改善した。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令和元年度までは下降傾向にあったが、学校給食センター整備事業の財源の多くを地方債により措置したことから、令和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年度には上昇した。令和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年度においても新文化施設整備事業等の大型事業により地方債の残高が増加傾向にあったが、普通交付税の増額等などより減債基金残高等が増加したことなどから下降した。</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81312</xdr:rowOff>
    </xdr:from>
    <xdr:to>
      <xdr:col>81</xdr:col>
      <xdr:colOff>44450</xdr:colOff>
      <xdr:row>17</xdr:row>
      <xdr:rowOff>41973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824512"/>
          <a:ext cx="838200" cy="1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6985</xdr:rowOff>
    </xdr:from>
    <xdr:to>
      <xdr:col>77</xdr:col>
      <xdr:colOff>44450</xdr:colOff>
      <xdr:row>17</xdr:row>
      <xdr:rowOff>41973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921635"/>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6985</xdr:rowOff>
    </xdr:from>
    <xdr:to>
      <xdr:col>72</xdr:col>
      <xdr:colOff>203200</xdr:colOff>
      <xdr:row>17</xdr:row>
      <xdr:rowOff>54642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921635"/>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54642</xdr:rowOff>
    </xdr:from>
    <xdr:to>
      <xdr:col>68</xdr:col>
      <xdr:colOff>152400</xdr:colOff>
      <xdr:row>17</xdr:row>
      <xdr:rowOff>159607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969292"/>
          <a:ext cx="8890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30512</xdr:rowOff>
    </xdr:from>
    <xdr:to>
      <xdr:col>81</xdr:col>
      <xdr:colOff>95250</xdr:colOff>
      <xdr:row>16</xdr:row>
      <xdr:rowOff>132112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7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2589</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4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162623</xdr:rowOff>
    </xdr:from>
    <xdr:to>
      <xdr:col>77</xdr:col>
      <xdr:colOff>95250</xdr:colOff>
      <xdr:row>17</xdr:row>
      <xdr:rowOff>92773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9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77550</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992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127635</xdr:rowOff>
    </xdr:from>
    <xdr:to>
      <xdr:col>73</xdr:col>
      <xdr:colOff>44450</xdr:colOff>
      <xdr:row>17</xdr:row>
      <xdr:rowOff>57785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42562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3842</xdr:rowOff>
    </xdr:from>
    <xdr:to>
      <xdr:col>68</xdr:col>
      <xdr:colOff>203200</xdr:colOff>
      <xdr:row>17</xdr:row>
      <xdr:rowOff>105442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9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90219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00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108807</xdr:rowOff>
    </xdr:from>
    <xdr:to>
      <xdr:col>64</xdr:col>
      <xdr:colOff>152400</xdr:colOff>
      <xdr:row>18</xdr:row>
      <xdr:rowOff>38957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0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23734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1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69057</xdr:rowOff>
    </xdr:from>
    <xdr:ext cx="9617075" cy="857250"/>
    <xdr:sp macro="" textlink="">
      <xdr:nvSpPr>
        <xdr:cNvPr id="476" name="テキスト ボックス 475">
          <a:extLst>
            <a:ext uri="{FF2B5EF4-FFF2-40B4-BE49-F238E27FC236}">
              <a16:creationId xmlns:a16="http://schemas.microsoft.com/office/drawing/2014/main" id="{B7833EC5-7802-49C9-93AF-5F55205E114C}"/>
            </a:ext>
          </a:extLst>
        </xdr:cNvPr>
        <xdr:cNvSpPr txBox="1"/>
      </xdr:nvSpPr>
      <xdr:spPr>
        <a:xfrm>
          <a:off x="773906" y="4402932"/>
          <a:ext cx="9617075"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44,906
44,460
230.54
27,202,840
26,536,500
607,472
12,802,894
24,579,850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年度は会計年度任用職員制度の導入により人件費が増加したが、令和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年度には消防広域化に伴って消防職員の人件費が補助費へと移行したため、類似団体内平均値を下回った。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121557</xdr:rowOff>
    </xdr:from>
    <xdr:to>
      <xdr:col>24</xdr:col>
      <xdr:colOff>25400</xdr:colOff>
      <xdr:row>39</xdr:row>
      <xdr:rowOff>162378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93757"/>
          <a:ext cx="8382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102507</xdr:rowOff>
    </xdr:from>
    <xdr:to>
      <xdr:col>19</xdr:col>
      <xdr:colOff>187325</xdr:colOff>
      <xdr:row>39</xdr:row>
      <xdr:rowOff>162378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46157"/>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38</xdr:row>
      <xdr:rowOff>7257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44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7257</xdr:rowOff>
    </xdr:from>
    <xdr:to>
      <xdr:col>11</xdr:col>
      <xdr:colOff>9525</xdr:colOff>
      <xdr:row>38</xdr:row>
      <xdr:rowOff>39915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52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70757</xdr:rowOff>
    </xdr:from>
    <xdr:to>
      <xdr:col>24</xdr:col>
      <xdr:colOff>76200</xdr:colOff>
      <xdr:row>37</xdr:row>
      <xdr:rowOff>907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87284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111578</xdr:rowOff>
    </xdr:from>
    <xdr:to>
      <xdr:col>20</xdr:col>
      <xdr:colOff>38100</xdr:colOff>
      <xdr:row>40</xdr:row>
      <xdr:rowOff>41728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26505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51707</xdr:rowOff>
    </xdr:from>
    <xdr:to>
      <xdr:col>15</xdr:col>
      <xdr:colOff>149225</xdr:colOff>
      <xdr:row>37</xdr:row>
      <xdr:rowOff>153307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138084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127907</xdr:rowOff>
    </xdr:from>
    <xdr:to>
      <xdr:col>11</xdr:col>
      <xdr:colOff>60325</xdr:colOff>
      <xdr:row>38</xdr:row>
      <xdr:rowOff>58057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75492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令和元年度まで上昇したものの、令和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年度以降下降している中で、類似団体内平均値を常に下回っており、令和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年度にはその差が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ポイントまで拡大した。</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16</xdr:row>
      <xdr:rowOff>58420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949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149860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119380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86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類似団体内平均値との差が令和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年度まで縮小傾向にあり、その差が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ポイントまで縮まったが、令和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年度にはその差が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ポイントに拡大した。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28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53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133350</xdr:rowOff>
    </xdr:from>
    <xdr:to>
      <xdr:col>11</xdr:col>
      <xdr:colOff>9525</xdr:colOff>
      <xdr:row>58</xdr:row>
      <xdr:rowOff>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82550</xdr:rowOff>
    </xdr:from>
    <xdr:to>
      <xdr:col>6</xdr:col>
      <xdr:colOff>171450</xdr:colOff>
      <xdr:row>58</xdr:row>
      <xdr:rowOff>12700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類似団体内平均値に比べて高くなっているが、その差が令和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年度以降急速に縮まり、令和元年度にその差が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ポイントあったものが、令和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97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59</xdr:row>
      <xdr:rowOff>85090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9678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85090</xdr:rowOff>
    </xdr:from>
    <xdr:to>
      <xdr:col>73</xdr:col>
      <xdr:colOff>180975</xdr:colOff>
      <xdr:row>59</xdr:row>
      <xdr:rowOff>92710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0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59</xdr:row>
      <xdr:rowOff>92710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17797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類似団体内平均値を大きく下回っているなど、補助費の割合が小さい状況にあるが、令和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年度には消防の広域化が始まり、消防職員の人件費が補助費となったことから、その差が縮減している。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7060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35</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33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117856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117856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10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年度から上昇傾向にあったが、令和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年度には普通交付税の増額等により一般財源が増加した影響に伴い大きく下降し、類似団体内平均値との差も縮まった。</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79</xdr:row>
      <xdr:rowOff>8889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467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79</xdr:row>
      <xdr:rowOff>8889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538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78</xdr:row>
      <xdr:rowOff>165100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522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229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129539</xdr:rowOff>
    </xdr:from>
    <xdr:to>
      <xdr:col>20</xdr:col>
      <xdr:colOff>38100</xdr:colOff>
      <xdr:row>79</xdr:row>
      <xdr:rowOff>59689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44466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公債費では、類似団体内平均値を上回る水準にあったが、公債費以外では下回る水準となっており、経常収支比率を高めている要因は公債費であることがわかる。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ポイントも下降し、類似団体内平均値との差が拡大した。</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85852</xdr:rowOff>
    </xdr:from>
    <xdr:to>
      <xdr:col>82</xdr:col>
      <xdr:colOff>107950</xdr:colOff>
      <xdr:row>75</xdr:row>
      <xdr:rowOff>152146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773152"/>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0108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76</xdr:row>
      <xdr:rowOff>72137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926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35052</xdr:rowOff>
    </xdr:from>
    <xdr:to>
      <xdr:col>82</xdr:col>
      <xdr:colOff>158750</xdr:colOff>
      <xdr:row>74</xdr:row>
      <xdr:rowOff>136652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115079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152208</xdr:rowOff>
    </xdr:from>
    <xdr:to>
      <xdr:col>29</xdr:col>
      <xdr:colOff>127000</xdr:colOff>
      <xdr:row>17</xdr:row>
      <xdr:rowOff>169881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14483"/>
          <a:ext cx="647700" cy="17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169881</xdr:rowOff>
    </xdr:from>
    <xdr:to>
      <xdr:col>26</xdr:col>
      <xdr:colOff>50800</xdr:colOff>
      <xdr:row>18</xdr:row>
      <xdr:rowOff>82771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32156"/>
          <a:ext cx="698500" cy="84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82442</xdr:rowOff>
    </xdr:from>
    <xdr:to>
      <xdr:col>22</xdr:col>
      <xdr:colOff>114300</xdr:colOff>
      <xdr:row>18</xdr:row>
      <xdr:rowOff>82771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216167"/>
          <a:ext cx="698500" cy="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80828</xdr:rowOff>
    </xdr:from>
    <xdr:to>
      <xdr:col>18</xdr:col>
      <xdr:colOff>177800</xdr:colOff>
      <xdr:row>18</xdr:row>
      <xdr:rowOff>82442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14553"/>
          <a:ext cx="698500" cy="1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101408</xdr:rowOff>
    </xdr:from>
    <xdr:to>
      <xdr:col>29</xdr:col>
      <xdr:colOff>177800</xdr:colOff>
      <xdr:row>18</xdr:row>
      <xdr:rowOff>31558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63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73485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3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119081</xdr:rowOff>
    </xdr:from>
    <xdr:to>
      <xdr:col>26</xdr:col>
      <xdr:colOff>101600</xdr:colOff>
      <xdr:row>18</xdr:row>
      <xdr:rowOff>49231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81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34008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67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31971</xdr:rowOff>
    </xdr:from>
    <xdr:to>
      <xdr:col>22</xdr:col>
      <xdr:colOff>165100</xdr:colOff>
      <xdr:row>18</xdr:row>
      <xdr:rowOff>133571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6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118348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5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31642</xdr:rowOff>
    </xdr:from>
    <xdr:to>
      <xdr:col>19</xdr:col>
      <xdr:colOff>38100</xdr:colOff>
      <xdr:row>18</xdr:row>
      <xdr:rowOff>133242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65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118019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5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30028</xdr:rowOff>
    </xdr:from>
    <xdr:to>
      <xdr:col>15</xdr:col>
      <xdr:colOff>101600</xdr:colOff>
      <xdr:row>18</xdr:row>
      <xdr:rowOff>131628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6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116405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5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141794</xdr:rowOff>
    </xdr:from>
    <xdr:to>
      <xdr:col>29</xdr:col>
      <xdr:colOff>127000</xdr:colOff>
      <xdr:row>35</xdr:row>
      <xdr:rowOff>147280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752144"/>
          <a:ext cx="6477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135230</xdr:rowOff>
    </xdr:from>
    <xdr:to>
      <xdr:col>26</xdr:col>
      <xdr:colOff>50800</xdr:colOff>
      <xdr:row>35</xdr:row>
      <xdr:rowOff>147280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745580"/>
          <a:ext cx="698500" cy="1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135230</xdr:rowOff>
    </xdr:from>
    <xdr:to>
      <xdr:col>22</xdr:col>
      <xdr:colOff>114300</xdr:colOff>
      <xdr:row>35</xdr:row>
      <xdr:rowOff>295674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745580"/>
          <a:ext cx="698500" cy="16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240680</xdr:rowOff>
    </xdr:from>
    <xdr:to>
      <xdr:col>18</xdr:col>
      <xdr:colOff>177800</xdr:colOff>
      <xdr:row>35</xdr:row>
      <xdr:rowOff>295674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851030"/>
          <a:ext cx="698500" cy="5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90994</xdr:rowOff>
    </xdr:from>
    <xdr:to>
      <xdr:col>29</xdr:col>
      <xdr:colOff>177800</xdr:colOff>
      <xdr:row>35</xdr:row>
      <xdr:rowOff>192594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0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278971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54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96480</xdr:rowOff>
    </xdr:from>
    <xdr:to>
      <xdr:col>26</xdr:col>
      <xdr:colOff>101600</xdr:colOff>
      <xdr:row>35</xdr:row>
      <xdr:rowOff>198080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0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208257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47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84430</xdr:rowOff>
    </xdr:from>
    <xdr:to>
      <xdr:col>22</xdr:col>
      <xdr:colOff>165100</xdr:colOff>
      <xdr:row>35</xdr:row>
      <xdr:rowOff>186030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69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196207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46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244874</xdr:rowOff>
    </xdr:from>
    <xdr:to>
      <xdr:col>19</xdr:col>
      <xdr:colOff>38100</xdr:colOff>
      <xdr:row>36</xdr:row>
      <xdr:rowOff>3574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55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13751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62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189880</xdr:rowOff>
    </xdr:from>
    <xdr:to>
      <xdr:col>15</xdr:col>
      <xdr:colOff>101600</xdr:colOff>
      <xdr:row>35</xdr:row>
      <xdr:rowOff>291480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00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301657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56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44,906
44,460
230.54
27,202,840
26,536,500
607,472
12,802,894
24,579,850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126654</xdr:rowOff>
    </xdr:from>
    <xdr:to>
      <xdr:col>24</xdr:col>
      <xdr:colOff>63500</xdr:colOff>
      <xdr:row>35</xdr:row>
      <xdr:rowOff>151685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27404"/>
          <a:ext cx="8382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151685</xdr:rowOff>
    </xdr:from>
    <xdr:to>
      <xdr:col>19</xdr:col>
      <xdr:colOff>177800</xdr:colOff>
      <xdr:row>37</xdr:row>
      <xdr:rowOff>1299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2435"/>
          <a:ext cx="889000" cy="1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136402</xdr:rowOff>
    </xdr:from>
    <xdr:to>
      <xdr:col>15</xdr:col>
      <xdr:colOff>50800</xdr:colOff>
      <xdr:row>37</xdr:row>
      <xdr:rowOff>1299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08602"/>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136402</xdr:rowOff>
    </xdr:from>
    <xdr:to>
      <xdr:col>10</xdr:col>
      <xdr:colOff>114300</xdr:colOff>
      <xdr:row>36</xdr:row>
      <xdr:rowOff>149334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08602"/>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75854</xdr:rowOff>
    </xdr:from>
    <xdr:to>
      <xdr:col>24</xdr:col>
      <xdr:colOff>114300</xdr:colOff>
      <xdr:row>36</xdr:row>
      <xdr:rowOff>6004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54281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5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100885</xdr:rowOff>
    </xdr:from>
    <xdr:to>
      <xdr:col>20</xdr:col>
      <xdr:colOff>38100</xdr:colOff>
      <xdr:row>36</xdr:row>
      <xdr:rowOff>31035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22162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9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121949</xdr:rowOff>
    </xdr:from>
    <xdr:to>
      <xdr:col>15</xdr:col>
      <xdr:colOff>101600</xdr:colOff>
      <xdr:row>37</xdr:row>
      <xdr:rowOff>52099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43226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8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85602</xdr:rowOff>
    </xdr:from>
    <xdr:to>
      <xdr:col>10</xdr:col>
      <xdr:colOff>165100</xdr:colOff>
      <xdr:row>37</xdr:row>
      <xdr:rowOff>15752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6879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98534</xdr:rowOff>
    </xdr:from>
    <xdr:to>
      <xdr:col>6</xdr:col>
      <xdr:colOff>38100</xdr:colOff>
      <xdr:row>37</xdr:row>
      <xdr:rowOff>28684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19811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6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122817</xdr:rowOff>
    </xdr:from>
    <xdr:to>
      <xdr:col>24</xdr:col>
      <xdr:colOff>63500</xdr:colOff>
      <xdr:row>57</xdr:row>
      <xdr:rowOff>8244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24017"/>
          <a:ext cx="838200" cy="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8244</xdr:rowOff>
    </xdr:from>
    <xdr:to>
      <xdr:col>19</xdr:col>
      <xdr:colOff>177800</xdr:colOff>
      <xdr:row>57</xdr:row>
      <xdr:rowOff>33999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80894"/>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33999</xdr:rowOff>
    </xdr:from>
    <xdr:to>
      <xdr:col>15</xdr:col>
      <xdr:colOff>50800</xdr:colOff>
      <xdr:row>57</xdr:row>
      <xdr:rowOff>118756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06649"/>
          <a:ext cx="889000" cy="8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118756</xdr:rowOff>
    </xdr:from>
    <xdr:to>
      <xdr:col>10</xdr:col>
      <xdr:colOff>114300</xdr:colOff>
      <xdr:row>58</xdr:row>
      <xdr:rowOff>18270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91406"/>
          <a:ext cx="889000" cy="7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72017</xdr:rowOff>
    </xdr:from>
    <xdr:to>
      <xdr:col>24</xdr:col>
      <xdr:colOff>114300</xdr:colOff>
      <xdr:row>57</xdr:row>
      <xdr:rowOff>2167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7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50444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128894</xdr:rowOff>
    </xdr:from>
    <xdr:to>
      <xdr:col>20</xdr:col>
      <xdr:colOff>38100</xdr:colOff>
      <xdr:row>57</xdr:row>
      <xdr:rowOff>59044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3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50171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154649</xdr:rowOff>
    </xdr:from>
    <xdr:to>
      <xdr:col>15</xdr:col>
      <xdr:colOff>101600</xdr:colOff>
      <xdr:row>57</xdr:row>
      <xdr:rowOff>84799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75926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4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67956</xdr:rowOff>
    </xdr:from>
    <xdr:to>
      <xdr:col>10</xdr:col>
      <xdr:colOff>165100</xdr:colOff>
      <xdr:row>57</xdr:row>
      <xdr:rowOff>169556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4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160683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3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138920</xdr:rowOff>
    </xdr:from>
    <xdr:to>
      <xdr:col>6</xdr:col>
      <xdr:colOff>38100</xdr:colOff>
      <xdr:row>58</xdr:row>
      <xdr:rowOff>69070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60197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0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26676</xdr:rowOff>
    </xdr:from>
    <xdr:to>
      <xdr:col>24</xdr:col>
      <xdr:colOff>63500</xdr:colOff>
      <xdr:row>78</xdr:row>
      <xdr:rowOff>60071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99776"/>
          <a:ext cx="838200" cy="3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26676</xdr:rowOff>
    </xdr:from>
    <xdr:to>
      <xdr:col>19</xdr:col>
      <xdr:colOff>177800</xdr:colOff>
      <xdr:row>78</xdr:row>
      <xdr:rowOff>116745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99776"/>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116745</xdr:rowOff>
    </xdr:from>
    <xdr:to>
      <xdr:col>15</xdr:col>
      <xdr:colOff>50800</xdr:colOff>
      <xdr:row>78</xdr:row>
      <xdr:rowOff>117945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89845"/>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47307</xdr:rowOff>
    </xdr:from>
    <xdr:to>
      <xdr:col>10</xdr:col>
      <xdr:colOff>114300</xdr:colOff>
      <xdr:row>78</xdr:row>
      <xdr:rowOff>117945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20407"/>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9271</xdr:rowOff>
    </xdr:from>
    <xdr:to>
      <xdr:col>24</xdr:col>
      <xdr:colOff>114300</xdr:colOff>
      <xdr:row>78</xdr:row>
      <xdr:rowOff>110871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159148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147326</xdr:rowOff>
    </xdr:from>
    <xdr:to>
      <xdr:col>20</xdr:col>
      <xdr:colOff>38100</xdr:colOff>
      <xdr:row>78</xdr:row>
      <xdr:rowOff>77476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94003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12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65945</xdr:rowOff>
    </xdr:from>
    <xdr:to>
      <xdr:col>15</xdr:col>
      <xdr:colOff>101600</xdr:colOff>
      <xdr:row>78</xdr:row>
      <xdr:rowOff>167545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12622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21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67145</xdr:rowOff>
    </xdr:from>
    <xdr:to>
      <xdr:col>10</xdr:col>
      <xdr:colOff>165100</xdr:colOff>
      <xdr:row>78</xdr:row>
      <xdr:rowOff>168745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159872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3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167957</xdr:rowOff>
    </xdr:from>
    <xdr:to>
      <xdr:col>6</xdr:col>
      <xdr:colOff>38100</xdr:colOff>
      <xdr:row>78</xdr:row>
      <xdr:rowOff>98107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114634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14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45149</xdr:rowOff>
    </xdr:from>
    <xdr:to>
      <xdr:col>24</xdr:col>
      <xdr:colOff>63500</xdr:colOff>
      <xdr:row>97</xdr:row>
      <xdr:rowOff>108852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04349"/>
          <a:ext cx="838200" cy="2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108852</xdr:rowOff>
    </xdr:from>
    <xdr:to>
      <xdr:col>19</xdr:col>
      <xdr:colOff>177800</xdr:colOff>
      <xdr:row>97</xdr:row>
      <xdr:rowOff>153073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39502"/>
          <a:ext cx="8890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153073</xdr:rowOff>
    </xdr:from>
    <xdr:to>
      <xdr:col>15</xdr:col>
      <xdr:colOff>50800</xdr:colOff>
      <xdr:row>98</xdr:row>
      <xdr:rowOff>9474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83723"/>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9474</xdr:rowOff>
    </xdr:from>
    <xdr:to>
      <xdr:col>10</xdr:col>
      <xdr:colOff>114300</xdr:colOff>
      <xdr:row>98</xdr:row>
      <xdr:rowOff>11621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11574"/>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165799</xdr:rowOff>
    </xdr:from>
    <xdr:to>
      <xdr:col>24</xdr:col>
      <xdr:colOff>114300</xdr:colOff>
      <xdr:row>96</xdr:row>
      <xdr:rowOff>95949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144226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3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58052</xdr:rowOff>
    </xdr:from>
    <xdr:to>
      <xdr:col>20</xdr:col>
      <xdr:colOff>38100</xdr:colOff>
      <xdr:row>97</xdr:row>
      <xdr:rowOff>159652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150779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8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102273</xdr:rowOff>
    </xdr:from>
    <xdr:to>
      <xdr:col>15</xdr:col>
      <xdr:colOff>101600</xdr:colOff>
      <xdr:row>98</xdr:row>
      <xdr:rowOff>32423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23550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130124</xdr:rowOff>
    </xdr:from>
    <xdr:to>
      <xdr:col>10</xdr:col>
      <xdr:colOff>165100</xdr:colOff>
      <xdr:row>98</xdr:row>
      <xdr:rowOff>60274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51401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132271</xdr:rowOff>
    </xdr:from>
    <xdr:to>
      <xdr:col>6</xdr:col>
      <xdr:colOff>38100</xdr:colOff>
      <xdr:row>98</xdr:row>
      <xdr:rowOff>62421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53548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65687</xdr:rowOff>
    </xdr:from>
    <xdr:to>
      <xdr:col>55</xdr:col>
      <xdr:colOff>0</xdr:colOff>
      <xdr:row>36</xdr:row>
      <xdr:rowOff>89850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552087"/>
          <a:ext cx="838200" cy="70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65687</xdr:rowOff>
    </xdr:from>
    <xdr:to>
      <xdr:col>50</xdr:col>
      <xdr:colOff>114300</xdr:colOff>
      <xdr:row>37</xdr:row>
      <xdr:rowOff>134358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552087"/>
          <a:ext cx="889000" cy="9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124925</xdr:rowOff>
    </xdr:from>
    <xdr:to>
      <xdr:col>45</xdr:col>
      <xdr:colOff>177800</xdr:colOff>
      <xdr:row>37</xdr:row>
      <xdr:rowOff>134358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68575"/>
          <a:ext cx="8890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124925</xdr:rowOff>
    </xdr:from>
    <xdr:to>
      <xdr:col>41</xdr:col>
      <xdr:colOff>50800</xdr:colOff>
      <xdr:row>37</xdr:row>
      <xdr:rowOff>165639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68575"/>
          <a:ext cx="8890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39050</xdr:rowOff>
    </xdr:from>
    <xdr:to>
      <xdr:col>55</xdr:col>
      <xdr:colOff>50800</xdr:colOff>
      <xdr:row>36</xdr:row>
      <xdr:rowOff>140650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17477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8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14887</xdr:rowOff>
    </xdr:from>
    <xdr:to>
      <xdr:col>50</xdr:col>
      <xdr:colOff>165100</xdr:colOff>
      <xdr:row>32</xdr:row>
      <xdr:rowOff>116487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107614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9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83558</xdr:rowOff>
    </xdr:from>
    <xdr:to>
      <xdr:col>46</xdr:col>
      <xdr:colOff>38100</xdr:colOff>
      <xdr:row>38</xdr:row>
      <xdr:rowOff>13708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1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74125</xdr:rowOff>
    </xdr:from>
    <xdr:to>
      <xdr:col>41</xdr:col>
      <xdr:colOff>101600</xdr:colOff>
      <xdr:row>38</xdr:row>
      <xdr:rowOff>4275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166852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114838</xdr:rowOff>
    </xdr:from>
    <xdr:to>
      <xdr:col>36</xdr:col>
      <xdr:colOff>165100</xdr:colOff>
      <xdr:row>38</xdr:row>
      <xdr:rowOff>44988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36116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123142</xdr:rowOff>
    </xdr:from>
    <xdr:to>
      <xdr:col>55</xdr:col>
      <xdr:colOff>0</xdr:colOff>
      <xdr:row>54</xdr:row>
      <xdr:rowOff>127318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381442"/>
          <a:ext cx="8382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123142</xdr:rowOff>
    </xdr:from>
    <xdr:to>
      <xdr:col>50</xdr:col>
      <xdr:colOff>114300</xdr:colOff>
      <xdr:row>55</xdr:row>
      <xdr:rowOff>35222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381442"/>
          <a:ext cx="889000" cy="8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35222</xdr:rowOff>
    </xdr:from>
    <xdr:to>
      <xdr:col>45</xdr:col>
      <xdr:colOff>177800</xdr:colOff>
      <xdr:row>57</xdr:row>
      <xdr:rowOff>42294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464972"/>
          <a:ext cx="889000" cy="3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42294</xdr:rowOff>
    </xdr:from>
    <xdr:to>
      <xdr:col>41</xdr:col>
      <xdr:colOff>50800</xdr:colOff>
      <xdr:row>57</xdr:row>
      <xdr:rowOff>49708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14944"/>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76518</xdr:rowOff>
    </xdr:from>
    <xdr:to>
      <xdr:col>55</xdr:col>
      <xdr:colOff>50800</xdr:colOff>
      <xdr:row>55</xdr:row>
      <xdr:rowOff>6668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3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99395</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18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72342</xdr:rowOff>
    </xdr:from>
    <xdr:to>
      <xdr:col>50</xdr:col>
      <xdr:colOff>165100</xdr:colOff>
      <xdr:row>55</xdr:row>
      <xdr:rowOff>2492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33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19019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10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155872</xdr:rowOff>
    </xdr:from>
    <xdr:to>
      <xdr:col>46</xdr:col>
      <xdr:colOff>38100</xdr:colOff>
      <xdr:row>55</xdr:row>
      <xdr:rowOff>86022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102549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8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162944</xdr:rowOff>
    </xdr:from>
    <xdr:to>
      <xdr:col>41</xdr:col>
      <xdr:colOff>101600</xdr:colOff>
      <xdr:row>57</xdr:row>
      <xdr:rowOff>93094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84221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5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170358</xdr:rowOff>
    </xdr:from>
    <xdr:to>
      <xdr:col>36</xdr:col>
      <xdr:colOff>165100</xdr:colOff>
      <xdr:row>57</xdr:row>
      <xdr:rowOff>100508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91635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6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13474</xdr:rowOff>
    </xdr:from>
    <xdr:to>
      <xdr:col>55</xdr:col>
      <xdr:colOff>0</xdr:colOff>
      <xdr:row>74</xdr:row>
      <xdr:rowOff>143281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700774"/>
          <a:ext cx="838200" cy="1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143281</xdr:rowOff>
    </xdr:from>
    <xdr:to>
      <xdr:col>50</xdr:col>
      <xdr:colOff>114300</xdr:colOff>
      <xdr:row>76</xdr:row>
      <xdr:rowOff>20955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830581"/>
          <a:ext cx="889000" cy="2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20955</xdr:rowOff>
    </xdr:from>
    <xdr:to>
      <xdr:col>45</xdr:col>
      <xdr:colOff>177800</xdr:colOff>
      <xdr:row>78</xdr:row>
      <xdr:rowOff>29756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051155"/>
          <a:ext cx="889000" cy="3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29756</xdr:rowOff>
    </xdr:from>
    <xdr:to>
      <xdr:col>41</xdr:col>
      <xdr:colOff>50800</xdr:colOff>
      <xdr:row>78</xdr:row>
      <xdr:rowOff>47650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02856"/>
          <a:ext cx="8890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134124</xdr:rowOff>
    </xdr:from>
    <xdr:to>
      <xdr:col>55</xdr:col>
      <xdr:colOff>50800</xdr:colOff>
      <xdr:row>74</xdr:row>
      <xdr:rowOff>64274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6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157001</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5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92481</xdr:rowOff>
    </xdr:from>
    <xdr:to>
      <xdr:col>50</xdr:col>
      <xdr:colOff>165100</xdr:colOff>
      <xdr:row>75</xdr:row>
      <xdr:rowOff>22631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7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39158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5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141605</xdr:rowOff>
    </xdr:from>
    <xdr:to>
      <xdr:col>46</xdr:col>
      <xdr:colOff>38100</xdr:colOff>
      <xdr:row>76</xdr:row>
      <xdr:rowOff>71755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88282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150406</xdr:rowOff>
    </xdr:from>
    <xdr:to>
      <xdr:col>41</xdr:col>
      <xdr:colOff>101600</xdr:colOff>
      <xdr:row>78</xdr:row>
      <xdr:rowOff>80556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71683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168300</xdr:rowOff>
    </xdr:from>
    <xdr:to>
      <xdr:col>36</xdr:col>
      <xdr:colOff>165100</xdr:colOff>
      <xdr:row>78</xdr:row>
      <xdr:rowOff>98450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89577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46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136606</xdr:rowOff>
    </xdr:from>
    <xdr:to>
      <xdr:col>55</xdr:col>
      <xdr:colOff>0</xdr:colOff>
      <xdr:row>98</xdr:row>
      <xdr:rowOff>32555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67256"/>
          <a:ext cx="8382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126929</xdr:rowOff>
    </xdr:from>
    <xdr:to>
      <xdr:col>50</xdr:col>
      <xdr:colOff>114300</xdr:colOff>
      <xdr:row>97</xdr:row>
      <xdr:rowOff>136606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57579"/>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126929</xdr:rowOff>
    </xdr:from>
    <xdr:to>
      <xdr:col>45</xdr:col>
      <xdr:colOff>177800</xdr:colOff>
      <xdr:row>98</xdr:row>
      <xdr:rowOff>40793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57579"/>
          <a:ext cx="8890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40793</xdr:rowOff>
    </xdr:from>
    <xdr:to>
      <xdr:col>41</xdr:col>
      <xdr:colOff>50800</xdr:colOff>
      <xdr:row>98</xdr:row>
      <xdr:rowOff>41646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42893"/>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153205</xdr:rowOff>
    </xdr:from>
    <xdr:to>
      <xdr:col>55</xdr:col>
      <xdr:colOff>50800</xdr:colOff>
      <xdr:row>98</xdr:row>
      <xdr:rowOff>83355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8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131632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6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85806</xdr:rowOff>
    </xdr:from>
    <xdr:to>
      <xdr:col>50</xdr:col>
      <xdr:colOff>165100</xdr:colOff>
      <xdr:row>98</xdr:row>
      <xdr:rowOff>15956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7083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76129</xdr:rowOff>
    </xdr:from>
    <xdr:to>
      <xdr:col>46</xdr:col>
      <xdr:colOff>38100</xdr:colOff>
      <xdr:row>98</xdr:row>
      <xdr:rowOff>6279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0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168856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9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161443</xdr:rowOff>
    </xdr:from>
    <xdr:to>
      <xdr:col>41</xdr:col>
      <xdr:colOff>101600</xdr:colOff>
      <xdr:row>98</xdr:row>
      <xdr:rowOff>91593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82720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162296</xdr:rowOff>
    </xdr:from>
    <xdr:to>
      <xdr:col>36</xdr:col>
      <xdr:colOff>165100</xdr:colOff>
      <xdr:row>98</xdr:row>
      <xdr:rowOff>92446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9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83573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8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41402</xdr:rowOff>
    </xdr:from>
    <xdr:to>
      <xdr:col>85</xdr:col>
      <xdr:colOff>127000</xdr:colOff>
      <xdr:row>39</xdr:row>
      <xdr:rowOff>54334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27952"/>
          <a:ext cx="8382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63413</xdr:rowOff>
    </xdr:from>
    <xdr:to>
      <xdr:col>81</xdr:col>
      <xdr:colOff>50800</xdr:colOff>
      <xdr:row>39</xdr:row>
      <xdr:rowOff>41402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578513"/>
          <a:ext cx="889000" cy="14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63413</xdr:rowOff>
    </xdr:from>
    <xdr:to>
      <xdr:col>76</xdr:col>
      <xdr:colOff>114300</xdr:colOff>
      <xdr:row>38</xdr:row>
      <xdr:rowOff>133887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578513"/>
          <a:ext cx="889000" cy="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133887</xdr:rowOff>
    </xdr:from>
    <xdr:to>
      <xdr:col>71</xdr:col>
      <xdr:colOff>177800</xdr:colOff>
      <xdr:row>39</xdr:row>
      <xdr:rowOff>60474</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48987"/>
          <a:ext cx="889000" cy="9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3534</xdr:rowOff>
    </xdr:from>
    <xdr:to>
      <xdr:col>85</xdr:col>
      <xdr:colOff>177800</xdr:colOff>
      <xdr:row>39</xdr:row>
      <xdr:rowOff>105134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89911</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0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162052</xdr:rowOff>
    </xdr:from>
    <xdr:to>
      <xdr:col>81</xdr:col>
      <xdr:colOff>101600</xdr:colOff>
      <xdr:row>39</xdr:row>
      <xdr:rowOff>92202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83329</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12613</xdr:rowOff>
    </xdr:from>
    <xdr:to>
      <xdr:col>76</xdr:col>
      <xdr:colOff>165100</xdr:colOff>
      <xdr:row>38</xdr:row>
      <xdr:rowOff>114213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105340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62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83087</xdr:rowOff>
    </xdr:from>
    <xdr:to>
      <xdr:col>72</xdr:col>
      <xdr:colOff>38100</xdr:colOff>
      <xdr:row>39</xdr:row>
      <xdr:rowOff>13237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9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4364</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69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9674</xdr:rowOff>
    </xdr:from>
    <xdr:to>
      <xdr:col>67</xdr:col>
      <xdr:colOff>101600</xdr:colOff>
      <xdr:row>39</xdr:row>
      <xdr:rowOff>111274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102401</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8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54356</xdr:rowOff>
    </xdr:from>
    <xdr:to>
      <xdr:col>85</xdr:col>
      <xdr:colOff>127000</xdr:colOff>
      <xdr:row>75</xdr:row>
      <xdr:rowOff>69685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913106"/>
          <a:ext cx="8382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66916</xdr:rowOff>
    </xdr:from>
    <xdr:to>
      <xdr:col>81</xdr:col>
      <xdr:colOff>50800</xdr:colOff>
      <xdr:row>75</xdr:row>
      <xdr:rowOff>69685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925666"/>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66916</xdr:rowOff>
    </xdr:from>
    <xdr:to>
      <xdr:col>76</xdr:col>
      <xdr:colOff>114300</xdr:colOff>
      <xdr:row>75</xdr:row>
      <xdr:rowOff>90983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925666"/>
          <a:ext cx="8890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73558</xdr:rowOff>
    </xdr:from>
    <xdr:to>
      <xdr:col>71</xdr:col>
      <xdr:colOff>177800</xdr:colOff>
      <xdr:row>75</xdr:row>
      <xdr:rowOff>90983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932308"/>
          <a:ext cx="8890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3556</xdr:rowOff>
    </xdr:from>
    <xdr:to>
      <xdr:col>85</xdr:col>
      <xdr:colOff>177800</xdr:colOff>
      <xdr:row>75</xdr:row>
      <xdr:rowOff>105156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153433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18885</xdr:rowOff>
    </xdr:from>
    <xdr:to>
      <xdr:col>81</xdr:col>
      <xdr:colOff>101600</xdr:colOff>
      <xdr:row>75</xdr:row>
      <xdr:rowOff>120485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111612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9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16116</xdr:rowOff>
    </xdr:from>
    <xdr:to>
      <xdr:col>76</xdr:col>
      <xdr:colOff>165100</xdr:colOff>
      <xdr:row>75</xdr:row>
      <xdr:rowOff>117716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134243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40183</xdr:rowOff>
    </xdr:from>
    <xdr:to>
      <xdr:col>72</xdr:col>
      <xdr:colOff>38100</xdr:colOff>
      <xdr:row>75</xdr:row>
      <xdr:rowOff>141783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9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132909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99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22758</xdr:rowOff>
    </xdr:from>
    <xdr:to>
      <xdr:col>67</xdr:col>
      <xdr:colOff>101600</xdr:colOff>
      <xdr:row>75</xdr:row>
      <xdr:rowOff>124358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8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140885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6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165939</xdr:rowOff>
    </xdr:from>
    <xdr:to>
      <xdr:col>85</xdr:col>
      <xdr:colOff>127000</xdr:colOff>
      <xdr:row>97</xdr:row>
      <xdr:rowOff>152552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453689"/>
          <a:ext cx="838200" cy="3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152552</xdr:rowOff>
    </xdr:from>
    <xdr:to>
      <xdr:col>81</xdr:col>
      <xdr:colOff>50800</xdr:colOff>
      <xdr:row>98</xdr:row>
      <xdr:rowOff>9092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783202"/>
          <a:ext cx="8890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118923</xdr:rowOff>
    </xdr:from>
    <xdr:to>
      <xdr:col>76</xdr:col>
      <xdr:colOff>114300</xdr:colOff>
      <xdr:row>98</xdr:row>
      <xdr:rowOff>9092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749573"/>
          <a:ext cx="889000" cy="6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118923</xdr:rowOff>
    </xdr:from>
    <xdr:to>
      <xdr:col>71</xdr:col>
      <xdr:colOff>177800</xdr:colOff>
      <xdr:row>97</xdr:row>
      <xdr:rowOff>143777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749573"/>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115139</xdr:rowOff>
    </xdr:from>
    <xdr:to>
      <xdr:col>85</xdr:col>
      <xdr:colOff>177800</xdr:colOff>
      <xdr:row>96</xdr:row>
      <xdr:rowOff>45289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4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138016</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2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101752</xdr:rowOff>
    </xdr:from>
    <xdr:to>
      <xdr:col>81</xdr:col>
      <xdr:colOff>101600</xdr:colOff>
      <xdr:row>98</xdr:row>
      <xdr:rowOff>31902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23029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2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129742</xdr:rowOff>
    </xdr:from>
    <xdr:to>
      <xdr:col>76</xdr:col>
      <xdr:colOff>165100</xdr:colOff>
      <xdr:row>98</xdr:row>
      <xdr:rowOff>59892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76419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53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68123</xdr:rowOff>
    </xdr:from>
    <xdr:to>
      <xdr:col>72</xdr:col>
      <xdr:colOff>38100</xdr:colOff>
      <xdr:row>97</xdr:row>
      <xdr:rowOff>169723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14800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4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92977</xdr:rowOff>
    </xdr:from>
    <xdr:to>
      <xdr:col>67</xdr:col>
      <xdr:colOff>101600</xdr:colOff>
      <xdr:row>98</xdr:row>
      <xdr:rowOff>23127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39654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4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70206</xdr:rowOff>
    </xdr:from>
    <xdr:to>
      <xdr:col>116</xdr:col>
      <xdr:colOff>63500</xdr:colOff>
      <xdr:row>37</xdr:row>
      <xdr:rowOff>82702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413856"/>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82702</xdr:rowOff>
    </xdr:from>
    <xdr:to>
      <xdr:col>111</xdr:col>
      <xdr:colOff>177800</xdr:colOff>
      <xdr:row>38</xdr:row>
      <xdr:rowOff>63386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426352"/>
          <a:ext cx="889000" cy="15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63386</xdr:rowOff>
    </xdr:from>
    <xdr:to>
      <xdr:col>107</xdr:col>
      <xdr:colOff>50800</xdr:colOff>
      <xdr:row>38</xdr:row>
      <xdr:rowOff>91808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578486"/>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88532</xdr:rowOff>
    </xdr:from>
    <xdr:to>
      <xdr:col>102</xdr:col>
      <xdr:colOff>114300</xdr:colOff>
      <xdr:row>38</xdr:row>
      <xdr:rowOff>91808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603632"/>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140403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19406</xdr:rowOff>
    </xdr:from>
    <xdr:to>
      <xdr:col>116</xdr:col>
      <xdr:colOff>114300</xdr:colOff>
      <xdr:row>37</xdr:row>
      <xdr:rowOff>121006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42283</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2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31902</xdr:rowOff>
    </xdr:from>
    <xdr:to>
      <xdr:col>112</xdr:col>
      <xdr:colOff>38100</xdr:colOff>
      <xdr:row>37</xdr:row>
      <xdr:rowOff>133502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3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150029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1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12586</xdr:rowOff>
    </xdr:from>
    <xdr:to>
      <xdr:col>107</xdr:col>
      <xdr:colOff>101600</xdr:colOff>
      <xdr:row>38</xdr:row>
      <xdr:rowOff>114186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5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105313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6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41008</xdr:rowOff>
    </xdr:from>
    <xdr:to>
      <xdr:col>102</xdr:col>
      <xdr:colOff>165100</xdr:colOff>
      <xdr:row>38</xdr:row>
      <xdr:rowOff>142608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5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159135</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37732</xdr:rowOff>
    </xdr:from>
    <xdr:to>
      <xdr:col>98</xdr:col>
      <xdr:colOff>38100</xdr:colOff>
      <xdr:row>38</xdr:row>
      <xdr:rowOff>139332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5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155859</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32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123203</xdr:rowOff>
    </xdr:from>
    <xdr:to>
      <xdr:col>116</xdr:col>
      <xdr:colOff>63500</xdr:colOff>
      <xdr:row>56</xdr:row>
      <xdr:rowOff>133376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9724403"/>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152426</xdr:rowOff>
    </xdr:from>
    <xdr:to>
      <xdr:col>111</xdr:col>
      <xdr:colOff>177800</xdr:colOff>
      <xdr:row>56</xdr:row>
      <xdr:rowOff>133376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58217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152426</xdr:rowOff>
    </xdr:from>
    <xdr:to>
      <xdr:col>107</xdr:col>
      <xdr:colOff>50800</xdr:colOff>
      <xdr:row>55</xdr:row>
      <xdr:rowOff>161189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58217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161189</xdr:rowOff>
    </xdr:from>
    <xdr:to>
      <xdr:col>102</xdr:col>
      <xdr:colOff>114300</xdr:colOff>
      <xdr:row>55</xdr:row>
      <xdr:rowOff>167856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590939"/>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72403</xdr:rowOff>
    </xdr:from>
    <xdr:to>
      <xdr:col>116</xdr:col>
      <xdr:colOff>114300</xdr:colOff>
      <xdr:row>57</xdr:row>
      <xdr:rowOff>2553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6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95280</xdr:rowOff>
    </xdr:from>
    <xdr:ext cx="534377"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52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82576</xdr:rowOff>
    </xdr:from>
    <xdr:to>
      <xdr:col>112</xdr:col>
      <xdr:colOff>38100</xdr:colOff>
      <xdr:row>57</xdr:row>
      <xdr:rowOff>12726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6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29253</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56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101626</xdr:rowOff>
    </xdr:from>
    <xdr:to>
      <xdr:col>107</xdr:col>
      <xdr:colOff>101600</xdr:colOff>
      <xdr:row>56</xdr:row>
      <xdr:rowOff>31776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5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48303</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67111" y="930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110389</xdr:rowOff>
    </xdr:from>
    <xdr:to>
      <xdr:col>102</xdr:col>
      <xdr:colOff>165100</xdr:colOff>
      <xdr:row>56</xdr:row>
      <xdr:rowOff>40539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5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57066</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31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117056</xdr:rowOff>
    </xdr:from>
    <xdr:to>
      <xdr:col>98</xdr:col>
      <xdr:colOff>38100</xdr:colOff>
      <xdr:row>56</xdr:row>
      <xdr:rowOff>47206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5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63733</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82226</xdr:rowOff>
    </xdr:from>
    <xdr:to>
      <xdr:col>116</xdr:col>
      <xdr:colOff>63500</xdr:colOff>
      <xdr:row>76</xdr:row>
      <xdr:rowOff>83274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12426"/>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164579</xdr:rowOff>
    </xdr:from>
    <xdr:to>
      <xdr:col>111</xdr:col>
      <xdr:colOff>177800</xdr:colOff>
      <xdr:row>76</xdr:row>
      <xdr:rowOff>83274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851879"/>
          <a:ext cx="889000" cy="2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164579</xdr:rowOff>
    </xdr:from>
    <xdr:to>
      <xdr:col>107</xdr:col>
      <xdr:colOff>50800</xdr:colOff>
      <xdr:row>75</xdr:row>
      <xdr:rowOff>30620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851879"/>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20524</xdr:rowOff>
    </xdr:from>
    <xdr:to>
      <xdr:col>102</xdr:col>
      <xdr:colOff>114300</xdr:colOff>
      <xdr:row>75</xdr:row>
      <xdr:rowOff>30620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879274"/>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31426</xdr:rowOff>
    </xdr:from>
    <xdr:to>
      <xdr:col>116</xdr:col>
      <xdr:colOff>114300</xdr:colOff>
      <xdr:row>76</xdr:row>
      <xdr:rowOff>133026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54303</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91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32474</xdr:rowOff>
    </xdr:from>
    <xdr:to>
      <xdr:col>112</xdr:col>
      <xdr:colOff>38100</xdr:colOff>
      <xdr:row>76</xdr:row>
      <xdr:rowOff>134074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150601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8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113779</xdr:rowOff>
    </xdr:from>
    <xdr:to>
      <xdr:col>107</xdr:col>
      <xdr:colOff>101600</xdr:colOff>
      <xdr:row>75</xdr:row>
      <xdr:rowOff>43929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60456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5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151270</xdr:rowOff>
    </xdr:from>
    <xdr:to>
      <xdr:col>102</xdr:col>
      <xdr:colOff>165100</xdr:colOff>
      <xdr:row>75</xdr:row>
      <xdr:rowOff>81420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97947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6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141174</xdr:rowOff>
    </xdr:from>
    <xdr:to>
      <xdr:col>98</xdr:col>
      <xdr:colOff>38100</xdr:colOff>
      <xdr:row>75</xdr:row>
      <xdr:rowOff>71324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8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87851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60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類似団体内平均値に比べ少ない状況にあったが、令和元年度以降学校給食センターの整備や海浜植物園のリニューアル、新文化交流施設整備により大きくなっており、今後その影響が公債費の増加などに表れることになるが、その財政負担の増加対策とし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年度に減債基金においてその償還分の一部を積み立てている。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44,906
44,460
230.54
27,202,840
26,536,500
607,472
12,802,894
24,579,850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146884</xdr:rowOff>
    </xdr:from>
    <xdr:to>
      <xdr:col>24</xdr:col>
      <xdr:colOff>63500</xdr:colOff>
      <xdr:row>36</xdr:row>
      <xdr:rowOff>159294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19084"/>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118473</xdr:rowOff>
    </xdr:from>
    <xdr:to>
      <xdr:col>19</xdr:col>
      <xdr:colOff>177800</xdr:colOff>
      <xdr:row>36</xdr:row>
      <xdr:rowOff>159294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906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118473</xdr:rowOff>
    </xdr:from>
    <xdr:to>
      <xdr:col>15</xdr:col>
      <xdr:colOff>50800</xdr:colOff>
      <xdr:row>36</xdr:row>
      <xdr:rowOff>143292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90673"/>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143292</xdr:rowOff>
    </xdr:from>
    <xdr:to>
      <xdr:col>10</xdr:col>
      <xdr:colOff>114300</xdr:colOff>
      <xdr:row>36</xdr:row>
      <xdr:rowOff>159294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154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96084</xdr:rowOff>
    </xdr:from>
    <xdr:to>
      <xdr:col>24</xdr:col>
      <xdr:colOff>114300</xdr:colOff>
      <xdr:row>37</xdr:row>
      <xdr:rowOff>26234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74511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4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108494</xdr:rowOff>
    </xdr:from>
    <xdr:to>
      <xdr:col>20</xdr:col>
      <xdr:colOff>38100</xdr:colOff>
      <xdr:row>37</xdr:row>
      <xdr:rowOff>38644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29771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67673</xdr:rowOff>
    </xdr:from>
    <xdr:to>
      <xdr:col>15</xdr:col>
      <xdr:colOff>101600</xdr:colOff>
      <xdr:row>36</xdr:row>
      <xdr:rowOff>169273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160400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92492</xdr:rowOff>
    </xdr:from>
    <xdr:to>
      <xdr:col>10</xdr:col>
      <xdr:colOff>165100</xdr:colOff>
      <xdr:row>37</xdr:row>
      <xdr:rowOff>22642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13769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108494</xdr:rowOff>
    </xdr:from>
    <xdr:to>
      <xdr:col>6</xdr:col>
      <xdr:colOff>38100</xdr:colOff>
      <xdr:row>37</xdr:row>
      <xdr:rowOff>38644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29771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155672</xdr:rowOff>
    </xdr:from>
    <xdr:to>
      <xdr:col>24</xdr:col>
      <xdr:colOff>63500</xdr:colOff>
      <xdr:row>57</xdr:row>
      <xdr:rowOff>61770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242522"/>
          <a:ext cx="838200" cy="5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155672</xdr:rowOff>
    </xdr:from>
    <xdr:to>
      <xdr:col>19</xdr:col>
      <xdr:colOff>177800</xdr:colOff>
      <xdr:row>58</xdr:row>
      <xdr:rowOff>35794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242522"/>
          <a:ext cx="889000" cy="73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35794</xdr:rowOff>
    </xdr:from>
    <xdr:to>
      <xdr:col>15</xdr:col>
      <xdr:colOff>50800</xdr:colOff>
      <xdr:row>58</xdr:row>
      <xdr:rowOff>104930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79894"/>
          <a:ext cx="889000" cy="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104930</xdr:rowOff>
    </xdr:from>
    <xdr:to>
      <xdr:col>10</xdr:col>
      <xdr:colOff>114300</xdr:colOff>
      <xdr:row>58</xdr:row>
      <xdr:rowOff>165753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49030"/>
          <a:ext cx="889000" cy="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10970</xdr:rowOff>
    </xdr:from>
    <xdr:to>
      <xdr:col>24</xdr:col>
      <xdr:colOff>114300</xdr:colOff>
      <xdr:row>57</xdr:row>
      <xdr:rowOff>112570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33847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3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104872</xdr:rowOff>
    </xdr:from>
    <xdr:to>
      <xdr:col>20</xdr:col>
      <xdr:colOff>38100</xdr:colOff>
      <xdr:row>54</xdr:row>
      <xdr:rowOff>35022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19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26149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28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156444</xdr:rowOff>
    </xdr:from>
    <xdr:to>
      <xdr:col>15</xdr:col>
      <xdr:colOff>101600</xdr:colOff>
      <xdr:row>58</xdr:row>
      <xdr:rowOff>86594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77721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2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54130</xdr:rowOff>
    </xdr:from>
    <xdr:to>
      <xdr:col>10</xdr:col>
      <xdr:colOff>165100</xdr:colOff>
      <xdr:row>58</xdr:row>
      <xdr:rowOff>155730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146857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09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114953</xdr:rowOff>
    </xdr:from>
    <xdr:to>
      <xdr:col>6</xdr:col>
      <xdr:colOff>38100</xdr:colOff>
      <xdr:row>59</xdr:row>
      <xdr:rowOff>45103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5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36230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5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38666</xdr:rowOff>
    </xdr:from>
    <xdr:to>
      <xdr:col>24</xdr:col>
      <xdr:colOff>63500</xdr:colOff>
      <xdr:row>77</xdr:row>
      <xdr:rowOff>29590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68866"/>
          <a:ext cx="838200" cy="16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29590</xdr:rowOff>
    </xdr:from>
    <xdr:to>
      <xdr:col>19</xdr:col>
      <xdr:colOff>177800</xdr:colOff>
      <xdr:row>77</xdr:row>
      <xdr:rowOff>58860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31240"/>
          <a:ext cx="889000" cy="2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58860</xdr:rowOff>
    </xdr:from>
    <xdr:to>
      <xdr:col>15</xdr:col>
      <xdr:colOff>50800</xdr:colOff>
      <xdr:row>77</xdr:row>
      <xdr:rowOff>107628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60510"/>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107628</xdr:rowOff>
    </xdr:from>
    <xdr:to>
      <xdr:col>10</xdr:col>
      <xdr:colOff>114300</xdr:colOff>
      <xdr:row>77</xdr:row>
      <xdr:rowOff>114753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09278"/>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159316</xdr:rowOff>
    </xdr:from>
    <xdr:to>
      <xdr:col>24</xdr:col>
      <xdr:colOff>114300</xdr:colOff>
      <xdr:row>76</xdr:row>
      <xdr:rowOff>89466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137743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9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150240</xdr:rowOff>
    </xdr:from>
    <xdr:to>
      <xdr:col>20</xdr:col>
      <xdr:colOff>38100</xdr:colOff>
      <xdr:row>77</xdr:row>
      <xdr:rowOff>80390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71517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7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8060</xdr:rowOff>
    </xdr:from>
    <xdr:to>
      <xdr:col>15</xdr:col>
      <xdr:colOff>101600</xdr:colOff>
      <xdr:row>77</xdr:row>
      <xdr:rowOff>109660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100787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56828</xdr:rowOff>
    </xdr:from>
    <xdr:to>
      <xdr:col>10</xdr:col>
      <xdr:colOff>165100</xdr:colOff>
      <xdr:row>77</xdr:row>
      <xdr:rowOff>158428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5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149555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5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63953</xdr:rowOff>
    </xdr:from>
    <xdr:to>
      <xdr:col>6</xdr:col>
      <xdr:colOff>38100</xdr:colOff>
      <xdr:row>77</xdr:row>
      <xdr:rowOff>165553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156680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5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58116</xdr:rowOff>
    </xdr:from>
    <xdr:to>
      <xdr:col>24</xdr:col>
      <xdr:colOff>63500</xdr:colOff>
      <xdr:row>98</xdr:row>
      <xdr:rowOff>47803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88766"/>
          <a:ext cx="838200" cy="16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47803</xdr:rowOff>
    </xdr:from>
    <xdr:to>
      <xdr:col>19</xdr:col>
      <xdr:colOff>177800</xdr:colOff>
      <xdr:row>98</xdr:row>
      <xdr:rowOff>152628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49903"/>
          <a:ext cx="889000" cy="1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117056</xdr:rowOff>
    </xdr:from>
    <xdr:to>
      <xdr:col>15</xdr:col>
      <xdr:colOff>50800</xdr:colOff>
      <xdr:row>98</xdr:row>
      <xdr:rowOff>152628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919156"/>
          <a:ext cx="889000" cy="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117056</xdr:rowOff>
    </xdr:from>
    <xdr:to>
      <xdr:col>10</xdr:col>
      <xdr:colOff>114300</xdr:colOff>
      <xdr:row>99</xdr:row>
      <xdr:rowOff>16968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19156"/>
          <a:ext cx="889000" cy="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7316</xdr:rowOff>
    </xdr:from>
    <xdr:to>
      <xdr:col>24</xdr:col>
      <xdr:colOff>114300</xdr:colOff>
      <xdr:row>97</xdr:row>
      <xdr:rowOff>108916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30193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8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168453</xdr:rowOff>
    </xdr:from>
    <xdr:to>
      <xdr:col>20</xdr:col>
      <xdr:colOff>38100</xdr:colOff>
      <xdr:row>98</xdr:row>
      <xdr:rowOff>98603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89730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9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101828</xdr:rowOff>
    </xdr:from>
    <xdr:to>
      <xdr:col>15</xdr:col>
      <xdr:colOff>101600</xdr:colOff>
      <xdr:row>99</xdr:row>
      <xdr:rowOff>31978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0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23105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9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66256</xdr:rowOff>
    </xdr:from>
    <xdr:to>
      <xdr:col>10</xdr:col>
      <xdr:colOff>165100</xdr:colOff>
      <xdr:row>98</xdr:row>
      <xdr:rowOff>167856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158983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137618</xdr:rowOff>
    </xdr:from>
    <xdr:to>
      <xdr:col>6</xdr:col>
      <xdr:colOff>38100</xdr:colOff>
      <xdr:row>99</xdr:row>
      <xdr:rowOff>67768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58895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30429</xdr:rowOff>
    </xdr:from>
    <xdr:to>
      <xdr:col>55</xdr:col>
      <xdr:colOff>0</xdr:colOff>
      <xdr:row>37</xdr:row>
      <xdr:rowOff>34087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74079"/>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30429</xdr:rowOff>
    </xdr:from>
    <xdr:to>
      <xdr:col>50</xdr:col>
      <xdr:colOff>114300</xdr:colOff>
      <xdr:row>37</xdr:row>
      <xdr:rowOff>40031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374079"/>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36830</xdr:rowOff>
    </xdr:from>
    <xdr:to>
      <xdr:col>45</xdr:col>
      <xdr:colOff>177800</xdr:colOff>
      <xdr:row>37</xdr:row>
      <xdr:rowOff>40031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8048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36830</xdr:rowOff>
    </xdr:from>
    <xdr:to>
      <xdr:col>41</xdr:col>
      <xdr:colOff>50800</xdr:colOff>
      <xdr:row>37</xdr:row>
      <xdr:rowOff>43459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38048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154737</xdr:rowOff>
    </xdr:from>
    <xdr:to>
      <xdr:col>55</xdr:col>
      <xdr:colOff>50800</xdr:colOff>
      <xdr:row>37</xdr:row>
      <xdr:rowOff>84887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6164</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151079</xdr:rowOff>
    </xdr:from>
    <xdr:to>
      <xdr:col>50</xdr:col>
      <xdr:colOff>165100</xdr:colOff>
      <xdr:row>37</xdr:row>
      <xdr:rowOff>81229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97756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160681</xdr:rowOff>
    </xdr:from>
    <xdr:to>
      <xdr:col>46</xdr:col>
      <xdr:colOff>38100</xdr:colOff>
      <xdr:row>37</xdr:row>
      <xdr:rowOff>90831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107358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0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157480</xdr:rowOff>
    </xdr:from>
    <xdr:to>
      <xdr:col>41</xdr:col>
      <xdr:colOff>101600</xdr:colOff>
      <xdr:row>37</xdr:row>
      <xdr:rowOff>87630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104157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164109</xdr:rowOff>
    </xdr:from>
    <xdr:to>
      <xdr:col>36</xdr:col>
      <xdr:colOff>165100</xdr:colOff>
      <xdr:row>37</xdr:row>
      <xdr:rowOff>94259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85386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82001</xdr:rowOff>
    </xdr:from>
    <xdr:to>
      <xdr:col>55</xdr:col>
      <xdr:colOff>0</xdr:colOff>
      <xdr:row>55</xdr:row>
      <xdr:rowOff>118852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511751"/>
          <a:ext cx="8382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167749</xdr:rowOff>
    </xdr:from>
    <xdr:to>
      <xdr:col>50</xdr:col>
      <xdr:colOff>114300</xdr:colOff>
      <xdr:row>55</xdr:row>
      <xdr:rowOff>118852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426049"/>
          <a:ext cx="889000" cy="12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167749</xdr:rowOff>
    </xdr:from>
    <xdr:to>
      <xdr:col>45</xdr:col>
      <xdr:colOff>177800</xdr:colOff>
      <xdr:row>55</xdr:row>
      <xdr:rowOff>92449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26049"/>
          <a:ext cx="889000" cy="9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92449</xdr:rowOff>
    </xdr:from>
    <xdr:to>
      <xdr:col>41</xdr:col>
      <xdr:colOff>50800</xdr:colOff>
      <xdr:row>55</xdr:row>
      <xdr:rowOff>110599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22199"/>
          <a:ext cx="889000" cy="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31201</xdr:rowOff>
    </xdr:from>
    <xdr:to>
      <xdr:col>55</xdr:col>
      <xdr:colOff>50800</xdr:colOff>
      <xdr:row>55</xdr:row>
      <xdr:rowOff>132801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54078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68052</xdr:rowOff>
    </xdr:from>
    <xdr:to>
      <xdr:col>50</xdr:col>
      <xdr:colOff>165100</xdr:colOff>
      <xdr:row>55</xdr:row>
      <xdr:rowOff>169652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14729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2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116949</xdr:rowOff>
    </xdr:from>
    <xdr:to>
      <xdr:col>46</xdr:col>
      <xdr:colOff>38100</xdr:colOff>
      <xdr:row>55</xdr:row>
      <xdr:rowOff>47099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7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63626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1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41649</xdr:rowOff>
    </xdr:from>
    <xdr:to>
      <xdr:col>41</xdr:col>
      <xdr:colOff>101600</xdr:colOff>
      <xdr:row>55</xdr:row>
      <xdr:rowOff>143249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4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159776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24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59799</xdr:rowOff>
    </xdr:from>
    <xdr:to>
      <xdr:col>36</xdr:col>
      <xdr:colOff>165100</xdr:colOff>
      <xdr:row>55</xdr:row>
      <xdr:rowOff>161399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6476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26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114211</xdr:rowOff>
    </xdr:from>
    <xdr:to>
      <xdr:col>55</xdr:col>
      <xdr:colOff>0</xdr:colOff>
      <xdr:row>74</xdr:row>
      <xdr:rowOff>152662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801511"/>
          <a:ext cx="8382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114211</xdr:rowOff>
    </xdr:from>
    <xdr:to>
      <xdr:col>50</xdr:col>
      <xdr:colOff>114300</xdr:colOff>
      <xdr:row>75</xdr:row>
      <xdr:rowOff>47482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801511"/>
          <a:ext cx="889000" cy="10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47482</xdr:rowOff>
    </xdr:from>
    <xdr:to>
      <xdr:col>45</xdr:col>
      <xdr:colOff>177800</xdr:colOff>
      <xdr:row>75</xdr:row>
      <xdr:rowOff>130784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906232"/>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130784</xdr:rowOff>
    </xdr:from>
    <xdr:to>
      <xdr:col>41</xdr:col>
      <xdr:colOff>50800</xdr:colOff>
      <xdr:row>75</xdr:row>
      <xdr:rowOff>145758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989534"/>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101862</xdr:rowOff>
    </xdr:from>
    <xdr:to>
      <xdr:col>55</xdr:col>
      <xdr:colOff>50800</xdr:colOff>
      <xdr:row>75</xdr:row>
      <xdr:rowOff>32012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78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124739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6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63411</xdr:rowOff>
    </xdr:from>
    <xdr:to>
      <xdr:col>50</xdr:col>
      <xdr:colOff>165100</xdr:colOff>
      <xdr:row>74</xdr:row>
      <xdr:rowOff>165011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10088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168132</xdr:rowOff>
    </xdr:from>
    <xdr:to>
      <xdr:col>46</xdr:col>
      <xdr:colOff>38100</xdr:colOff>
      <xdr:row>75</xdr:row>
      <xdr:rowOff>98282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8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114809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63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79984</xdr:rowOff>
    </xdr:from>
    <xdr:to>
      <xdr:col>41</xdr:col>
      <xdr:colOff>101600</xdr:colOff>
      <xdr:row>76</xdr:row>
      <xdr:rowOff>10134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26661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1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94958</xdr:rowOff>
    </xdr:from>
    <xdr:to>
      <xdr:col>36</xdr:col>
      <xdr:colOff>165100</xdr:colOff>
      <xdr:row>76</xdr:row>
      <xdr:rowOff>25109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53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41635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2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10623</xdr:rowOff>
    </xdr:from>
    <xdr:to>
      <xdr:col>55</xdr:col>
      <xdr:colOff>0</xdr:colOff>
      <xdr:row>96</xdr:row>
      <xdr:rowOff>132728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469823"/>
          <a:ext cx="838200" cy="1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10623</xdr:rowOff>
    </xdr:from>
    <xdr:to>
      <xdr:col>50</xdr:col>
      <xdr:colOff>114300</xdr:colOff>
      <xdr:row>96</xdr:row>
      <xdr:rowOff>51443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69823"/>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51443</xdr:rowOff>
    </xdr:from>
    <xdr:to>
      <xdr:col>45</xdr:col>
      <xdr:colOff>177800</xdr:colOff>
      <xdr:row>97</xdr:row>
      <xdr:rowOff>110113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10643"/>
          <a:ext cx="889000" cy="23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18689</xdr:rowOff>
    </xdr:from>
    <xdr:to>
      <xdr:col>41</xdr:col>
      <xdr:colOff>50800</xdr:colOff>
      <xdr:row>97</xdr:row>
      <xdr:rowOff>110113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49339"/>
          <a:ext cx="889000" cy="9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81928</xdr:rowOff>
    </xdr:from>
    <xdr:to>
      <xdr:col>55</xdr:col>
      <xdr:colOff>50800</xdr:colOff>
      <xdr:row>97</xdr:row>
      <xdr:rowOff>12078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60355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131273</xdr:rowOff>
    </xdr:from>
    <xdr:to>
      <xdr:col>50</xdr:col>
      <xdr:colOff>165100</xdr:colOff>
      <xdr:row>96</xdr:row>
      <xdr:rowOff>61423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52550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643</xdr:rowOff>
    </xdr:from>
    <xdr:to>
      <xdr:col>46</xdr:col>
      <xdr:colOff>38100</xdr:colOff>
      <xdr:row>96</xdr:row>
      <xdr:rowOff>102243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118770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2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59313</xdr:rowOff>
    </xdr:from>
    <xdr:to>
      <xdr:col>41</xdr:col>
      <xdr:colOff>101600</xdr:colOff>
      <xdr:row>97</xdr:row>
      <xdr:rowOff>160913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8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152040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8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139339</xdr:rowOff>
    </xdr:from>
    <xdr:to>
      <xdr:col>36</xdr:col>
      <xdr:colOff>165100</xdr:colOff>
      <xdr:row>97</xdr:row>
      <xdr:rowOff>69489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60616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9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94437</xdr:rowOff>
    </xdr:from>
    <xdr:to>
      <xdr:col>85</xdr:col>
      <xdr:colOff>127000</xdr:colOff>
      <xdr:row>35</xdr:row>
      <xdr:rowOff>144592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095187"/>
          <a:ext cx="8382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144592</xdr:rowOff>
    </xdr:from>
    <xdr:to>
      <xdr:col>81</xdr:col>
      <xdr:colOff>50800</xdr:colOff>
      <xdr:row>37</xdr:row>
      <xdr:rowOff>153827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45342"/>
          <a:ext cx="889000" cy="35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64628</xdr:rowOff>
    </xdr:from>
    <xdr:to>
      <xdr:col>76</xdr:col>
      <xdr:colOff>114300</xdr:colOff>
      <xdr:row>37</xdr:row>
      <xdr:rowOff>153827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08278"/>
          <a:ext cx="889000" cy="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64628</xdr:rowOff>
    </xdr:from>
    <xdr:to>
      <xdr:col>71</xdr:col>
      <xdr:colOff>177800</xdr:colOff>
      <xdr:row>38</xdr:row>
      <xdr:rowOff>96586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08278"/>
          <a:ext cx="889000" cy="20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43637</xdr:rowOff>
    </xdr:from>
    <xdr:to>
      <xdr:col>85</xdr:col>
      <xdr:colOff>177800</xdr:colOff>
      <xdr:row>35</xdr:row>
      <xdr:rowOff>145237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66514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93792</xdr:rowOff>
    </xdr:from>
    <xdr:to>
      <xdr:col>81</xdr:col>
      <xdr:colOff>101600</xdr:colOff>
      <xdr:row>36</xdr:row>
      <xdr:rowOff>23942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15069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1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103027</xdr:rowOff>
    </xdr:from>
    <xdr:to>
      <xdr:col>76</xdr:col>
      <xdr:colOff>165100</xdr:colOff>
      <xdr:row>38</xdr:row>
      <xdr:rowOff>33178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466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24305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13828</xdr:rowOff>
    </xdr:from>
    <xdr:to>
      <xdr:col>72</xdr:col>
      <xdr:colOff>38100</xdr:colOff>
      <xdr:row>37</xdr:row>
      <xdr:rowOff>115428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106555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5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45786</xdr:rowOff>
    </xdr:from>
    <xdr:to>
      <xdr:col>67</xdr:col>
      <xdr:colOff>101600</xdr:colOff>
      <xdr:row>38</xdr:row>
      <xdr:rowOff>147386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138513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5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156834</xdr:rowOff>
    </xdr:from>
    <xdr:to>
      <xdr:col>85</xdr:col>
      <xdr:colOff>127000</xdr:colOff>
      <xdr:row>56</xdr:row>
      <xdr:rowOff>56207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586584"/>
          <a:ext cx="838200" cy="7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56207</xdr:rowOff>
    </xdr:from>
    <xdr:to>
      <xdr:col>81</xdr:col>
      <xdr:colOff>50800</xdr:colOff>
      <xdr:row>57</xdr:row>
      <xdr:rowOff>158053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57407"/>
          <a:ext cx="889000" cy="27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158053</xdr:rowOff>
    </xdr:from>
    <xdr:to>
      <xdr:col>76</xdr:col>
      <xdr:colOff>114300</xdr:colOff>
      <xdr:row>59</xdr:row>
      <xdr:rowOff>9681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30703"/>
          <a:ext cx="889000" cy="19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145100</xdr:rowOff>
    </xdr:from>
    <xdr:to>
      <xdr:col>71</xdr:col>
      <xdr:colOff>177800</xdr:colOff>
      <xdr:row>59</xdr:row>
      <xdr:rowOff>9681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10089200"/>
          <a:ext cx="889000" cy="3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106034</xdr:rowOff>
    </xdr:from>
    <xdr:to>
      <xdr:col>85</xdr:col>
      <xdr:colOff>177800</xdr:colOff>
      <xdr:row>56</xdr:row>
      <xdr:rowOff>36184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128911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38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5407</xdr:rowOff>
    </xdr:from>
    <xdr:to>
      <xdr:col>81</xdr:col>
      <xdr:colOff>101600</xdr:colOff>
      <xdr:row>56</xdr:row>
      <xdr:rowOff>107007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0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123534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38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107253</xdr:rowOff>
    </xdr:from>
    <xdr:to>
      <xdr:col>76</xdr:col>
      <xdr:colOff>165100</xdr:colOff>
      <xdr:row>58</xdr:row>
      <xdr:rowOff>37403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28530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7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130331</xdr:rowOff>
    </xdr:from>
    <xdr:to>
      <xdr:col>72</xdr:col>
      <xdr:colOff>38100</xdr:colOff>
      <xdr:row>59</xdr:row>
      <xdr:rowOff>60481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07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51608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16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94300</xdr:rowOff>
    </xdr:from>
    <xdr:to>
      <xdr:col>67</xdr:col>
      <xdr:colOff>101600</xdr:colOff>
      <xdr:row>59</xdr:row>
      <xdr:rowOff>24450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0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15577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13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41402</xdr:rowOff>
    </xdr:from>
    <xdr:to>
      <xdr:col>85</xdr:col>
      <xdr:colOff>127000</xdr:colOff>
      <xdr:row>79</xdr:row>
      <xdr:rowOff>54335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85952"/>
          <a:ext cx="8382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63413</xdr:rowOff>
    </xdr:from>
    <xdr:to>
      <xdr:col>81</xdr:col>
      <xdr:colOff>50800</xdr:colOff>
      <xdr:row>79</xdr:row>
      <xdr:rowOff>41402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436513"/>
          <a:ext cx="889000" cy="14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63413</xdr:rowOff>
    </xdr:from>
    <xdr:to>
      <xdr:col>76</xdr:col>
      <xdr:colOff>114300</xdr:colOff>
      <xdr:row>78</xdr:row>
      <xdr:rowOff>133886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436513"/>
          <a:ext cx="889000" cy="7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133886</xdr:rowOff>
    </xdr:from>
    <xdr:to>
      <xdr:col>71</xdr:col>
      <xdr:colOff>177800</xdr:colOff>
      <xdr:row>79</xdr:row>
      <xdr:rowOff>60474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06986"/>
          <a:ext cx="889000" cy="9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3535</xdr:rowOff>
    </xdr:from>
    <xdr:to>
      <xdr:col>85</xdr:col>
      <xdr:colOff>177800</xdr:colOff>
      <xdr:row>79</xdr:row>
      <xdr:rowOff>105135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4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89912</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6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162052</xdr:rowOff>
    </xdr:from>
    <xdr:to>
      <xdr:col>81</xdr:col>
      <xdr:colOff>101600</xdr:colOff>
      <xdr:row>79</xdr:row>
      <xdr:rowOff>92202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83329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62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12613</xdr:rowOff>
    </xdr:from>
    <xdr:to>
      <xdr:col>76</xdr:col>
      <xdr:colOff>165100</xdr:colOff>
      <xdr:row>78</xdr:row>
      <xdr:rowOff>114213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3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105340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4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83086</xdr:rowOff>
    </xdr:from>
    <xdr:to>
      <xdr:col>72</xdr:col>
      <xdr:colOff>38100</xdr:colOff>
      <xdr:row>79</xdr:row>
      <xdr:rowOff>13236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4363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5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9674</xdr:rowOff>
    </xdr:from>
    <xdr:to>
      <xdr:col>67</xdr:col>
      <xdr:colOff>101600</xdr:colOff>
      <xdr:row>79</xdr:row>
      <xdr:rowOff>111274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102401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4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54356</xdr:rowOff>
    </xdr:from>
    <xdr:to>
      <xdr:col>85</xdr:col>
      <xdr:colOff>127000</xdr:colOff>
      <xdr:row>95</xdr:row>
      <xdr:rowOff>69686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342106"/>
          <a:ext cx="838200" cy="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66917</xdr:rowOff>
    </xdr:from>
    <xdr:to>
      <xdr:col>81</xdr:col>
      <xdr:colOff>50800</xdr:colOff>
      <xdr:row>95</xdr:row>
      <xdr:rowOff>69686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354667"/>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66917</xdr:rowOff>
    </xdr:from>
    <xdr:to>
      <xdr:col>76</xdr:col>
      <xdr:colOff>114300</xdr:colOff>
      <xdr:row>95</xdr:row>
      <xdr:rowOff>90982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354667"/>
          <a:ext cx="889000" cy="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73558</xdr:rowOff>
    </xdr:from>
    <xdr:to>
      <xdr:col>71</xdr:col>
      <xdr:colOff>177800</xdr:colOff>
      <xdr:row>95</xdr:row>
      <xdr:rowOff>90982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361308"/>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3556</xdr:rowOff>
    </xdr:from>
    <xdr:to>
      <xdr:col>85</xdr:col>
      <xdr:colOff>177800</xdr:colOff>
      <xdr:row>95</xdr:row>
      <xdr:rowOff>105156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2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153433</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2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18886</xdr:rowOff>
    </xdr:from>
    <xdr:to>
      <xdr:col>81</xdr:col>
      <xdr:colOff>101600</xdr:colOff>
      <xdr:row>95</xdr:row>
      <xdr:rowOff>120486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3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111613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3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16117</xdr:rowOff>
    </xdr:from>
    <xdr:to>
      <xdr:col>76</xdr:col>
      <xdr:colOff>165100</xdr:colOff>
      <xdr:row>95</xdr:row>
      <xdr:rowOff>117717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3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134244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0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40182</xdr:rowOff>
    </xdr:from>
    <xdr:to>
      <xdr:col>72</xdr:col>
      <xdr:colOff>38100</xdr:colOff>
      <xdr:row>95</xdr:row>
      <xdr:rowOff>141782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3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132909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4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22758</xdr:rowOff>
    </xdr:from>
    <xdr:to>
      <xdr:col>67</xdr:col>
      <xdr:colOff>101600</xdr:colOff>
      <xdr:row>95</xdr:row>
      <xdr:rowOff>124358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31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140885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08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消防費において、類似団体内平均値に比べて低い状況にあったが、消防広域化が始まった令和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年度には類似団体内平均値を上回った。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教育費においても、令和元年度まで類似団体内平均値に比べ低い状況にあったが、令和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年度以降学校給食センターや新文化交流施設の整備などにより高い状況となっている。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その他、農林水産業費は水産業により、商工費は観光費により、それぞれ類似団体内平均値を上回っており、他と比べて経費が嵩む状況にある。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標準財政規模に対する財政調整基金残高の割合は、令和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年度に一時的に減少したものの増加傾向にあり、一方実質収支額の割合は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％前後を維持しているものの、令和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4,74%</a:t>
          </a:r>
          <a:r>
            <a:rPr kumimoji="1" lang="ja-JP" altLang="en-US" sz="1400">
              <a:latin typeface="ＭＳ ゴシック" pitchFamily="49" charset="-128"/>
              <a:ea typeface="ＭＳ ゴシック" pitchFamily="49" charset="-128"/>
            </a:rPr>
            <a:t>と低い水準となった。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実質収支は黒字となっており、連結実質赤字比率はない状況にある。その中でも大きなウエイトを占めている水道事業会計では、概ね良好な経営状況を維持しており、今後人口減少等に伴う給水人口の減少などの影響を踏まえて、経営の健全性を確保し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8%20%20&#20844;&#20250;&#35336;&#21046;&#24230;/R05/230906_(&#20316;&#25104;&#20013;)&#20196;&#21644;&#65299;&#24180;&#24230;&#36001;&#25919;&#29366;&#27841;&#36039;&#26009;&#38598;&#12398;&#20316;&#25104;&#12395;&#12388;&#12356;&#12390;&#65288;2&#22238;&#30446;&#12539;&#22320;&#26041;&#20844;&#20250;&#35336;&#38306;&#20418;&#65289;/02_&#24066;&#30010;&#26449;&#12424;&#12426;/&#12304;&#36001;&#25919;&#29366;&#27841;&#36039;&#26009;&#38598;&#12305;_162051_&#27703;&#3521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83.3</v>
          </cell>
          <cell r="CV51">
            <v>41.9</v>
          </cell>
        </row>
        <row r="53">
          <cell r="BP53">
            <v>55.9</v>
          </cell>
          <cell r="CV53">
            <v>61.2</v>
          </cell>
        </row>
        <row r="55">
          <cell r="AN55" t="str">
            <v>類似団体内平均値</v>
          </cell>
          <cell r="BP55">
            <v>55.4</v>
          </cell>
          <cell r="CV55">
            <v>25.1</v>
          </cell>
        </row>
        <row r="57">
          <cell r="BP57">
            <v>58.7</v>
          </cell>
          <cell r="CV57">
            <v>63.1</v>
          </cell>
        </row>
        <row r="72">
          <cell r="BP72" t="str">
            <v>H29</v>
          </cell>
          <cell r="BX72" t="str">
            <v>H30</v>
          </cell>
          <cell r="CF72" t="str">
            <v>R01</v>
          </cell>
          <cell r="CN72" t="str">
            <v>R02</v>
          </cell>
          <cell r="CV72" t="str">
            <v>R03</v>
          </cell>
        </row>
        <row r="73">
          <cell r="AN73" t="str">
            <v>当該団体値</v>
          </cell>
          <cell r="BP73">
            <v>83.3</v>
          </cell>
          <cell r="BX73">
            <v>65.900000000000006</v>
          </cell>
          <cell r="CF73">
            <v>58</v>
          </cell>
          <cell r="CN73">
            <v>63.8</v>
          </cell>
          <cell r="CV73">
            <v>41.9</v>
          </cell>
        </row>
        <row r="75">
          <cell r="BP75">
            <v>11.1</v>
          </cell>
          <cell r="BX75">
            <v>11.2</v>
          </cell>
          <cell r="CF75">
            <v>11.2</v>
          </cell>
          <cell r="CN75">
            <v>11.3</v>
          </cell>
          <cell r="CV75">
            <v>11.5</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election activeCell="W13" sqref="W13:AB14"/>
    </sheetView>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4"/>
      <c r="DK1" s="174"/>
      <c r="DL1" s="174"/>
      <c r="DM1" s="174"/>
      <c r="DN1" s="174"/>
      <c r="DO1" s="174"/>
    </row>
    <row r="2" spans="1:119" ht="24.75" thickBot="1" x14ac:dyDescent="0.2">
      <c r="B2" s="175" t="s">
        <v>81</v>
      </c>
      <c r="C2" s="175"/>
      <c r="D2" s="176"/>
    </row>
    <row r="3" spans="1:119" ht="18.75" customHeight="1" thickBot="1" x14ac:dyDescent="0.2">
      <c r="A3" s="174"/>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4"/>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27202840</v>
      </c>
      <c r="BO4" s="452"/>
      <c r="BP4" s="452"/>
      <c r="BQ4" s="452"/>
      <c r="BR4" s="452"/>
      <c r="BS4" s="452"/>
      <c r="BT4" s="452"/>
      <c r="BU4" s="453"/>
      <c r="BV4" s="451">
        <v>30202888</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4.7</v>
      </c>
      <c r="CU4" s="592"/>
      <c r="CV4" s="592"/>
      <c r="CW4" s="592"/>
      <c r="CX4" s="592"/>
      <c r="CY4" s="592"/>
      <c r="CZ4" s="592"/>
      <c r="DA4" s="593"/>
      <c r="DB4" s="591">
        <v>8</v>
      </c>
      <c r="DC4" s="592"/>
      <c r="DD4" s="592"/>
      <c r="DE4" s="592"/>
      <c r="DF4" s="592"/>
      <c r="DG4" s="592"/>
      <c r="DH4" s="592"/>
      <c r="DI4" s="593"/>
    </row>
    <row r="5" spans="1:119" ht="18.75" customHeight="1" x14ac:dyDescent="0.15">
      <c r="A5" s="174"/>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26536500</v>
      </c>
      <c r="BO5" s="423"/>
      <c r="BP5" s="423"/>
      <c r="BQ5" s="423"/>
      <c r="BR5" s="423"/>
      <c r="BS5" s="423"/>
      <c r="BT5" s="423"/>
      <c r="BU5" s="424"/>
      <c r="BV5" s="422">
        <v>29067134</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81.400000000000006</v>
      </c>
      <c r="CU5" s="420"/>
      <c r="CV5" s="420"/>
      <c r="CW5" s="420"/>
      <c r="CX5" s="420"/>
      <c r="CY5" s="420"/>
      <c r="CZ5" s="420"/>
      <c r="DA5" s="421"/>
      <c r="DB5" s="419">
        <v>88</v>
      </c>
      <c r="DC5" s="420"/>
      <c r="DD5" s="420"/>
      <c r="DE5" s="420"/>
      <c r="DF5" s="420"/>
      <c r="DG5" s="420"/>
      <c r="DH5" s="420"/>
      <c r="DI5" s="421"/>
    </row>
    <row r="6" spans="1:119" ht="18.75" customHeight="1" x14ac:dyDescent="0.15">
      <c r="A6" s="174"/>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666340</v>
      </c>
      <c r="BO6" s="423"/>
      <c r="BP6" s="423"/>
      <c r="BQ6" s="423"/>
      <c r="BR6" s="423"/>
      <c r="BS6" s="423"/>
      <c r="BT6" s="423"/>
      <c r="BU6" s="424"/>
      <c r="BV6" s="422">
        <v>1135754</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85.7</v>
      </c>
      <c r="CU6" s="566"/>
      <c r="CV6" s="566"/>
      <c r="CW6" s="566"/>
      <c r="CX6" s="566"/>
      <c r="CY6" s="566"/>
      <c r="CZ6" s="566"/>
      <c r="DA6" s="567"/>
      <c r="DB6" s="565">
        <v>92</v>
      </c>
      <c r="DC6" s="566"/>
      <c r="DD6" s="566"/>
      <c r="DE6" s="566"/>
      <c r="DF6" s="566"/>
      <c r="DG6" s="566"/>
      <c r="DH6" s="566"/>
      <c r="DI6" s="567"/>
    </row>
    <row r="7" spans="1:119" ht="18.75" customHeight="1" x14ac:dyDescent="0.15">
      <c r="A7" s="174"/>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58868</v>
      </c>
      <c r="BO7" s="423"/>
      <c r="BP7" s="423"/>
      <c r="BQ7" s="423"/>
      <c r="BR7" s="423"/>
      <c r="BS7" s="423"/>
      <c r="BT7" s="423"/>
      <c r="BU7" s="424"/>
      <c r="BV7" s="422">
        <v>152727</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12802894</v>
      </c>
      <c r="CU7" s="423"/>
      <c r="CV7" s="423"/>
      <c r="CW7" s="423"/>
      <c r="CX7" s="423"/>
      <c r="CY7" s="423"/>
      <c r="CZ7" s="423"/>
      <c r="DA7" s="424"/>
      <c r="DB7" s="422">
        <v>12363184</v>
      </c>
      <c r="DC7" s="423"/>
      <c r="DD7" s="423"/>
      <c r="DE7" s="423"/>
      <c r="DF7" s="423"/>
      <c r="DG7" s="423"/>
      <c r="DH7" s="423"/>
      <c r="DI7" s="424"/>
    </row>
    <row r="8" spans="1:119" ht="18.75" customHeight="1" thickBot="1" x14ac:dyDescent="0.2">
      <c r="A8" s="174"/>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607472</v>
      </c>
      <c r="BO8" s="423"/>
      <c r="BP8" s="423"/>
      <c r="BQ8" s="423"/>
      <c r="BR8" s="423"/>
      <c r="BS8" s="423"/>
      <c r="BT8" s="423"/>
      <c r="BU8" s="424"/>
      <c r="BV8" s="422">
        <v>983027</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0.47</v>
      </c>
      <c r="CU8" s="526"/>
      <c r="CV8" s="526"/>
      <c r="CW8" s="526"/>
      <c r="CX8" s="526"/>
      <c r="CY8" s="526"/>
      <c r="CZ8" s="526"/>
      <c r="DA8" s="527"/>
      <c r="DB8" s="525">
        <v>0.48</v>
      </c>
      <c r="DC8" s="526"/>
      <c r="DD8" s="526"/>
      <c r="DE8" s="526"/>
      <c r="DF8" s="526"/>
      <c r="DG8" s="526"/>
      <c r="DH8" s="526"/>
      <c r="DI8" s="527"/>
    </row>
    <row r="9" spans="1:119" ht="18.75" customHeight="1" thickBot="1" x14ac:dyDescent="0.2">
      <c r="A9" s="174"/>
      <c r="B9" s="554" t="s">
        <v>112</v>
      </c>
      <c r="C9" s="555"/>
      <c r="D9" s="555"/>
      <c r="E9" s="555"/>
      <c r="F9" s="555"/>
      <c r="G9" s="555"/>
      <c r="H9" s="555"/>
      <c r="I9" s="555"/>
      <c r="J9" s="555"/>
      <c r="K9" s="473"/>
      <c r="L9" s="556" t="s">
        <v>113</v>
      </c>
      <c r="M9" s="557"/>
      <c r="N9" s="557"/>
      <c r="O9" s="557"/>
      <c r="P9" s="557"/>
      <c r="Q9" s="558"/>
      <c r="R9" s="559">
        <v>43950</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116</v>
      </c>
      <c r="AV9" s="481"/>
      <c r="AW9" s="481"/>
      <c r="AX9" s="481"/>
      <c r="AY9" s="436" t="s">
        <v>117</v>
      </c>
      <c r="AZ9" s="437"/>
      <c r="BA9" s="437"/>
      <c r="BB9" s="437"/>
      <c r="BC9" s="437"/>
      <c r="BD9" s="437"/>
      <c r="BE9" s="437"/>
      <c r="BF9" s="437"/>
      <c r="BG9" s="437"/>
      <c r="BH9" s="437"/>
      <c r="BI9" s="437"/>
      <c r="BJ9" s="437"/>
      <c r="BK9" s="437"/>
      <c r="BL9" s="437"/>
      <c r="BM9" s="438"/>
      <c r="BN9" s="422">
        <v>-375555</v>
      </c>
      <c r="BO9" s="423"/>
      <c r="BP9" s="423"/>
      <c r="BQ9" s="423"/>
      <c r="BR9" s="423"/>
      <c r="BS9" s="423"/>
      <c r="BT9" s="423"/>
      <c r="BU9" s="424"/>
      <c r="BV9" s="422">
        <v>189902</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14.5</v>
      </c>
      <c r="CU9" s="420"/>
      <c r="CV9" s="420"/>
      <c r="CW9" s="420"/>
      <c r="CX9" s="420"/>
      <c r="CY9" s="420"/>
      <c r="CZ9" s="420"/>
      <c r="DA9" s="421"/>
      <c r="DB9" s="419">
        <v>14.7</v>
      </c>
      <c r="DC9" s="420"/>
      <c r="DD9" s="420"/>
      <c r="DE9" s="420"/>
      <c r="DF9" s="420"/>
      <c r="DG9" s="420"/>
      <c r="DH9" s="420"/>
      <c r="DI9" s="421"/>
    </row>
    <row r="10" spans="1:119" ht="18.75" customHeight="1" thickBot="1" x14ac:dyDescent="0.2">
      <c r="A10" s="174"/>
      <c r="B10" s="554"/>
      <c r="C10" s="555"/>
      <c r="D10" s="555"/>
      <c r="E10" s="555"/>
      <c r="F10" s="555"/>
      <c r="G10" s="555"/>
      <c r="H10" s="555"/>
      <c r="I10" s="555"/>
      <c r="J10" s="555"/>
      <c r="K10" s="473"/>
      <c r="L10" s="378" t="s">
        <v>119</v>
      </c>
      <c r="M10" s="379"/>
      <c r="N10" s="379"/>
      <c r="O10" s="379"/>
      <c r="P10" s="379"/>
      <c r="Q10" s="380"/>
      <c r="R10" s="375">
        <v>47992</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116</v>
      </c>
      <c r="AV10" s="481"/>
      <c r="AW10" s="481"/>
      <c r="AX10" s="481"/>
      <c r="AY10" s="436" t="s">
        <v>121</v>
      </c>
      <c r="AZ10" s="437"/>
      <c r="BA10" s="437"/>
      <c r="BB10" s="437"/>
      <c r="BC10" s="437"/>
      <c r="BD10" s="437"/>
      <c r="BE10" s="437"/>
      <c r="BF10" s="437"/>
      <c r="BG10" s="437"/>
      <c r="BH10" s="437"/>
      <c r="BI10" s="437"/>
      <c r="BJ10" s="437"/>
      <c r="BK10" s="437"/>
      <c r="BL10" s="437"/>
      <c r="BM10" s="438"/>
      <c r="BN10" s="422">
        <v>492004</v>
      </c>
      <c r="BO10" s="423"/>
      <c r="BP10" s="423"/>
      <c r="BQ10" s="423"/>
      <c r="BR10" s="423"/>
      <c r="BS10" s="423"/>
      <c r="BT10" s="423"/>
      <c r="BU10" s="424"/>
      <c r="BV10" s="422">
        <v>397078</v>
      </c>
      <c r="BW10" s="423"/>
      <c r="BX10" s="423"/>
      <c r="BY10" s="423"/>
      <c r="BZ10" s="423"/>
      <c r="CA10" s="423"/>
      <c r="CB10" s="423"/>
      <c r="CC10" s="424"/>
      <c r="CD10" s="177" t="s">
        <v>122</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16426</v>
      </c>
      <c r="BO11" s="423"/>
      <c r="BP11" s="423"/>
      <c r="BQ11" s="423"/>
      <c r="BR11" s="423"/>
      <c r="BS11" s="423"/>
      <c r="BT11" s="423"/>
      <c r="BU11" s="424"/>
      <c r="BV11" s="422">
        <v>16192</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130</v>
      </c>
      <c r="DC11" s="526"/>
      <c r="DD11" s="526"/>
      <c r="DE11" s="526"/>
      <c r="DF11" s="526"/>
      <c r="DG11" s="526"/>
      <c r="DH11" s="526"/>
      <c r="DI11" s="527"/>
    </row>
    <row r="12" spans="1:119" ht="18.75" customHeight="1" x14ac:dyDescent="0.15">
      <c r="A12" s="174"/>
      <c r="B12" s="528" t="s">
        <v>131</v>
      </c>
      <c r="C12" s="529"/>
      <c r="D12" s="529"/>
      <c r="E12" s="529"/>
      <c r="F12" s="529"/>
      <c r="G12" s="529"/>
      <c r="H12" s="529"/>
      <c r="I12" s="529"/>
      <c r="J12" s="529"/>
      <c r="K12" s="530"/>
      <c r="L12" s="537" t="s">
        <v>132</v>
      </c>
      <c r="M12" s="538"/>
      <c r="N12" s="538"/>
      <c r="O12" s="538"/>
      <c r="P12" s="538"/>
      <c r="Q12" s="539"/>
      <c r="R12" s="540">
        <v>44906</v>
      </c>
      <c r="S12" s="541"/>
      <c r="T12" s="541"/>
      <c r="U12" s="541"/>
      <c r="V12" s="542"/>
      <c r="W12" s="543" t="s">
        <v>1</v>
      </c>
      <c r="X12" s="481"/>
      <c r="Y12" s="481"/>
      <c r="Z12" s="481"/>
      <c r="AA12" s="481"/>
      <c r="AB12" s="544"/>
      <c r="AC12" s="545" t="s">
        <v>133</v>
      </c>
      <c r="AD12" s="546"/>
      <c r="AE12" s="546"/>
      <c r="AF12" s="546"/>
      <c r="AG12" s="547"/>
      <c r="AH12" s="545" t="s">
        <v>134</v>
      </c>
      <c r="AI12" s="546"/>
      <c r="AJ12" s="546"/>
      <c r="AK12" s="546"/>
      <c r="AL12" s="548"/>
      <c r="AM12" s="479" t="s">
        <v>135</v>
      </c>
      <c r="AN12" s="379"/>
      <c r="AO12" s="379"/>
      <c r="AP12" s="379"/>
      <c r="AQ12" s="379"/>
      <c r="AR12" s="379"/>
      <c r="AS12" s="379"/>
      <c r="AT12" s="380"/>
      <c r="AU12" s="480" t="s">
        <v>94</v>
      </c>
      <c r="AV12" s="481"/>
      <c r="AW12" s="481"/>
      <c r="AX12" s="481"/>
      <c r="AY12" s="436" t="s">
        <v>136</v>
      </c>
      <c r="AZ12" s="437"/>
      <c r="BA12" s="437"/>
      <c r="BB12" s="437"/>
      <c r="BC12" s="437"/>
      <c r="BD12" s="437"/>
      <c r="BE12" s="437"/>
      <c r="BF12" s="437"/>
      <c r="BG12" s="437"/>
      <c r="BH12" s="437"/>
      <c r="BI12" s="437"/>
      <c r="BJ12" s="437"/>
      <c r="BK12" s="437"/>
      <c r="BL12" s="437"/>
      <c r="BM12" s="438"/>
      <c r="BN12" s="422">
        <v>66043</v>
      </c>
      <c r="BO12" s="423"/>
      <c r="BP12" s="423"/>
      <c r="BQ12" s="423"/>
      <c r="BR12" s="423"/>
      <c r="BS12" s="423"/>
      <c r="BT12" s="423"/>
      <c r="BU12" s="424"/>
      <c r="BV12" s="422">
        <v>388865</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130</v>
      </c>
      <c r="CU12" s="526"/>
      <c r="CV12" s="526"/>
      <c r="CW12" s="526"/>
      <c r="CX12" s="526"/>
      <c r="CY12" s="526"/>
      <c r="CZ12" s="526"/>
      <c r="DA12" s="527"/>
      <c r="DB12" s="525" t="s">
        <v>138</v>
      </c>
      <c r="DC12" s="526"/>
      <c r="DD12" s="526"/>
      <c r="DE12" s="526"/>
      <c r="DF12" s="526"/>
      <c r="DG12" s="526"/>
      <c r="DH12" s="526"/>
      <c r="DI12" s="527"/>
    </row>
    <row r="13" spans="1:119" ht="18.75" customHeight="1" x14ac:dyDescent="0.15">
      <c r="A13" s="174"/>
      <c r="B13" s="531"/>
      <c r="C13" s="532"/>
      <c r="D13" s="532"/>
      <c r="E13" s="532"/>
      <c r="F13" s="532"/>
      <c r="G13" s="532"/>
      <c r="H13" s="532"/>
      <c r="I13" s="532"/>
      <c r="J13" s="532"/>
      <c r="K13" s="533"/>
      <c r="L13" s="183"/>
      <c r="M13" s="506" t="s">
        <v>139</v>
      </c>
      <c r="N13" s="507"/>
      <c r="O13" s="507"/>
      <c r="P13" s="507"/>
      <c r="Q13" s="508"/>
      <c r="R13" s="509">
        <v>44460</v>
      </c>
      <c r="S13" s="510"/>
      <c r="T13" s="510"/>
      <c r="U13" s="510"/>
      <c r="V13" s="511"/>
      <c r="W13" s="512" t="s">
        <v>140</v>
      </c>
      <c r="X13" s="408"/>
      <c r="Y13" s="408"/>
      <c r="Z13" s="408"/>
      <c r="AA13" s="408"/>
      <c r="AB13" s="409"/>
      <c r="AC13" s="375">
        <v>891</v>
      </c>
      <c r="AD13" s="376"/>
      <c r="AE13" s="376"/>
      <c r="AF13" s="376"/>
      <c r="AG13" s="377"/>
      <c r="AH13" s="375">
        <v>1030</v>
      </c>
      <c r="AI13" s="376"/>
      <c r="AJ13" s="376"/>
      <c r="AK13" s="376"/>
      <c r="AL13" s="435"/>
      <c r="AM13" s="479" t="s">
        <v>141</v>
      </c>
      <c r="AN13" s="379"/>
      <c r="AO13" s="379"/>
      <c r="AP13" s="379"/>
      <c r="AQ13" s="379"/>
      <c r="AR13" s="379"/>
      <c r="AS13" s="379"/>
      <c r="AT13" s="380"/>
      <c r="AU13" s="480" t="s">
        <v>116</v>
      </c>
      <c r="AV13" s="481"/>
      <c r="AW13" s="481"/>
      <c r="AX13" s="481"/>
      <c r="AY13" s="436" t="s">
        <v>142</v>
      </c>
      <c r="AZ13" s="437"/>
      <c r="BA13" s="437"/>
      <c r="BB13" s="437"/>
      <c r="BC13" s="437"/>
      <c r="BD13" s="437"/>
      <c r="BE13" s="437"/>
      <c r="BF13" s="437"/>
      <c r="BG13" s="437"/>
      <c r="BH13" s="437"/>
      <c r="BI13" s="437"/>
      <c r="BJ13" s="437"/>
      <c r="BK13" s="437"/>
      <c r="BL13" s="437"/>
      <c r="BM13" s="438"/>
      <c r="BN13" s="422">
        <v>66832</v>
      </c>
      <c r="BO13" s="423"/>
      <c r="BP13" s="423"/>
      <c r="BQ13" s="423"/>
      <c r="BR13" s="423"/>
      <c r="BS13" s="423"/>
      <c r="BT13" s="423"/>
      <c r="BU13" s="424"/>
      <c r="BV13" s="422">
        <v>214307</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11.5</v>
      </c>
      <c r="CU13" s="420"/>
      <c r="CV13" s="420"/>
      <c r="CW13" s="420"/>
      <c r="CX13" s="420"/>
      <c r="CY13" s="420"/>
      <c r="CZ13" s="420"/>
      <c r="DA13" s="421"/>
      <c r="DB13" s="419">
        <v>11.3</v>
      </c>
      <c r="DC13" s="420"/>
      <c r="DD13" s="420"/>
      <c r="DE13" s="420"/>
      <c r="DF13" s="420"/>
      <c r="DG13" s="420"/>
      <c r="DH13" s="420"/>
      <c r="DI13" s="421"/>
    </row>
    <row r="14" spans="1:119" ht="18.75" customHeight="1" thickBot="1" x14ac:dyDescent="0.2">
      <c r="A14" s="174"/>
      <c r="B14" s="531"/>
      <c r="C14" s="532"/>
      <c r="D14" s="532"/>
      <c r="E14" s="532"/>
      <c r="F14" s="532"/>
      <c r="G14" s="532"/>
      <c r="H14" s="532"/>
      <c r="I14" s="532"/>
      <c r="J14" s="532"/>
      <c r="K14" s="533"/>
      <c r="L14" s="496" t="s">
        <v>144</v>
      </c>
      <c r="M14" s="549"/>
      <c r="N14" s="549"/>
      <c r="O14" s="549"/>
      <c r="P14" s="549"/>
      <c r="Q14" s="550"/>
      <c r="R14" s="509">
        <v>45867</v>
      </c>
      <c r="S14" s="510"/>
      <c r="T14" s="510"/>
      <c r="U14" s="510"/>
      <c r="V14" s="511"/>
      <c r="W14" s="513"/>
      <c r="X14" s="411"/>
      <c r="Y14" s="411"/>
      <c r="Z14" s="411"/>
      <c r="AA14" s="411"/>
      <c r="AB14" s="412"/>
      <c r="AC14" s="502">
        <v>4.2</v>
      </c>
      <c r="AD14" s="503"/>
      <c r="AE14" s="503"/>
      <c r="AF14" s="503"/>
      <c r="AG14" s="504"/>
      <c r="AH14" s="502">
        <v>4.4000000000000004</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v>41.9</v>
      </c>
      <c r="CU14" s="520"/>
      <c r="CV14" s="520"/>
      <c r="CW14" s="520"/>
      <c r="CX14" s="520"/>
      <c r="CY14" s="520"/>
      <c r="CZ14" s="520"/>
      <c r="DA14" s="521"/>
      <c r="DB14" s="519">
        <v>63.8</v>
      </c>
      <c r="DC14" s="520"/>
      <c r="DD14" s="520"/>
      <c r="DE14" s="520"/>
      <c r="DF14" s="520"/>
      <c r="DG14" s="520"/>
      <c r="DH14" s="520"/>
      <c r="DI14" s="521"/>
    </row>
    <row r="15" spans="1:119" ht="18.75" customHeight="1" x14ac:dyDescent="0.15">
      <c r="A15" s="174"/>
      <c r="B15" s="531"/>
      <c r="C15" s="532"/>
      <c r="D15" s="532"/>
      <c r="E15" s="532"/>
      <c r="F15" s="532"/>
      <c r="G15" s="532"/>
      <c r="H15" s="532"/>
      <c r="I15" s="532"/>
      <c r="J15" s="532"/>
      <c r="K15" s="533"/>
      <c r="L15" s="183"/>
      <c r="M15" s="506" t="s">
        <v>139</v>
      </c>
      <c r="N15" s="507"/>
      <c r="O15" s="507"/>
      <c r="P15" s="507"/>
      <c r="Q15" s="508"/>
      <c r="R15" s="509">
        <v>45388</v>
      </c>
      <c r="S15" s="510"/>
      <c r="T15" s="510"/>
      <c r="U15" s="510"/>
      <c r="V15" s="511"/>
      <c r="W15" s="512" t="s">
        <v>146</v>
      </c>
      <c r="X15" s="408"/>
      <c r="Y15" s="408"/>
      <c r="Z15" s="408"/>
      <c r="AA15" s="408"/>
      <c r="AB15" s="409"/>
      <c r="AC15" s="375">
        <v>7202</v>
      </c>
      <c r="AD15" s="376"/>
      <c r="AE15" s="376"/>
      <c r="AF15" s="376"/>
      <c r="AG15" s="377"/>
      <c r="AH15" s="375">
        <v>8060</v>
      </c>
      <c r="AI15" s="376"/>
      <c r="AJ15" s="376"/>
      <c r="AK15" s="376"/>
      <c r="AL15" s="435"/>
      <c r="AM15" s="479"/>
      <c r="AN15" s="379"/>
      <c r="AO15" s="379"/>
      <c r="AP15" s="379"/>
      <c r="AQ15" s="379"/>
      <c r="AR15" s="379"/>
      <c r="AS15" s="379"/>
      <c r="AT15" s="380"/>
      <c r="AU15" s="480"/>
      <c r="AV15" s="481"/>
      <c r="AW15" s="481"/>
      <c r="AX15" s="481"/>
      <c r="AY15" s="448" t="s">
        <v>147</v>
      </c>
      <c r="AZ15" s="449"/>
      <c r="BA15" s="449"/>
      <c r="BB15" s="449"/>
      <c r="BC15" s="449"/>
      <c r="BD15" s="449"/>
      <c r="BE15" s="449"/>
      <c r="BF15" s="449"/>
      <c r="BG15" s="449"/>
      <c r="BH15" s="449"/>
      <c r="BI15" s="449"/>
      <c r="BJ15" s="449"/>
      <c r="BK15" s="449"/>
      <c r="BL15" s="449"/>
      <c r="BM15" s="450"/>
      <c r="BN15" s="451">
        <v>4867901</v>
      </c>
      <c r="BO15" s="452"/>
      <c r="BP15" s="452"/>
      <c r="BQ15" s="452"/>
      <c r="BR15" s="452"/>
      <c r="BS15" s="452"/>
      <c r="BT15" s="452"/>
      <c r="BU15" s="453"/>
      <c r="BV15" s="451">
        <v>5196974</v>
      </c>
      <c r="BW15" s="452"/>
      <c r="BX15" s="452"/>
      <c r="BY15" s="452"/>
      <c r="BZ15" s="452"/>
      <c r="CA15" s="452"/>
      <c r="CB15" s="452"/>
      <c r="CC15" s="453"/>
      <c r="CD15" s="522" t="s">
        <v>148</v>
      </c>
      <c r="CE15" s="523"/>
      <c r="CF15" s="523"/>
      <c r="CG15" s="523"/>
      <c r="CH15" s="523"/>
      <c r="CI15" s="523"/>
      <c r="CJ15" s="523"/>
      <c r="CK15" s="523"/>
      <c r="CL15" s="523"/>
      <c r="CM15" s="523"/>
      <c r="CN15" s="523"/>
      <c r="CO15" s="523"/>
      <c r="CP15" s="523"/>
      <c r="CQ15" s="523"/>
      <c r="CR15" s="523"/>
      <c r="CS15" s="524"/>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531"/>
      <c r="C16" s="532"/>
      <c r="D16" s="532"/>
      <c r="E16" s="532"/>
      <c r="F16" s="532"/>
      <c r="G16" s="532"/>
      <c r="H16" s="532"/>
      <c r="I16" s="532"/>
      <c r="J16" s="532"/>
      <c r="K16" s="533"/>
      <c r="L16" s="496" t="s">
        <v>149</v>
      </c>
      <c r="M16" s="497"/>
      <c r="N16" s="497"/>
      <c r="O16" s="497"/>
      <c r="P16" s="497"/>
      <c r="Q16" s="498"/>
      <c r="R16" s="499" t="s">
        <v>150</v>
      </c>
      <c r="S16" s="500"/>
      <c r="T16" s="500"/>
      <c r="U16" s="500"/>
      <c r="V16" s="501"/>
      <c r="W16" s="513"/>
      <c r="X16" s="411"/>
      <c r="Y16" s="411"/>
      <c r="Z16" s="411"/>
      <c r="AA16" s="411"/>
      <c r="AB16" s="412"/>
      <c r="AC16" s="502">
        <v>33.799999999999997</v>
      </c>
      <c r="AD16" s="503"/>
      <c r="AE16" s="503"/>
      <c r="AF16" s="503"/>
      <c r="AG16" s="504"/>
      <c r="AH16" s="502">
        <v>34.799999999999997</v>
      </c>
      <c r="AI16" s="503"/>
      <c r="AJ16" s="503"/>
      <c r="AK16" s="503"/>
      <c r="AL16" s="505"/>
      <c r="AM16" s="479"/>
      <c r="AN16" s="379"/>
      <c r="AO16" s="379"/>
      <c r="AP16" s="379"/>
      <c r="AQ16" s="379"/>
      <c r="AR16" s="379"/>
      <c r="AS16" s="379"/>
      <c r="AT16" s="380"/>
      <c r="AU16" s="480"/>
      <c r="AV16" s="481"/>
      <c r="AW16" s="481"/>
      <c r="AX16" s="481"/>
      <c r="AY16" s="436" t="s">
        <v>151</v>
      </c>
      <c r="AZ16" s="437"/>
      <c r="BA16" s="437"/>
      <c r="BB16" s="437"/>
      <c r="BC16" s="437"/>
      <c r="BD16" s="437"/>
      <c r="BE16" s="437"/>
      <c r="BF16" s="437"/>
      <c r="BG16" s="437"/>
      <c r="BH16" s="437"/>
      <c r="BI16" s="437"/>
      <c r="BJ16" s="437"/>
      <c r="BK16" s="437"/>
      <c r="BL16" s="437"/>
      <c r="BM16" s="438"/>
      <c r="BN16" s="422">
        <v>10965793</v>
      </c>
      <c r="BO16" s="423"/>
      <c r="BP16" s="423"/>
      <c r="BQ16" s="423"/>
      <c r="BR16" s="423"/>
      <c r="BS16" s="423"/>
      <c r="BT16" s="423"/>
      <c r="BU16" s="424"/>
      <c r="BV16" s="422">
        <v>10591082</v>
      </c>
      <c r="BW16" s="423"/>
      <c r="BX16" s="423"/>
      <c r="BY16" s="423"/>
      <c r="BZ16" s="423"/>
      <c r="CA16" s="423"/>
      <c r="CB16" s="423"/>
      <c r="CC16" s="424"/>
      <c r="CD16" s="187"/>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4"/>
      <c r="B17" s="534"/>
      <c r="C17" s="535"/>
      <c r="D17" s="535"/>
      <c r="E17" s="535"/>
      <c r="F17" s="535"/>
      <c r="G17" s="535"/>
      <c r="H17" s="535"/>
      <c r="I17" s="535"/>
      <c r="J17" s="535"/>
      <c r="K17" s="536"/>
      <c r="L17" s="188"/>
      <c r="M17" s="515" t="s">
        <v>152</v>
      </c>
      <c r="N17" s="516"/>
      <c r="O17" s="516"/>
      <c r="P17" s="516"/>
      <c r="Q17" s="517"/>
      <c r="R17" s="499" t="s">
        <v>153</v>
      </c>
      <c r="S17" s="500"/>
      <c r="T17" s="500"/>
      <c r="U17" s="500"/>
      <c r="V17" s="501"/>
      <c r="W17" s="512" t="s">
        <v>154</v>
      </c>
      <c r="X17" s="408"/>
      <c r="Y17" s="408"/>
      <c r="Z17" s="408"/>
      <c r="AA17" s="408"/>
      <c r="AB17" s="409"/>
      <c r="AC17" s="375">
        <v>13220</v>
      </c>
      <c r="AD17" s="376"/>
      <c r="AE17" s="376"/>
      <c r="AF17" s="376"/>
      <c r="AG17" s="377"/>
      <c r="AH17" s="375">
        <v>14094</v>
      </c>
      <c r="AI17" s="376"/>
      <c r="AJ17" s="376"/>
      <c r="AK17" s="376"/>
      <c r="AL17" s="435"/>
      <c r="AM17" s="479"/>
      <c r="AN17" s="379"/>
      <c r="AO17" s="379"/>
      <c r="AP17" s="379"/>
      <c r="AQ17" s="379"/>
      <c r="AR17" s="379"/>
      <c r="AS17" s="379"/>
      <c r="AT17" s="380"/>
      <c r="AU17" s="480"/>
      <c r="AV17" s="481"/>
      <c r="AW17" s="481"/>
      <c r="AX17" s="481"/>
      <c r="AY17" s="436" t="s">
        <v>155</v>
      </c>
      <c r="AZ17" s="437"/>
      <c r="BA17" s="437"/>
      <c r="BB17" s="437"/>
      <c r="BC17" s="437"/>
      <c r="BD17" s="437"/>
      <c r="BE17" s="437"/>
      <c r="BF17" s="437"/>
      <c r="BG17" s="437"/>
      <c r="BH17" s="437"/>
      <c r="BI17" s="437"/>
      <c r="BJ17" s="437"/>
      <c r="BK17" s="437"/>
      <c r="BL17" s="437"/>
      <c r="BM17" s="438"/>
      <c r="BN17" s="422">
        <v>6030455</v>
      </c>
      <c r="BO17" s="423"/>
      <c r="BP17" s="423"/>
      <c r="BQ17" s="423"/>
      <c r="BR17" s="423"/>
      <c r="BS17" s="423"/>
      <c r="BT17" s="423"/>
      <c r="BU17" s="424"/>
      <c r="BV17" s="422">
        <v>6471219</v>
      </c>
      <c r="BW17" s="423"/>
      <c r="BX17" s="423"/>
      <c r="BY17" s="423"/>
      <c r="BZ17" s="423"/>
      <c r="CA17" s="423"/>
      <c r="CB17" s="423"/>
      <c r="CC17" s="424"/>
      <c r="CD17" s="187"/>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4"/>
      <c r="B18" s="472" t="s">
        <v>156</v>
      </c>
      <c r="C18" s="473"/>
      <c r="D18" s="473"/>
      <c r="E18" s="474"/>
      <c r="F18" s="474"/>
      <c r="G18" s="474"/>
      <c r="H18" s="474"/>
      <c r="I18" s="474"/>
      <c r="J18" s="474"/>
      <c r="K18" s="474"/>
      <c r="L18" s="475">
        <v>230.54</v>
      </c>
      <c r="M18" s="475"/>
      <c r="N18" s="475"/>
      <c r="O18" s="475"/>
      <c r="P18" s="475"/>
      <c r="Q18" s="475"/>
      <c r="R18" s="476"/>
      <c r="S18" s="476"/>
      <c r="T18" s="476"/>
      <c r="U18" s="476"/>
      <c r="V18" s="477"/>
      <c r="W18" s="493"/>
      <c r="X18" s="494"/>
      <c r="Y18" s="494"/>
      <c r="Z18" s="494"/>
      <c r="AA18" s="494"/>
      <c r="AB18" s="518"/>
      <c r="AC18" s="392">
        <v>62</v>
      </c>
      <c r="AD18" s="393"/>
      <c r="AE18" s="393"/>
      <c r="AF18" s="393"/>
      <c r="AG18" s="478"/>
      <c r="AH18" s="392">
        <v>60.8</v>
      </c>
      <c r="AI18" s="393"/>
      <c r="AJ18" s="393"/>
      <c r="AK18" s="393"/>
      <c r="AL18" s="394"/>
      <c r="AM18" s="479"/>
      <c r="AN18" s="379"/>
      <c r="AO18" s="379"/>
      <c r="AP18" s="379"/>
      <c r="AQ18" s="379"/>
      <c r="AR18" s="379"/>
      <c r="AS18" s="379"/>
      <c r="AT18" s="380"/>
      <c r="AU18" s="480"/>
      <c r="AV18" s="481"/>
      <c r="AW18" s="481"/>
      <c r="AX18" s="481"/>
      <c r="AY18" s="436" t="s">
        <v>157</v>
      </c>
      <c r="AZ18" s="437"/>
      <c r="BA18" s="437"/>
      <c r="BB18" s="437"/>
      <c r="BC18" s="437"/>
      <c r="BD18" s="437"/>
      <c r="BE18" s="437"/>
      <c r="BF18" s="437"/>
      <c r="BG18" s="437"/>
      <c r="BH18" s="437"/>
      <c r="BI18" s="437"/>
      <c r="BJ18" s="437"/>
      <c r="BK18" s="437"/>
      <c r="BL18" s="437"/>
      <c r="BM18" s="438"/>
      <c r="BN18" s="422">
        <v>10997628</v>
      </c>
      <c r="BO18" s="423"/>
      <c r="BP18" s="423"/>
      <c r="BQ18" s="423"/>
      <c r="BR18" s="423"/>
      <c r="BS18" s="423"/>
      <c r="BT18" s="423"/>
      <c r="BU18" s="424"/>
      <c r="BV18" s="422">
        <v>11029151</v>
      </c>
      <c r="BW18" s="423"/>
      <c r="BX18" s="423"/>
      <c r="BY18" s="423"/>
      <c r="BZ18" s="423"/>
      <c r="CA18" s="423"/>
      <c r="CB18" s="423"/>
      <c r="CC18" s="424"/>
      <c r="CD18" s="187"/>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4"/>
      <c r="B19" s="472" t="s">
        <v>158</v>
      </c>
      <c r="C19" s="473"/>
      <c r="D19" s="473"/>
      <c r="E19" s="474"/>
      <c r="F19" s="474"/>
      <c r="G19" s="474"/>
      <c r="H19" s="474"/>
      <c r="I19" s="474"/>
      <c r="J19" s="474"/>
      <c r="K19" s="474"/>
      <c r="L19" s="482">
        <v>191</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159</v>
      </c>
      <c r="AZ19" s="437"/>
      <c r="BA19" s="437"/>
      <c r="BB19" s="437"/>
      <c r="BC19" s="437"/>
      <c r="BD19" s="437"/>
      <c r="BE19" s="437"/>
      <c r="BF19" s="437"/>
      <c r="BG19" s="437"/>
      <c r="BH19" s="437"/>
      <c r="BI19" s="437"/>
      <c r="BJ19" s="437"/>
      <c r="BK19" s="437"/>
      <c r="BL19" s="437"/>
      <c r="BM19" s="438"/>
      <c r="BN19" s="422">
        <v>16224221</v>
      </c>
      <c r="BO19" s="423"/>
      <c r="BP19" s="423"/>
      <c r="BQ19" s="423"/>
      <c r="BR19" s="423"/>
      <c r="BS19" s="423"/>
      <c r="BT19" s="423"/>
      <c r="BU19" s="424"/>
      <c r="BV19" s="422">
        <v>15982051</v>
      </c>
      <c r="BW19" s="423"/>
      <c r="BX19" s="423"/>
      <c r="BY19" s="423"/>
      <c r="BZ19" s="423"/>
      <c r="CA19" s="423"/>
      <c r="CB19" s="423"/>
      <c r="CC19" s="424"/>
      <c r="CD19" s="187"/>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4"/>
      <c r="B20" s="472" t="s">
        <v>160</v>
      </c>
      <c r="C20" s="473"/>
      <c r="D20" s="473"/>
      <c r="E20" s="474"/>
      <c r="F20" s="474"/>
      <c r="G20" s="474"/>
      <c r="H20" s="474"/>
      <c r="I20" s="474"/>
      <c r="J20" s="474"/>
      <c r="K20" s="474"/>
      <c r="L20" s="482">
        <v>15759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87"/>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4"/>
      <c r="B21" s="469" t="s">
        <v>161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87"/>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4"/>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24579850</v>
      </c>
      <c r="BO22" s="452"/>
      <c r="BP22" s="452"/>
      <c r="BQ22" s="452"/>
      <c r="BR22" s="452"/>
      <c r="BS22" s="452"/>
      <c r="BT22" s="452"/>
      <c r="BU22" s="453"/>
      <c r="BV22" s="451">
        <v>23882730</v>
      </c>
      <c r="BW22" s="452"/>
      <c r="BX22" s="452"/>
      <c r="BY22" s="452"/>
      <c r="BZ22" s="452"/>
      <c r="CA22" s="452"/>
      <c r="CB22" s="452"/>
      <c r="CC22" s="453"/>
      <c r="CD22" s="187"/>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4"/>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22405949</v>
      </c>
      <c r="BO23" s="423"/>
      <c r="BP23" s="423"/>
      <c r="BQ23" s="423"/>
      <c r="BR23" s="423"/>
      <c r="BS23" s="423"/>
      <c r="BT23" s="423"/>
      <c r="BU23" s="424"/>
      <c r="BV23" s="422">
        <v>21778273</v>
      </c>
      <c r="BW23" s="423"/>
      <c r="BX23" s="423"/>
      <c r="BY23" s="423"/>
      <c r="BZ23" s="423"/>
      <c r="CA23" s="423"/>
      <c r="CB23" s="423"/>
      <c r="CC23" s="424"/>
      <c r="CD23" s="187"/>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4"/>
      <c r="B24" s="401"/>
      <c r="C24" s="402"/>
      <c r="D24" s="403"/>
      <c r="E24" s="378" t="s">
        <v>170</v>
      </c>
      <c r="F24" s="379"/>
      <c r="G24" s="379"/>
      <c r="H24" s="379"/>
      <c r="I24" s="379"/>
      <c r="J24" s="379"/>
      <c r="K24" s="380"/>
      <c r="L24" s="375">
        <v>1</v>
      </c>
      <c r="M24" s="376"/>
      <c r="N24" s="376"/>
      <c r="O24" s="376"/>
      <c r="P24" s="377"/>
      <c r="Q24" s="375">
        <v>8100</v>
      </c>
      <c r="R24" s="376"/>
      <c r="S24" s="376"/>
      <c r="T24" s="376"/>
      <c r="U24" s="376"/>
      <c r="V24" s="377"/>
      <c r="W24" s="465"/>
      <c r="X24" s="402"/>
      <c r="Y24" s="403"/>
      <c r="Z24" s="378" t="s">
        <v>171</v>
      </c>
      <c r="AA24" s="379"/>
      <c r="AB24" s="379"/>
      <c r="AC24" s="379"/>
      <c r="AD24" s="379"/>
      <c r="AE24" s="379"/>
      <c r="AF24" s="379"/>
      <c r="AG24" s="380"/>
      <c r="AH24" s="375">
        <v>369</v>
      </c>
      <c r="AI24" s="376"/>
      <c r="AJ24" s="376"/>
      <c r="AK24" s="376"/>
      <c r="AL24" s="377"/>
      <c r="AM24" s="375">
        <v>1146483</v>
      </c>
      <c r="AN24" s="376"/>
      <c r="AO24" s="376"/>
      <c r="AP24" s="376"/>
      <c r="AQ24" s="376"/>
      <c r="AR24" s="377"/>
      <c r="AS24" s="375">
        <v>3107</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16433775</v>
      </c>
      <c r="BO24" s="423"/>
      <c r="BP24" s="423"/>
      <c r="BQ24" s="423"/>
      <c r="BR24" s="423"/>
      <c r="BS24" s="423"/>
      <c r="BT24" s="423"/>
      <c r="BU24" s="424"/>
      <c r="BV24" s="422">
        <v>15684683</v>
      </c>
      <c r="BW24" s="423"/>
      <c r="BX24" s="423"/>
      <c r="BY24" s="423"/>
      <c r="BZ24" s="423"/>
      <c r="CA24" s="423"/>
      <c r="CB24" s="423"/>
      <c r="CC24" s="424"/>
      <c r="CD24" s="187"/>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4"/>
      <c r="B25" s="401"/>
      <c r="C25" s="402"/>
      <c r="D25" s="403"/>
      <c r="E25" s="378" t="s">
        <v>173</v>
      </c>
      <c r="F25" s="379"/>
      <c r="G25" s="379"/>
      <c r="H25" s="379"/>
      <c r="I25" s="379"/>
      <c r="J25" s="379"/>
      <c r="K25" s="380"/>
      <c r="L25" s="375">
        <v>1</v>
      </c>
      <c r="M25" s="376"/>
      <c r="N25" s="376"/>
      <c r="O25" s="376"/>
      <c r="P25" s="377"/>
      <c r="Q25" s="375">
        <v>6700</v>
      </c>
      <c r="R25" s="376"/>
      <c r="S25" s="376"/>
      <c r="T25" s="376"/>
      <c r="U25" s="376"/>
      <c r="V25" s="377"/>
      <c r="W25" s="465"/>
      <c r="X25" s="402"/>
      <c r="Y25" s="403"/>
      <c r="Z25" s="378" t="s">
        <v>174</v>
      </c>
      <c r="AA25" s="379"/>
      <c r="AB25" s="379"/>
      <c r="AC25" s="379"/>
      <c r="AD25" s="379"/>
      <c r="AE25" s="379"/>
      <c r="AF25" s="379"/>
      <c r="AG25" s="380"/>
      <c r="AH25" s="375">
        <v>59</v>
      </c>
      <c r="AI25" s="376"/>
      <c r="AJ25" s="376"/>
      <c r="AK25" s="376"/>
      <c r="AL25" s="377"/>
      <c r="AM25" s="375">
        <v>174345</v>
      </c>
      <c r="AN25" s="376"/>
      <c r="AO25" s="376"/>
      <c r="AP25" s="376"/>
      <c r="AQ25" s="376"/>
      <c r="AR25" s="377"/>
      <c r="AS25" s="375">
        <v>2955</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4924229</v>
      </c>
      <c r="BO25" s="452"/>
      <c r="BP25" s="452"/>
      <c r="BQ25" s="452"/>
      <c r="BR25" s="452"/>
      <c r="BS25" s="452"/>
      <c r="BT25" s="452"/>
      <c r="BU25" s="453"/>
      <c r="BV25" s="451">
        <v>4713884</v>
      </c>
      <c r="BW25" s="452"/>
      <c r="BX25" s="452"/>
      <c r="BY25" s="452"/>
      <c r="BZ25" s="452"/>
      <c r="CA25" s="452"/>
      <c r="CB25" s="452"/>
      <c r="CC25" s="453"/>
      <c r="CD25" s="187"/>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4"/>
      <c r="B26" s="401"/>
      <c r="C26" s="402"/>
      <c r="D26" s="403"/>
      <c r="E26" s="378" t="s">
        <v>176</v>
      </c>
      <c r="F26" s="379"/>
      <c r="G26" s="379"/>
      <c r="H26" s="379"/>
      <c r="I26" s="379"/>
      <c r="J26" s="379"/>
      <c r="K26" s="380"/>
      <c r="L26" s="375">
        <v>1</v>
      </c>
      <c r="M26" s="376"/>
      <c r="N26" s="376"/>
      <c r="O26" s="376"/>
      <c r="P26" s="377"/>
      <c r="Q26" s="375">
        <v>5800</v>
      </c>
      <c r="R26" s="376"/>
      <c r="S26" s="376"/>
      <c r="T26" s="376"/>
      <c r="U26" s="376"/>
      <c r="V26" s="377"/>
      <c r="W26" s="465"/>
      <c r="X26" s="402"/>
      <c r="Y26" s="403"/>
      <c r="Z26" s="378" t="s">
        <v>177</v>
      </c>
      <c r="AA26" s="433"/>
      <c r="AB26" s="433"/>
      <c r="AC26" s="433"/>
      <c r="AD26" s="433"/>
      <c r="AE26" s="433"/>
      <c r="AF26" s="433"/>
      <c r="AG26" s="434"/>
      <c r="AH26" s="375">
        <v>26</v>
      </c>
      <c r="AI26" s="376"/>
      <c r="AJ26" s="376"/>
      <c r="AK26" s="376"/>
      <c r="AL26" s="377"/>
      <c r="AM26" s="375">
        <v>78208</v>
      </c>
      <c r="AN26" s="376"/>
      <c r="AO26" s="376"/>
      <c r="AP26" s="376"/>
      <c r="AQ26" s="376"/>
      <c r="AR26" s="377"/>
      <c r="AS26" s="375">
        <v>3008</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138</v>
      </c>
      <c r="BO26" s="423"/>
      <c r="BP26" s="423"/>
      <c r="BQ26" s="423"/>
      <c r="BR26" s="423"/>
      <c r="BS26" s="423"/>
      <c r="BT26" s="423"/>
      <c r="BU26" s="424"/>
      <c r="BV26" s="422" t="s">
        <v>138</v>
      </c>
      <c r="BW26" s="423"/>
      <c r="BX26" s="423"/>
      <c r="BY26" s="423"/>
      <c r="BZ26" s="423"/>
      <c r="CA26" s="423"/>
      <c r="CB26" s="423"/>
      <c r="CC26" s="424"/>
      <c r="CD26" s="187"/>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4"/>
      <c r="B27" s="401"/>
      <c r="C27" s="402"/>
      <c r="D27" s="403"/>
      <c r="E27" s="378" t="s">
        <v>179</v>
      </c>
      <c r="F27" s="379"/>
      <c r="G27" s="379"/>
      <c r="H27" s="379"/>
      <c r="I27" s="379"/>
      <c r="J27" s="379"/>
      <c r="K27" s="380"/>
      <c r="L27" s="375">
        <v>1</v>
      </c>
      <c r="M27" s="376"/>
      <c r="N27" s="376"/>
      <c r="O27" s="376"/>
      <c r="P27" s="377"/>
      <c r="Q27" s="375">
        <v>4950</v>
      </c>
      <c r="R27" s="376"/>
      <c r="S27" s="376"/>
      <c r="T27" s="376"/>
      <c r="U27" s="376"/>
      <c r="V27" s="377"/>
      <c r="W27" s="465"/>
      <c r="X27" s="402"/>
      <c r="Y27" s="403"/>
      <c r="Z27" s="378" t="s">
        <v>180</v>
      </c>
      <c r="AA27" s="379"/>
      <c r="AB27" s="379"/>
      <c r="AC27" s="379"/>
      <c r="AD27" s="379"/>
      <c r="AE27" s="379"/>
      <c r="AF27" s="379"/>
      <c r="AG27" s="380"/>
      <c r="AH27" s="375">
        <v>2</v>
      </c>
      <c r="AI27" s="376"/>
      <c r="AJ27" s="376"/>
      <c r="AK27" s="376"/>
      <c r="AL27" s="377"/>
      <c r="AM27" s="375" t="s">
        <v>181</v>
      </c>
      <c r="AN27" s="376"/>
      <c r="AO27" s="376"/>
      <c r="AP27" s="376"/>
      <c r="AQ27" s="376"/>
      <c r="AR27" s="377"/>
      <c r="AS27" s="375" t="s">
        <v>181</v>
      </c>
      <c r="AT27" s="376"/>
      <c r="AU27" s="376"/>
      <c r="AV27" s="376"/>
      <c r="AW27" s="376"/>
      <c r="AX27" s="435"/>
      <c r="AY27" s="459" t="s">
        <v>182</v>
      </c>
      <c r="AZ27" s="460"/>
      <c r="BA27" s="460"/>
      <c r="BB27" s="460"/>
      <c r="BC27" s="460"/>
      <c r="BD27" s="460"/>
      <c r="BE27" s="460"/>
      <c r="BF27" s="460"/>
      <c r="BG27" s="460"/>
      <c r="BH27" s="460"/>
      <c r="BI27" s="460"/>
      <c r="BJ27" s="460"/>
      <c r="BK27" s="460"/>
      <c r="BL27" s="460"/>
      <c r="BM27" s="461"/>
      <c r="BN27" s="456" t="s">
        <v>183</v>
      </c>
      <c r="BO27" s="457"/>
      <c r="BP27" s="457"/>
      <c r="BQ27" s="457"/>
      <c r="BR27" s="457"/>
      <c r="BS27" s="457"/>
      <c r="BT27" s="457"/>
      <c r="BU27" s="458"/>
      <c r="BV27" s="456" t="s">
        <v>183</v>
      </c>
      <c r="BW27" s="457"/>
      <c r="BX27" s="457"/>
      <c r="BY27" s="457"/>
      <c r="BZ27" s="457"/>
      <c r="CA27" s="457"/>
      <c r="CB27" s="457"/>
      <c r="CC27" s="458"/>
      <c r="CD27" s="189"/>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4"/>
      <c r="B28" s="401"/>
      <c r="C28" s="402"/>
      <c r="D28" s="403"/>
      <c r="E28" s="378" t="s">
        <v>184</v>
      </c>
      <c r="F28" s="379"/>
      <c r="G28" s="379"/>
      <c r="H28" s="379"/>
      <c r="I28" s="379"/>
      <c r="J28" s="379"/>
      <c r="K28" s="380"/>
      <c r="L28" s="375">
        <v>1</v>
      </c>
      <c r="M28" s="376"/>
      <c r="N28" s="376"/>
      <c r="O28" s="376"/>
      <c r="P28" s="377"/>
      <c r="Q28" s="375">
        <v>4400</v>
      </c>
      <c r="R28" s="376"/>
      <c r="S28" s="376"/>
      <c r="T28" s="376"/>
      <c r="U28" s="376"/>
      <c r="V28" s="377"/>
      <c r="W28" s="465"/>
      <c r="X28" s="402"/>
      <c r="Y28" s="403"/>
      <c r="Z28" s="378" t="s">
        <v>185</v>
      </c>
      <c r="AA28" s="379"/>
      <c r="AB28" s="379"/>
      <c r="AC28" s="379"/>
      <c r="AD28" s="379"/>
      <c r="AE28" s="379"/>
      <c r="AF28" s="379"/>
      <c r="AG28" s="380"/>
      <c r="AH28" s="375" t="s">
        <v>183</v>
      </c>
      <c r="AI28" s="376"/>
      <c r="AJ28" s="376"/>
      <c r="AK28" s="376"/>
      <c r="AL28" s="377"/>
      <c r="AM28" s="375" t="s">
        <v>138</v>
      </c>
      <c r="AN28" s="376"/>
      <c r="AO28" s="376"/>
      <c r="AP28" s="376"/>
      <c r="AQ28" s="376"/>
      <c r="AR28" s="377"/>
      <c r="AS28" s="375" t="s">
        <v>138</v>
      </c>
      <c r="AT28" s="376"/>
      <c r="AU28" s="376"/>
      <c r="AV28" s="376"/>
      <c r="AW28" s="376"/>
      <c r="AX28" s="435"/>
      <c r="AY28" s="439" t="s">
        <v>186</v>
      </c>
      <c r="AZ28" s="440"/>
      <c r="BA28" s="440"/>
      <c r="BB28" s="441"/>
      <c r="BC28" s="448" t="s">
        <v>48</v>
      </c>
      <c r="BD28" s="449"/>
      <c r="BE28" s="449"/>
      <c r="BF28" s="449"/>
      <c r="BG28" s="449"/>
      <c r="BH28" s="449"/>
      <c r="BI28" s="449"/>
      <c r="BJ28" s="449"/>
      <c r="BK28" s="449"/>
      <c r="BL28" s="449"/>
      <c r="BM28" s="450"/>
      <c r="BN28" s="451">
        <v>3415812</v>
      </c>
      <c r="BO28" s="452"/>
      <c r="BP28" s="452"/>
      <c r="BQ28" s="452"/>
      <c r="BR28" s="452"/>
      <c r="BS28" s="452"/>
      <c r="BT28" s="452"/>
      <c r="BU28" s="453"/>
      <c r="BV28" s="451">
        <v>2989851</v>
      </c>
      <c r="BW28" s="452"/>
      <c r="BX28" s="452"/>
      <c r="BY28" s="452"/>
      <c r="BZ28" s="452"/>
      <c r="CA28" s="452"/>
      <c r="CB28" s="452"/>
      <c r="CC28" s="453"/>
      <c r="CD28" s="187"/>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4"/>
      <c r="B29" s="401"/>
      <c r="C29" s="402"/>
      <c r="D29" s="403"/>
      <c r="E29" s="378" t="s">
        <v>187</v>
      </c>
      <c r="F29" s="379"/>
      <c r="G29" s="379"/>
      <c r="H29" s="379"/>
      <c r="I29" s="379"/>
      <c r="J29" s="379"/>
      <c r="K29" s="380"/>
      <c r="L29" s="375">
        <v>15</v>
      </c>
      <c r="M29" s="376"/>
      <c r="N29" s="376"/>
      <c r="O29" s="376"/>
      <c r="P29" s="377"/>
      <c r="Q29" s="375">
        <v>4200</v>
      </c>
      <c r="R29" s="376"/>
      <c r="S29" s="376"/>
      <c r="T29" s="376"/>
      <c r="U29" s="376"/>
      <c r="V29" s="377"/>
      <c r="W29" s="466"/>
      <c r="X29" s="467"/>
      <c r="Y29" s="468"/>
      <c r="Z29" s="378" t="s">
        <v>188</v>
      </c>
      <c r="AA29" s="379"/>
      <c r="AB29" s="379"/>
      <c r="AC29" s="379"/>
      <c r="AD29" s="379"/>
      <c r="AE29" s="379"/>
      <c r="AF29" s="379"/>
      <c r="AG29" s="380"/>
      <c r="AH29" s="375">
        <v>371</v>
      </c>
      <c r="AI29" s="376"/>
      <c r="AJ29" s="376"/>
      <c r="AK29" s="376"/>
      <c r="AL29" s="377"/>
      <c r="AM29" s="375">
        <v>1155139</v>
      </c>
      <c r="AN29" s="376"/>
      <c r="AO29" s="376"/>
      <c r="AP29" s="376"/>
      <c r="AQ29" s="376"/>
      <c r="AR29" s="377"/>
      <c r="AS29" s="375">
        <v>3114</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2203653</v>
      </c>
      <c r="BO29" s="423"/>
      <c r="BP29" s="423"/>
      <c r="BQ29" s="423"/>
      <c r="BR29" s="423"/>
      <c r="BS29" s="423"/>
      <c r="BT29" s="423"/>
      <c r="BU29" s="424"/>
      <c r="BV29" s="422">
        <v>1213739</v>
      </c>
      <c r="BW29" s="423"/>
      <c r="BX29" s="423"/>
      <c r="BY29" s="423"/>
      <c r="BZ29" s="423"/>
      <c r="CA29" s="423"/>
      <c r="CB29" s="423"/>
      <c r="CC29" s="424"/>
      <c r="CD29" s="189"/>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4"/>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97.6</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2691469</v>
      </c>
      <c r="BO30" s="457"/>
      <c r="BP30" s="457"/>
      <c r="BQ30" s="457"/>
      <c r="BR30" s="457"/>
      <c r="BS30" s="457"/>
      <c r="BT30" s="457"/>
      <c r="BU30" s="458"/>
      <c r="BV30" s="456">
        <v>2506108</v>
      </c>
      <c r="BW30" s="457"/>
      <c r="BX30" s="457"/>
      <c r="BY30" s="457"/>
      <c r="BZ30" s="457"/>
      <c r="CA30" s="457"/>
      <c r="CB30" s="457"/>
      <c r="CC30" s="458"/>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197"/>
    </row>
    <row r="33" spans="1:113" ht="13.5" customHeight="1" x14ac:dyDescent="0.15">
      <c r="A33" s="174"/>
      <c r="B33" s="198"/>
      <c r="C33" s="374" t="s">
        <v>197</v>
      </c>
      <c r="D33" s="374"/>
      <c r="E33" s="373" t="s">
        <v>198</v>
      </c>
      <c r="F33" s="373"/>
      <c r="G33" s="373"/>
      <c r="H33" s="373"/>
      <c r="I33" s="373"/>
      <c r="J33" s="373"/>
      <c r="K33" s="373"/>
      <c r="L33" s="373"/>
      <c r="M33" s="373"/>
      <c r="N33" s="373"/>
      <c r="O33" s="373"/>
      <c r="P33" s="373"/>
      <c r="Q33" s="373"/>
      <c r="R33" s="373"/>
      <c r="S33" s="373"/>
      <c r="T33" s="199"/>
      <c r="U33" s="374" t="s">
        <v>197</v>
      </c>
      <c r="V33" s="374"/>
      <c r="W33" s="373" t="s">
        <v>199</v>
      </c>
      <c r="X33" s="373"/>
      <c r="Y33" s="373"/>
      <c r="Z33" s="373"/>
      <c r="AA33" s="373"/>
      <c r="AB33" s="373"/>
      <c r="AC33" s="373"/>
      <c r="AD33" s="373"/>
      <c r="AE33" s="373"/>
      <c r="AF33" s="373"/>
      <c r="AG33" s="373"/>
      <c r="AH33" s="373"/>
      <c r="AI33" s="373"/>
      <c r="AJ33" s="373"/>
      <c r="AK33" s="373"/>
      <c r="AL33" s="199"/>
      <c r="AM33" s="374" t="s">
        <v>197</v>
      </c>
      <c r="AN33" s="374"/>
      <c r="AO33" s="373" t="s">
        <v>200</v>
      </c>
      <c r="AP33" s="373"/>
      <c r="AQ33" s="373"/>
      <c r="AR33" s="373"/>
      <c r="AS33" s="373"/>
      <c r="AT33" s="373"/>
      <c r="AU33" s="373"/>
      <c r="AV33" s="373"/>
      <c r="AW33" s="373"/>
      <c r="AX33" s="373"/>
      <c r="AY33" s="373"/>
      <c r="AZ33" s="373"/>
      <c r="BA33" s="373"/>
      <c r="BB33" s="373"/>
      <c r="BC33" s="373"/>
      <c r="BD33" s="200"/>
      <c r="BE33" s="373" t="s">
        <v>201</v>
      </c>
      <c r="BF33" s="373"/>
      <c r="BG33" s="373" t="s">
        <v>202</v>
      </c>
      <c r="BH33" s="373"/>
      <c r="BI33" s="373"/>
      <c r="BJ33" s="373"/>
      <c r="BK33" s="373"/>
      <c r="BL33" s="373"/>
      <c r="BM33" s="373"/>
      <c r="BN33" s="373"/>
      <c r="BO33" s="373"/>
      <c r="BP33" s="373"/>
      <c r="BQ33" s="373"/>
      <c r="BR33" s="373"/>
      <c r="BS33" s="373"/>
      <c r="BT33" s="373"/>
      <c r="BU33" s="373"/>
      <c r="BV33" s="200"/>
      <c r="BW33" s="374" t="s">
        <v>201</v>
      </c>
      <c r="BX33" s="374"/>
      <c r="BY33" s="373" t="s">
        <v>203</v>
      </c>
      <c r="BZ33" s="373"/>
      <c r="CA33" s="373"/>
      <c r="CB33" s="373"/>
      <c r="CC33" s="373"/>
      <c r="CD33" s="373"/>
      <c r="CE33" s="373"/>
      <c r="CF33" s="373"/>
      <c r="CG33" s="373"/>
      <c r="CH33" s="373"/>
      <c r="CI33" s="373"/>
      <c r="CJ33" s="373"/>
      <c r="CK33" s="373"/>
      <c r="CL33" s="373"/>
      <c r="CM33" s="373"/>
      <c r="CN33" s="199"/>
      <c r="CO33" s="374" t="s">
        <v>204</v>
      </c>
      <c r="CP33" s="374"/>
      <c r="CQ33" s="373" t="s">
        <v>205</v>
      </c>
      <c r="CR33" s="373"/>
      <c r="CS33" s="373"/>
      <c r="CT33" s="373"/>
      <c r="CU33" s="373"/>
      <c r="CV33" s="373"/>
      <c r="CW33" s="373"/>
      <c r="CX33" s="373"/>
      <c r="CY33" s="373"/>
      <c r="CZ33" s="373"/>
      <c r="DA33" s="373"/>
      <c r="DB33" s="373"/>
      <c r="DC33" s="373"/>
      <c r="DD33" s="373"/>
      <c r="DE33" s="373"/>
      <c r="DF33" s="199"/>
      <c r="DG33" s="372" t="s">
        <v>206</v>
      </c>
      <c r="DH33" s="372"/>
      <c r="DI33" s="201"/>
    </row>
    <row r="34" spans="1:113" ht="32.25" customHeight="1" x14ac:dyDescent="0.15">
      <c r="A34" s="174"/>
      <c r="B34" s="198"/>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4"/>
      <c r="U34" s="370">
        <f>IF(W34="","",MAX(C34:D43)+1)</f>
        <v>3</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4"/>
      <c r="AM34" s="370">
        <f>IF(AO34="","",MAX(C34:D43,U34:V43)+1)</f>
        <v>7</v>
      </c>
      <c r="AN34" s="370"/>
      <c r="AO34" s="371" t="str">
        <f>IF('各会計、関係団体の財政状況及び健全化判断比率'!B32="","",'各会計、関係団体の財政状況及び健全化判断比率'!B32)</f>
        <v>氷見市水道事業会計</v>
      </c>
      <c r="AP34" s="371"/>
      <c r="AQ34" s="371"/>
      <c r="AR34" s="371"/>
      <c r="AS34" s="371"/>
      <c r="AT34" s="371"/>
      <c r="AU34" s="371"/>
      <c r="AV34" s="371"/>
      <c r="AW34" s="371"/>
      <c r="AX34" s="371"/>
      <c r="AY34" s="371"/>
      <c r="AZ34" s="371"/>
      <c r="BA34" s="371"/>
      <c r="BB34" s="371"/>
      <c r="BC34" s="371"/>
      <c r="BD34" s="174"/>
      <c r="BE34" s="370" t="str">
        <f>IF(BG34="","",MAX(C34:D43,U34:V43,AM34:AN43)+1)</f>
        <v/>
      </c>
      <c r="BF34" s="370"/>
      <c r="BG34" s="371"/>
      <c r="BH34" s="371"/>
      <c r="BI34" s="371"/>
      <c r="BJ34" s="371"/>
      <c r="BK34" s="371"/>
      <c r="BL34" s="371"/>
      <c r="BM34" s="371"/>
      <c r="BN34" s="371"/>
      <c r="BO34" s="371"/>
      <c r="BP34" s="371"/>
      <c r="BQ34" s="371"/>
      <c r="BR34" s="371"/>
      <c r="BS34" s="371"/>
      <c r="BT34" s="371"/>
      <c r="BU34" s="371"/>
      <c r="BV34" s="174"/>
      <c r="BW34" s="370">
        <f>IF(BY34="","",MAX(C34:D43,U34:V43,AM34:AN43,BE34:BF43)+1)</f>
        <v>10</v>
      </c>
      <c r="BX34" s="370"/>
      <c r="BY34" s="371" t="str">
        <f>IF('各会計、関係団体の財政状況及び健全化判断比率'!B68="","",'各会計、関係団体の財政状況及び健全化判断比率'!B68)</f>
        <v>高岡地区広域圏事務組合</v>
      </c>
      <c r="BZ34" s="371"/>
      <c r="CA34" s="371"/>
      <c r="CB34" s="371"/>
      <c r="CC34" s="371"/>
      <c r="CD34" s="371"/>
      <c r="CE34" s="371"/>
      <c r="CF34" s="371"/>
      <c r="CG34" s="371"/>
      <c r="CH34" s="371"/>
      <c r="CI34" s="371"/>
      <c r="CJ34" s="371"/>
      <c r="CK34" s="371"/>
      <c r="CL34" s="371"/>
      <c r="CM34" s="371"/>
      <c r="CN34" s="174"/>
      <c r="CO34" s="370">
        <f>IF(CQ34="","",MAX(C34:D43,U34:V43,AM34:AN43,BE34:BF43,BW34:BX43)+1)</f>
        <v>15</v>
      </c>
      <c r="CP34" s="370"/>
      <c r="CQ34" s="371" t="str">
        <f>IF('各会計、関係団体の財政状況及び健全化判断比率'!BS7="","",'各会計、関係団体の財政状況及び健全化判断比率'!BS7)</f>
        <v>氷見市体育協会</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1"/>
    </row>
    <row r="35" spans="1:113" ht="32.25" customHeight="1" x14ac:dyDescent="0.15">
      <c r="A35" s="174"/>
      <c r="B35" s="198"/>
      <c r="C35" s="370">
        <f>IF(E35="","",C34+1)</f>
        <v>2</v>
      </c>
      <c r="D35" s="370"/>
      <c r="E35" s="371" t="str">
        <f>IF('各会計、関係団体の財政状況及び健全化判断比率'!B8="","",'各会計、関係団体の財政状況及び健全化判断比率'!B8)</f>
        <v>育英資金特別会計</v>
      </c>
      <c r="F35" s="371"/>
      <c r="G35" s="371"/>
      <c r="H35" s="371"/>
      <c r="I35" s="371"/>
      <c r="J35" s="371"/>
      <c r="K35" s="371"/>
      <c r="L35" s="371"/>
      <c r="M35" s="371"/>
      <c r="N35" s="371"/>
      <c r="O35" s="371"/>
      <c r="P35" s="371"/>
      <c r="Q35" s="371"/>
      <c r="R35" s="371"/>
      <c r="S35" s="371"/>
      <c r="T35" s="174"/>
      <c r="U35" s="370">
        <f>IF(W35="","",U34+1)</f>
        <v>4</v>
      </c>
      <c r="V35" s="370"/>
      <c r="W35" s="371" t="str">
        <f>IF('各会計、関係団体の財政状況及び健全化判断比率'!B29="","",'各会計、関係団体の財政状況及び健全化判断比率'!B29)</f>
        <v>介護保険特別会計（保険事業勘定）</v>
      </c>
      <c r="X35" s="371"/>
      <c r="Y35" s="371"/>
      <c r="Z35" s="371"/>
      <c r="AA35" s="371"/>
      <c r="AB35" s="371"/>
      <c r="AC35" s="371"/>
      <c r="AD35" s="371"/>
      <c r="AE35" s="371"/>
      <c r="AF35" s="371"/>
      <c r="AG35" s="371"/>
      <c r="AH35" s="371"/>
      <c r="AI35" s="371"/>
      <c r="AJ35" s="371"/>
      <c r="AK35" s="371"/>
      <c r="AL35" s="174"/>
      <c r="AM35" s="370">
        <f t="shared" ref="AM35:AM43" si="0">IF(AO35="","",AM34+1)</f>
        <v>8</v>
      </c>
      <c r="AN35" s="370"/>
      <c r="AO35" s="371" t="str">
        <f>IF('各会計、関係団体の財政状況及び健全化判断比率'!B33="","",'各会計、関係団体の財政状況及び健全化判断比率'!B33)</f>
        <v>氷見市病院事業会計</v>
      </c>
      <c r="AP35" s="371"/>
      <c r="AQ35" s="371"/>
      <c r="AR35" s="371"/>
      <c r="AS35" s="371"/>
      <c r="AT35" s="371"/>
      <c r="AU35" s="371"/>
      <c r="AV35" s="371"/>
      <c r="AW35" s="371"/>
      <c r="AX35" s="371"/>
      <c r="AY35" s="371"/>
      <c r="AZ35" s="371"/>
      <c r="BA35" s="371"/>
      <c r="BB35" s="371"/>
      <c r="BC35" s="371"/>
      <c r="BD35" s="174"/>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4"/>
      <c r="BW35" s="370">
        <f t="shared" ref="BW35:BW43" si="2">IF(BY35="","",BW34+1)</f>
        <v>11</v>
      </c>
      <c r="BX35" s="370"/>
      <c r="BY35" s="371" t="str">
        <f>IF('各会計、関係団体の財政状況及び健全化判断比率'!B69="","",'各会計、関係団体の財政状況及び健全化判断比率'!B69)</f>
        <v>富山県市町村管理組合</v>
      </c>
      <c r="BZ35" s="371"/>
      <c r="CA35" s="371"/>
      <c r="CB35" s="371"/>
      <c r="CC35" s="371"/>
      <c r="CD35" s="371"/>
      <c r="CE35" s="371"/>
      <c r="CF35" s="371"/>
      <c r="CG35" s="371"/>
      <c r="CH35" s="371"/>
      <c r="CI35" s="371"/>
      <c r="CJ35" s="371"/>
      <c r="CK35" s="371"/>
      <c r="CL35" s="371"/>
      <c r="CM35" s="371"/>
      <c r="CN35" s="174"/>
      <c r="CO35" s="370">
        <f t="shared" ref="CO35:CO43" si="3">IF(CQ35="","",CO34+1)</f>
        <v>16</v>
      </c>
      <c r="CP35" s="370"/>
      <c r="CQ35" s="371" t="str">
        <f>IF('各会計、関係団体の財政状況及び健全化判断比率'!BS8="","",'各会計、関係団体の財政状況及び健全化判断比率'!BS8)</f>
        <v>氷見市土地開発公社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v>
      </c>
      <c r="DH35" s="368"/>
      <c r="DI35" s="201"/>
    </row>
    <row r="36" spans="1:113" ht="32.25" customHeight="1" x14ac:dyDescent="0.15">
      <c r="A36" s="174"/>
      <c r="B36" s="198"/>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4"/>
      <c r="U36" s="370">
        <f t="shared" ref="U36:U43" si="4">IF(W36="","",U35+1)</f>
        <v>5</v>
      </c>
      <c r="V36" s="370"/>
      <c r="W36" s="371" t="str">
        <f>IF('各会計、関係団体の財政状況及び健全化判断比率'!B30="","",'各会計、関係団体の財政状況及び健全化判断比率'!B30)</f>
        <v>介護保険特別会計（介護サービス事業勘定）</v>
      </c>
      <c r="X36" s="371"/>
      <c r="Y36" s="371"/>
      <c r="Z36" s="371"/>
      <c r="AA36" s="371"/>
      <c r="AB36" s="371"/>
      <c r="AC36" s="371"/>
      <c r="AD36" s="371"/>
      <c r="AE36" s="371"/>
      <c r="AF36" s="371"/>
      <c r="AG36" s="371"/>
      <c r="AH36" s="371"/>
      <c r="AI36" s="371"/>
      <c r="AJ36" s="371"/>
      <c r="AK36" s="371"/>
      <c r="AL36" s="174"/>
      <c r="AM36" s="370">
        <f t="shared" si="0"/>
        <v>9</v>
      </c>
      <c r="AN36" s="370"/>
      <c r="AO36" s="371" t="str">
        <f>IF('各会計、関係団体の財政状況及び健全化判断比率'!B34="","",'各会計、関係団体の財政状況及び健全化判断比率'!B34)</f>
        <v>氷見市下水道事業会計</v>
      </c>
      <c r="AP36" s="371"/>
      <c r="AQ36" s="371"/>
      <c r="AR36" s="371"/>
      <c r="AS36" s="371"/>
      <c r="AT36" s="371"/>
      <c r="AU36" s="371"/>
      <c r="AV36" s="371"/>
      <c r="AW36" s="371"/>
      <c r="AX36" s="371"/>
      <c r="AY36" s="371"/>
      <c r="AZ36" s="371"/>
      <c r="BA36" s="371"/>
      <c r="BB36" s="371"/>
      <c r="BC36" s="371"/>
      <c r="BD36" s="174"/>
      <c r="BE36" s="370" t="str">
        <f t="shared" si="1"/>
        <v/>
      </c>
      <c r="BF36" s="370"/>
      <c r="BG36" s="371"/>
      <c r="BH36" s="371"/>
      <c r="BI36" s="371"/>
      <c r="BJ36" s="371"/>
      <c r="BK36" s="371"/>
      <c r="BL36" s="371"/>
      <c r="BM36" s="371"/>
      <c r="BN36" s="371"/>
      <c r="BO36" s="371"/>
      <c r="BP36" s="371"/>
      <c r="BQ36" s="371"/>
      <c r="BR36" s="371"/>
      <c r="BS36" s="371"/>
      <c r="BT36" s="371"/>
      <c r="BU36" s="371"/>
      <c r="BV36" s="174"/>
      <c r="BW36" s="370">
        <f t="shared" si="2"/>
        <v>12</v>
      </c>
      <c r="BX36" s="370"/>
      <c r="BY36" s="371" t="str">
        <f>IF('各会計、関係団体の財政状況及び健全化判断比率'!B70="","",'各会計、関係団体の財政状況及び健全化判断比率'!B70)</f>
        <v>富山県市町村総合事務組合</v>
      </c>
      <c r="BZ36" s="371"/>
      <c r="CA36" s="371"/>
      <c r="CB36" s="371"/>
      <c r="CC36" s="371"/>
      <c r="CD36" s="371"/>
      <c r="CE36" s="371"/>
      <c r="CF36" s="371"/>
      <c r="CG36" s="371"/>
      <c r="CH36" s="371"/>
      <c r="CI36" s="371"/>
      <c r="CJ36" s="371"/>
      <c r="CK36" s="371"/>
      <c r="CL36" s="371"/>
      <c r="CM36" s="371"/>
      <c r="CN36" s="174"/>
      <c r="CO36" s="370">
        <f t="shared" si="3"/>
        <v>17</v>
      </c>
      <c r="CP36" s="370"/>
      <c r="CQ36" s="371" t="str">
        <f>IF('各会計、関係団体の財政状況及び健全化判断比率'!BS9="","",'各会計、関係団体の財政状況及び健全化判断比率'!BS9)</f>
        <v>氷見市観光協会</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1"/>
    </row>
    <row r="37" spans="1:113" ht="32.25" customHeight="1" x14ac:dyDescent="0.15">
      <c r="A37" s="174"/>
      <c r="B37" s="198"/>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4"/>
      <c r="U37" s="370">
        <f t="shared" si="4"/>
        <v>6</v>
      </c>
      <c r="V37" s="370"/>
      <c r="W37" s="371" t="str">
        <f>IF('各会計、関係団体の財政状況及び健全化判断比率'!B31="","",'各会計、関係団体の財政状況及び健全化判断比率'!B31)</f>
        <v>後期高齢者医療事業特別会計</v>
      </c>
      <c r="X37" s="371"/>
      <c r="Y37" s="371"/>
      <c r="Z37" s="371"/>
      <c r="AA37" s="371"/>
      <c r="AB37" s="371"/>
      <c r="AC37" s="371"/>
      <c r="AD37" s="371"/>
      <c r="AE37" s="371"/>
      <c r="AF37" s="371"/>
      <c r="AG37" s="371"/>
      <c r="AH37" s="371"/>
      <c r="AI37" s="371"/>
      <c r="AJ37" s="371"/>
      <c r="AK37" s="371"/>
      <c r="AL37" s="174"/>
      <c r="AM37" s="370" t="str">
        <f t="shared" si="0"/>
        <v/>
      </c>
      <c r="AN37" s="370"/>
      <c r="AO37" s="371"/>
      <c r="AP37" s="371"/>
      <c r="AQ37" s="371"/>
      <c r="AR37" s="371"/>
      <c r="AS37" s="371"/>
      <c r="AT37" s="371"/>
      <c r="AU37" s="371"/>
      <c r="AV37" s="371"/>
      <c r="AW37" s="371"/>
      <c r="AX37" s="371"/>
      <c r="AY37" s="371"/>
      <c r="AZ37" s="371"/>
      <c r="BA37" s="371"/>
      <c r="BB37" s="371"/>
      <c r="BC37" s="371"/>
      <c r="BD37" s="174"/>
      <c r="BE37" s="370" t="str">
        <f t="shared" si="1"/>
        <v/>
      </c>
      <c r="BF37" s="370"/>
      <c r="BG37" s="371"/>
      <c r="BH37" s="371"/>
      <c r="BI37" s="371"/>
      <c r="BJ37" s="371"/>
      <c r="BK37" s="371"/>
      <c r="BL37" s="371"/>
      <c r="BM37" s="371"/>
      <c r="BN37" s="371"/>
      <c r="BO37" s="371"/>
      <c r="BP37" s="371"/>
      <c r="BQ37" s="371"/>
      <c r="BR37" s="371"/>
      <c r="BS37" s="371"/>
      <c r="BT37" s="371"/>
      <c r="BU37" s="371"/>
      <c r="BV37" s="174"/>
      <c r="BW37" s="370">
        <f t="shared" si="2"/>
        <v>13</v>
      </c>
      <c r="BX37" s="370"/>
      <c r="BY37" s="371" t="str">
        <f>IF('各会計、関係団体の財政状況及び健全化判断比率'!B71="","",'各会計、関係団体の財政状況及び健全化判断比率'!B71)</f>
        <v>富山県後期高齢者医療広域連合（一般会計）</v>
      </c>
      <c r="BZ37" s="371"/>
      <c r="CA37" s="371"/>
      <c r="CB37" s="371"/>
      <c r="CC37" s="371"/>
      <c r="CD37" s="371"/>
      <c r="CE37" s="371"/>
      <c r="CF37" s="371"/>
      <c r="CG37" s="371"/>
      <c r="CH37" s="371"/>
      <c r="CI37" s="371"/>
      <c r="CJ37" s="371"/>
      <c r="CK37" s="371"/>
      <c r="CL37" s="371"/>
      <c r="CM37" s="371"/>
      <c r="CN37" s="174"/>
      <c r="CO37" s="370">
        <f t="shared" si="3"/>
        <v>18</v>
      </c>
      <c r="CP37" s="370"/>
      <c r="CQ37" s="371" t="str">
        <f>IF('各会計、関係団体の財政状況及び健全化判断比率'!BS10="","",'各会計、関係団体の財政状況及び健全化判断比率'!BS10)</f>
        <v>氷見ふるさとエネルギー株式会社</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1"/>
    </row>
    <row r="38" spans="1:113" ht="32.25" customHeight="1" x14ac:dyDescent="0.15">
      <c r="A38" s="174"/>
      <c r="B38" s="198"/>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4"/>
      <c r="U38" s="370" t="str">
        <f t="shared" si="4"/>
        <v/>
      </c>
      <c r="V38" s="370"/>
      <c r="W38" s="371"/>
      <c r="X38" s="371"/>
      <c r="Y38" s="371"/>
      <c r="Z38" s="371"/>
      <c r="AA38" s="371"/>
      <c r="AB38" s="371"/>
      <c r="AC38" s="371"/>
      <c r="AD38" s="371"/>
      <c r="AE38" s="371"/>
      <c r="AF38" s="371"/>
      <c r="AG38" s="371"/>
      <c r="AH38" s="371"/>
      <c r="AI38" s="371"/>
      <c r="AJ38" s="371"/>
      <c r="AK38" s="371"/>
      <c r="AL38" s="174"/>
      <c r="AM38" s="370" t="str">
        <f t="shared" si="0"/>
        <v/>
      </c>
      <c r="AN38" s="370"/>
      <c r="AO38" s="371"/>
      <c r="AP38" s="371"/>
      <c r="AQ38" s="371"/>
      <c r="AR38" s="371"/>
      <c r="AS38" s="371"/>
      <c r="AT38" s="371"/>
      <c r="AU38" s="371"/>
      <c r="AV38" s="371"/>
      <c r="AW38" s="371"/>
      <c r="AX38" s="371"/>
      <c r="AY38" s="371"/>
      <c r="AZ38" s="371"/>
      <c r="BA38" s="371"/>
      <c r="BB38" s="371"/>
      <c r="BC38" s="371"/>
      <c r="BD38" s="174"/>
      <c r="BE38" s="370" t="str">
        <f t="shared" si="1"/>
        <v/>
      </c>
      <c r="BF38" s="370"/>
      <c r="BG38" s="371"/>
      <c r="BH38" s="371"/>
      <c r="BI38" s="371"/>
      <c r="BJ38" s="371"/>
      <c r="BK38" s="371"/>
      <c r="BL38" s="371"/>
      <c r="BM38" s="371"/>
      <c r="BN38" s="371"/>
      <c r="BO38" s="371"/>
      <c r="BP38" s="371"/>
      <c r="BQ38" s="371"/>
      <c r="BR38" s="371"/>
      <c r="BS38" s="371"/>
      <c r="BT38" s="371"/>
      <c r="BU38" s="371"/>
      <c r="BV38" s="174"/>
      <c r="BW38" s="370">
        <f t="shared" si="2"/>
        <v>14</v>
      </c>
      <c r="BX38" s="370"/>
      <c r="BY38" s="371" t="str">
        <f>IF('各会計、関係団体の財政状況及び健全化判断比率'!B72="","",'各会計、関係団体の財政状況及び健全化判断比率'!B72)</f>
        <v>富山県後期高齢者医療広域連合（特別会計）</v>
      </c>
      <c r="BZ38" s="371"/>
      <c r="CA38" s="371"/>
      <c r="CB38" s="371"/>
      <c r="CC38" s="371"/>
      <c r="CD38" s="371"/>
      <c r="CE38" s="371"/>
      <c r="CF38" s="371"/>
      <c r="CG38" s="371"/>
      <c r="CH38" s="371"/>
      <c r="CI38" s="371"/>
      <c r="CJ38" s="371"/>
      <c r="CK38" s="371"/>
      <c r="CL38" s="371"/>
      <c r="CM38" s="371"/>
      <c r="CN38" s="174"/>
      <c r="CO38" s="370">
        <f t="shared" si="3"/>
        <v>19</v>
      </c>
      <c r="CP38" s="370"/>
      <c r="CQ38" s="371" t="str">
        <f>IF('各会計、関係団体の財政状況及び健全化判断比率'!BS11="","",'各会計、関係団体の財政状況及び健全化判断比率'!BS11)</f>
        <v>氷見市文化振興財団</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1"/>
    </row>
    <row r="39" spans="1:113" ht="32.25" customHeight="1" x14ac:dyDescent="0.15">
      <c r="A39" s="174"/>
      <c r="B39" s="198"/>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4"/>
      <c r="U39" s="370" t="str">
        <f t="shared" si="4"/>
        <v/>
      </c>
      <c r="V39" s="370"/>
      <c r="W39" s="371"/>
      <c r="X39" s="371"/>
      <c r="Y39" s="371"/>
      <c r="Z39" s="371"/>
      <c r="AA39" s="371"/>
      <c r="AB39" s="371"/>
      <c r="AC39" s="371"/>
      <c r="AD39" s="371"/>
      <c r="AE39" s="371"/>
      <c r="AF39" s="371"/>
      <c r="AG39" s="371"/>
      <c r="AH39" s="371"/>
      <c r="AI39" s="371"/>
      <c r="AJ39" s="371"/>
      <c r="AK39" s="371"/>
      <c r="AL39" s="174"/>
      <c r="AM39" s="370" t="str">
        <f t="shared" si="0"/>
        <v/>
      </c>
      <c r="AN39" s="370"/>
      <c r="AO39" s="371"/>
      <c r="AP39" s="371"/>
      <c r="AQ39" s="371"/>
      <c r="AR39" s="371"/>
      <c r="AS39" s="371"/>
      <c r="AT39" s="371"/>
      <c r="AU39" s="371"/>
      <c r="AV39" s="371"/>
      <c r="AW39" s="371"/>
      <c r="AX39" s="371"/>
      <c r="AY39" s="371"/>
      <c r="AZ39" s="371"/>
      <c r="BA39" s="371"/>
      <c r="BB39" s="371"/>
      <c r="BC39" s="371"/>
      <c r="BD39" s="174"/>
      <c r="BE39" s="370" t="str">
        <f t="shared" si="1"/>
        <v/>
      </c>
      <c r="BF39" s="370"/>
      <c r="BG39" s="371"/>
      <c r="BH39" s="371"/>
      <c r="BI39" s="371"/>
      <c r="BJ39" s="371"/>
      <c r="BK39" s="371"/>
      <c r="BL39" s="371"/>
      <c r="BM39" s="371"/>
      <c r="BN39" s="371"/>
      <c r="BO39" s="371"/>
      <c r="BP39" s="371"/>
      <c r="BQ39" s="371"/>
      <c r="BR39" s="371"/>
      <c r="BS39" s="371"/>
      <c r="BT39" s="371"/>
      <c r="BU39" s="371"/>
      <c r="BV39" s="174"/>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4"/>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1"/>
    </row>
    <row r="40" spans="1:113" ht="32.25" customHeight="1" x14ac:dyDescent="0.15">
      <c r="A40" s="174"/>
      <c r="B40" s="198"/>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4"/>
      <c r="U40" s="370" t="str">
        <f t="shared" si="4"/>
        <v/>
      </c>
      <c r="V40" s="370"/>
      <c r="W40" s="371"/>
      <c r="X40" s="371"/>
      <c r="Y40" s="371"/>
      <c r="Z40" s="371"/>
      <c r="AA40" s="371"/>
      <c r="AB40" s="371"/>
      <c r="AC40" s="371"/>
      <c r="AD40" s="371"/>
      <c r="AE40" s="371"/>
      <c r="AF40" s="371"/>
      <c r="AG40" s="371"/>
      <c r="AH40" s="371"/>
      <c r="AI40" s="371"/>
      <c r="AJ40" s="371"/>
      <c r="AK40" s="371"/>
      <c r="AL40" s="174"/>
      <c r="AM40" s="370" t="str">
        <f t="shared" si="0"/>
        <v/>
      </c>
      <c r="AN40" s="370"/>
      <c r="AO40" s="371"/>
      <c r="AP40" s="371"/>
      <c r="AQ40" s="371"/>
      <c r="AR40" s="371"/>
      <c r="AS40" s="371"/>
      <c r="AT40" s="371"/>
      <c r="AU40" s="371"/>
      <c r="AV40" s="371"/>
      <c r="AW40" s="371"/>
      <c r="AX40" s="371"/>
      <c r="AY40" s="371"/>
      <c r="AZ40" s="371"/>
      <c r="BA40" s="371"/>
      <c r="BB40" s="371"/>
      <c r="BC40" s="371"/>
      <c r="BD40" s="174"/>
      <c r="BE40" s="370" t="str">
        <f t="shared" si="1"/>
        <v/>
      </c>
      <c r="BF40" s="370"/>
      <c r="BG40" s="371"/>
      <c r="BH40" s="371"/>
      <c r="BI40" s="371"/>
      <c r="BJ40" s="371"/>
      <c r="BK40" s="371"/>
      <c r="BL40" s="371"/>
      <c r="BM40" s="371"/>
      <c r="BN40" s="371"/>
      <c r="BO40" s="371"/>
      <c r="BP40" s="371"/>
      <c r="BQ40" s="371"/>
      <c r="BR40" s="371"/>
      <c r="BS40" s="371"/>
      <c r="BT40" s="371"/>
      <c r="BU40" s="371"/>
      <c r="BV40" s="174"/>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4"/>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1"/>
    </row>
    <row r="41" spans="1:113" ht="32.25" customHeight="1" x14ac:dyDescent="0.15">
      <c r="A41" s="174"/>
      <c r="B41" s="198"/>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4"/>
      <c r="U41" s="370" t="str">
        <f t="shared" si="4"/>
        <v/>
      </c>
      <c r="V41" s="370"/>
      <c r="W41" s="371"/>
      <c r="X41" s="371"/>
      <c r="Y41" s="371"/>
      <c r="Z41" s="371"/>
      <c r="AA41" s="371"/>
      <c r="AB41" s="371"/>
      <c r="AC41" s="371"/>
      <c r="AD41" s="371"/>
      <c r="AE41" s="371"/>
      <c r="AF41" s="371"/>
      <c r="AG41" s="371"/>
      <c r="AH41" s="371"/>
      <c r="AI41" s="371"/>
      <c r="AJ41" s="371"/>
      <c r="AK41" s="371"/>
      <c r="AL41" s="174"/>
      <c r="AM41" s="370" t="str">
        <f t="shared" si="0"/>
        <v/>
      </c>
      <c r="AN41" s="370"/>
      <c r="AO41" s="371"/>
      <c r="AP41" s="371"/>
      <c r="AQ41" s="371"/>
      <c r="AR41" s="371"/>
      <c r="AS41" s="371"/>
      <c r="AT41" s="371"/>
      <c r="AU41" s="371"/>
      <c r="AV41" s="371"/>
      <c r="AW41" s="371"/>
      <c r="AX41" s="371"/>
      <c r="AY41" s="371"/>
      <c r="AZ41" s="371"/>
      <c r="BA41" s="371"/>
      <c r="BB41" s="371"/>
      <c r="BC41" s="371"/>
      <c r="BD41" s="174"/>
      <c r="BE41" s="370" t="str">
        <f t="shared" si="1"/>
        <v/>
      </c>
      <c r="BF41" s="370"/>
      <c r="BG41" s="371"/>
      <c r="BH41" s="371"/>
      <c r="BI41" s="371"/>
      <c r="BJ41" s="371"/>
      <c r="BK41" s="371"/>
      <c r="BL41" s="371"/>
      <c r="BM41" s="371"/>
      <c r="BN41" s="371"/>
      <c r="BO41" s="371"/>
      <c r="BP41" s="371"/>
      <c r="BQ41" s="371"/>
      <c r="BR41" s="371"/>
      <c r="BS41" s="371"/>
      <c r="BT41" s="371"/>
      <c r="BU41" s="371"/>
      <c r="BV41" s="174"/>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4"/>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1"/>
    </row>
    <row r="42" spans="1:113" ht="32.25" customHeight="1" x14ac:dyDescent="0.15">
      <c r="B42" s="198"/>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4"/>
      <c r="U42" s="370" t="str">
        <f t="shared" si="4"/>
        <v/>
      </c>
      <c r="V42" s="370"/>
      <c r="W42" s="371"/>
      <c r="X42" s="371"/>
      <c r="Y42" s="371"/>
      <c r="Z42" s="371"/>
      <c r="AA42" s="371"/>
      <c r="AB42" s="371"/>
      <c r="AC42" s="371"/>
      <c r="AD42" s="371"/>
      <c r="AE42" s="371"/>
      <c r="AF42" s="371"/>
      <c r="AG42" s="371"/>
      <c r="AH42" s="371"/>
      <c r="AI42" s="371"/>
      <c r="AJ42" s="371"/>
      <c r="AK42" s="371"/>
      <c r="AL42" s="174"/>
      <c r="AM42" s="370" t="str">
        <f t="shared" si="0"/>
        <v/>
      </c>
      <c r="AN42" s="370"/>
      <c r="AO42" s="371"/>
      <c r="AP42" s="371"/>
      <c r="AQ42" s="371"/>
      <c r="AR42" s="371"/>
      <c r="AS42" s="371"/>
      <c r="AT42" s="371"/>
      <c r="AU42" s="371"/>
      <c r="AV42" s="371"/>
      <c r="AW42" s="371"/>
      <c r="AX42" s="371"/>
      <c r="AY42" s="371"/>
      <c r="AZ42" s="371"/>
      <c r="BA42" s="371"/>
      <c r="BB42" s="371"/>
      <c r="BC42" s="371"/>
      <c r="BD42" s="174"/>
      <c r="BE42" s="370" t="str">
        <f t="shared" si="1"/>
        <v/>
      </c>
      <c r="BF42" s="370"/>
      <c r="BG42" s="371"/>
      <c r="BH42" s="371"/>
      <c r="BI42" s="371"/>
      <c r="BJ42" s="371"/>
      <c r="BK42" s="371"/>
      <c r="BL42" s="371"/>
      <c r="BM42" s="371"/>
      <c r="BN42" s="371"/>
      <c r="BO42" s="371"/>
      <c r="BP42" s="371"/>
      <c r="BQ42" s="371"/>
      <c r="BR42" s="371"/>
      <c r="BS42" s="371"/>
      <c r="BT42" s="371"/>
      <c r="BU42" s="371"/>
      <c r="BV42" s="174"/>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4"/>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1"/>
    </row>
    <row r="43" spans="1:113" ht="32.25" customHeight="1" x14ac:dyDescent="0.15">
      <c r="B43" s="198"/>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4"/>
      <c r="U43" s="370" t="str">
        <f t="shared" si="4"/>
        <v/>
      </c>
      <c r="V43" s="370"/>
      <c r="W43" s="371"/>
      <c r="X43" s="371"/>
      <c r="Y43" s="371"/>
      <c r="Z43" s="371"/>
      <c r="AA43" s="371"/>
      <c r="AB43" s="371"/>
      <c r="AC43" s="371"/>
      <c r="AD43" s="371"/>
      <c r="AE43" s="371"/>
      <c r="AF43" s="371"/>
      <c r="AG43" s="371"/>
      <c r="AH43" s="371"/>
      <c r="AI43" s="371"/>
      <c r="AJ43" s="371"/>
      <c r="AK43" s="371"/>
      <c r="AL43" s="174"/>
      <c r="AM43" s="370" t="str">
        <f t="shared" si="0"/>
        <v/>
      </c>
      <c r="AN43" s="370"/>
      <c r="AO43" s="371"/>
      <c r="AP43" s="371"/>
      <c r="AQ43" s="371"/>
      <c r="AR43" s="371"/>
      <c r="AS43" s="371"/>
      <c r="AT43" s="371"/>
      <c r="AU43" s="371"/>
      <c r="AV43" s="371"/>
      <c r="AW43" s="371"/>
      <c r="AX43" s="371"/>
      <c r="AY43" s="371"/>
      <c r="AZ43" s="371"/>
      <c r="BA43" s="371"/>
      <c r="BB43" s="371"/>
      <c r="BC43" s="371"/>
      <c r="BD43" s="174"/>
      <c r="BE43" s="370" t="str">
        <f t="shared" si="1"/>
        <v/>
      </c>
      <c r="BF43" s="370"/>
      <c r="BG43" s="371"/>
      <c r="BH43" s="371"/>
      <c r="BI43" s="371"/>
      <c r="BJ43" s="371"/>
      <c r="BK43" s="371"/>
      <c r="BL43" s="371"/>
      <c r="BM43" s="371"/>
      <c r="BN43" s="371"/>
      <c r="BO43" s="371"/>
      <c r="BP43" s="371"/>
      <c r="BQ43" s="371"/>
      <c r="BR43" s="371"/>
      <c r="BS43" s="371"/>
      <c r="BT43" s="371"/>
      <c r="BU43" s="371"/>
      <c r="BV43" s="174"/>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4"/>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207</v>
      </c>
      <c r="E46" s="367" t="s">
        <v>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3" t="s">
        <v>594</v>
      </c>
    </row>
    <row r="54" spans="5:113" x14ac:dyDescent="0.15"/>
    <row r="55" spans="5:113" x14ac:dyDescent="0.15"/>
    <row r="56" spans="5:113" x14ac:dyDescent="0.15"/>
  </sheetData>
  <sheetProtection algorithmName="SHA-512" hashValue="pc4dLdLeJbWl4GGncIg9ILVl3ZMazOAVu3xnqQuDfX4J9jhghWwvr4KR24gk/BqTuYWocyreyqB923JbsdMVcQ==" saltValue="E5D8ni+ZBonU8X1J22J2E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79" t="s">
        <v>559</v>
      </c>
      <c r="D34" s="1179"/>
      <c r="E34" s="1180"/>
      <c r="F34" s="32">
        <v>11.02</v>
      </c>
      <c r="G34" s="33">
        <v>11.43</v>
      </c>
      <c r="H34" s="33">
        <v>11.78</v>
      </c>
      <c r="I34" s="33">
        <v>11.23</v>
      </c>
      <c r="J34" s="34">
        <v>10.74</v>
      </c>
      <c r="K34" s="22"/>
      <c r="L34" s="22"/>
      <c r="M34" s="22"/>
      <c r="N34" s="22"/>
      <c r="O34" s="22"/>
      <c r="P34" s="22"/>
    </row>
    <row r="35" spans="1:16" ht="39" customHeight="1" x14ac:dyDescent="0.15">
      <c r="A35" s="22"/>
      <c r="B35" s="35"/>
      <c r="C35" s="1173" t="s">
        <v>560</v>
      </c>
      <c r="D35" s="1174"/>
      <c r="E35" s="1175"/>
      <c r="F35" s="36">
        <v>6.89</v>
      </c>
      <c r="G35" s="37">
        <v>7.18</v>
      </c>
      <c r="H35" s="37">
        <v>6.51</v>
      </c>
      <c r="I35" s="37">
        <v>7.94</v>
      </c>
      <c r="J35" s="38">
        <v>4.7300000000000004</v>
      </c>
      <c r="K35" s="22"/>
      <c r="L35" s="22"/>
      <c r="M35" s="22"/>
      <c r="N35" s="22"/>
      <c r="O35" s="22"/>
      <c r="P35" s="22"/>
    </row>
    <row r="36" spans="1:16" ht="39" customHeight="1" x14ac:dyDescent="0.15">
      <c r="A36" s="22"/>
      <c r="B36" s="35"/>
      <c r="C36" s="1173" t="s">
        <v>561</v>
      </c>
      <c r="D36" s="1174"/>
      <c r="E36" s="1175"/>
      <c r="F36" s="36" t="s">
        <v>513</v>
      </c>
      <c r="G36" s="37" t="s">
        <v>513</v>
      </c>
      <c r="H36" s="37" t="s">
        <v>513</v>
      </c>
      <c r="I36" s="37">
        <v>0.93</v>
      </c>
      <c r="J36" s="38">
        <v>1.02</v>
      </c>
      <c r="K36" s="22"/>
      <c r="L36" s="22"/>
      <c r="M36" s="22"/>
      <c r="N36" s="22"/>
      <c r="O36" s="22"/>
      <c r="P36" s="22"/>
    </row>
    <row r="37" spans="1:16" ht="39" customHeight="1" x14ac:dyDescent="0.15">
      <c r="A37" s="22"/>
      <c r="B37" s="35"/>
      <c r="C37" s="1173" t="s">
        <v>562</v>
      </c>
      <c r="D37" s="1174"/>
      <c r="E37" s="1175"/>
      <c r="F37" s="36">
        <v>1.22</v>
      </c>
      <c r="G37" s="37">
        <v>1.75</v>
      </c>
      <c r="H37" s="37">
        <v>0.38</v>
      </c>
      <c r="I37" s="37">
        <v>0.64</v>
      </c>
      <c r="J37" s="38">
        <v>0.69</v>
      </c>
      <c r="K37" s="22"/>
      <c r="L37" s="22"/>
      <c r="M37" s="22"/>
      <c r="N37" s="22"/>
      <c r="O37" s="22"/>
      <c r="P37" s="22"/>
    </row>
    <row r="38" spans="1:16" ht="39" customHeight="1" x14ac:dyDescent="0.15">
      <c r="A38" s="22"/>
      <c r="B38" s="35"/>
      <c r="C38" s="1173" t="s">
        <v>563</v>
      </c>
      <c r="D38" s="1174"/>
      <c r="E38" s="1175"/>
      <c r="F38" s="36">
        <v>2.14</v>
      </c>
      <c r="G38" s="37">
        <v>0.13</v>
      </c>
      <c r="H38" s="37">
        <v>0.35</v>
      </c>
      <c r="I38" s="37">
        <v>0.48</v>
      </c>
      <c r="J38" s="38">
        <v>0.45</v>
      </c>
      <c r="K38" s="22"/>
      <c r="L38" s="22"/>
      <c r="M38" s="22"/>
      <c r="N38" s="22"/>
      <c r="O38" s="22"/>
      <c r="P38" s="22"/>
    </row>
    <row r="39" spans="1:16" ht="39" customHeight="1" x14ac:dyDescent="0.15">
      <c r="A39" s="22"/>
      <c r="B39" s="35"/>
      <c r="C39" s="1173" t="s">
        <v>564</v>
      </c>
      <c r="D39" s="1174"/>
      <c r="E39" s="1175"/>
      <c r="F39" s="36">
        <v>0</v>
      </c>
      <c r="G39" s="37">
        <v>0</v>
      </c>
      <c r="H39" s="37">
        <v>0.1</v>
      </c>
      <c r="I39" s="37">
        <v>7.0000000000000007E-2</v>
      </c>
      <c r="J39" s="38">
        <v>7.0000000000000007E-2</v>
      </c>
      <c r="K39" s="22"/>
      <c r="L39" s="22"/>
      <c r="M39" s="22"/>
      <c r="N39" s="22"/>
      <c r="O39" s="22"/>
      <c r="P39" s="22"/>
    </row>
    <row r="40" spans="1:16" ht="39" customHeight="1" x14ac:dyDescent="0.15">
      <c r="A40" s="22"/>
      <c r="B40" s="35"/>
      <c r="C40" s="1173" t="s">
        <v>565</v>
      </c>
      <c r="D40" s="1174"/>
      <c r="E40" s="1175"/>
      <c r="F40" s="36">
        <v>0.17</v>
      </c>
      <c r="G40" s="37">
        <v>0</v>
      </c>
      <c r="H40" s="37">
        <v>0</v>
      </c>
      <c r="I40" s="37">
        <v>0</v>
      </c>
      <c r="J40" s="38">
        <v>0.01</v>
      </c>
      <c r="K40" s="22"/>
      <c r="L40" s="22"/>
      <c r="M40" s="22"/>
      <c r="N40" s="22"/>
      <c r="O40" s="22"/>
      <c r="P40" s="22"/>
    </row>
    <row r="41" spans="1:16" ht="39" customHeight="1" x14ac:dyDescent="0.15">
      <c r="A41" s="22"/>
      <c r="B41" s="35"/>
      <c r="C41" s="1173" t="s">
        <v>566</v>
      </c>
      <c r="D41" s="1174"/>
      <c r="E41" s="1175"/>
      <c r="F41" s="36">
        <v>0</v>
      </c>
      <c r="G41" s="37">
        <v>0</v>
      </c>
      <c r="H41" s="37">
        <v>0</v>
      </c>
      <c r="I41" s="37">
        <v>0</v>
      </c>
      <c r="J41" s="38">
        <v>0</v>
      </c>
      <c r="K41" s="22"/>
      <c r="L41" s="22"/>
      <c r="M41" s="22"/>
      <c r="N41" s="22"/>
      <c r="O41" s="22"/>
      <c r="P41" s="22"/>
    </row>
    <row r="42" spans="1:16" ht="39" customHeight="1" x14ac:dyDescent="0.15">
      <c r="A42" s="22"/>
      <c r="B42" s="39"/>
      <c r="C42" s="1173" t="s">
        <v>567</v>
      </c>
      <c r="D42" s="1174"/>
      <c r="E42" s="1175"/>
      <c r="F42" s="36" t="s">
        <v>513</v>
      </c>
      <c r="G42" s="37" t="s">
        <v>513</v>
      </c>
      <c r="H42" s="37" t="s">
        <v>513</v>
      </c>
      <c r="I42" s="37" t="s">
        <v>513</v>
      </c>
      <c r="J42" s="38" t="s">
        <v>513</v>
      </c>
      <c r="K42" s="22"/>
      <c r="L42" s="22"/>
      <c r="M42" s="22"/>
      <c r="N42" s="22"/>
      <c r="O42" s="22"/>
      <c r="P42" s="22"/>
    </row>
    <row r="43" spans="1:16" ht="39" customHeight="1" thickBot="1" x14ac:dyDescent="0.2">
      <c r="A43" s="22"/>
      <c r="B43" s="40"/>
      <c r="C43" s="1176" t="s">
        <v>568</v>
      </c>
      <c r="D43" s="1177"/>
      <c r="E43" s="1178"/>
      <c r="F43" s="41">
        <v>0.02</v>
      </c>
      <c r="G43" s="42">
        <v>0.02</v>
      </c>
      <c r="H43" s="42">
        <v>0.09</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p3D9i+uPonCCH1YOr+FF9r5Pk/vTSxvZUP4Eb9maB9+ftJzj/+tKkjz9TJ2KnA9OLuSfNodPFZ1Q+VEZzftUQ==" saltValue="iEomKxDBq2xOuFLjTj34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2503</v>
      </c>
      <c r="L45" s="60">
        <v>2355</v>
      </c>
      <c r="M45" s="60">
        <v>2408</v>
      </c>
      <c r="N45" s="60">
        <v>2370</v>
      </c>
      <c r="O45" s="61">
        <v>2373</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513</v>
      </c>
      <c r="L46" s="64" t="s">
        <v>513</v>
      </c>
      <c r="M46" s="64" t="s">
        <v>513</v>
      </c>
      <c r="N46" s="64" t="s">
        <v>513</v>
      </c>
      <c r="O46" s="65" t="s">
        <v>513</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513</v>
      </c>
      <c r="L47" s="64" t="s">
        <v>513</v>
      </c>
      <c r="M47" s="64" t="s">
        <v>513</v>
      </c>
      <c r="N47" s="64" t="s">
        <v>513</v>
      </c>
      <c r="O47" s="65" t="s">
        <v>513</v>
      </c>
      <c r="P47" s="48"/>
      <c r="Q47" s="48"/>
      <c r="R47" s="48"/>
      <c r="S47" s="48"/>
      <c r="T47" s="48"/>
      <c r="U47" s="48"/>
    </row>
    <row r="48" spans="1:21" ht="30.75" customHeight="1" x14ac:dyDescent="0.15">
      <c r="A48" s="48"/>
      <c r="B48" s="1201"/>
      <c r="C48" s="1202"/>
      <c r="D48" s="62"/>
      <c r="E48" s="1183" t="s">
        <v>15</v>
      </c>
      <c r="F48" s="1183"/>
      <c r="G48" s="1183"/>
      <c r="H48" s="1183"/>
      <c r="I48" s="1183"/>
      <c r="J48" s="1184"/>
      <c r="K48" s="63">
        <v>915</v>
      </c>
      <c r="L48" s="64">
        <v>858</v>
      </c>
      <c r="M48" s="64">
        <v>950</v>
      </c>
      <c r="N48" s="64">
        <v>751</v>
      </c>
      <c r="O48" s="65">
        <v>733</v>
      </c>
      <c r="P48" s="48"/>
      <c r="Q48" s="48"/>
      <c r="R48" s="48"/>
      <c r="S48" s="48"/>
      <c r="T48" s="48"/>
      <c r="U48" s="48"/>
    </row>
    <row r="49" spans="1:21" ht="30.75" customHeight="1" x14ac:dyDescent="0.15">
      <c r="A49" s="48"/>
      <c r="B49" s="1201"/>
      <c r="C49" s="1202"/>
      <c r="D49" s="62"/>
      <c r="E49" s="1183" t="s">
        <v>16</v>
      </c>
      <c r="F49" s="1183"/>
      <c r="G49" s="1183"/>
      <c r="H49" s="1183"/>
      <c r="I49" s="1183"/>
      <c r="J49" s="1184"/>
      <c r="K49" s="63">
        <v>34</v>
      </c>
      <c r="L49" s="64">
        <v>47</v>
      </c>
      <c r="M49" s="64">
        <v>47</v>
      </c>
      <c r="N49" s="64">
        <v>46</v>
      </c>
      <c r="O49" s="65">
        <v>46</v>
      </c>
      <c r="P49" s="48"/>
      <c r="Q49" s="48"/>
      <c r="R49" s="48"/>
      <c r="S49" s="48"/>
      <c r="T49" s="48"/>
      <c r="U49" s="48"/>
    </row>
    <row r="50" spans="1:21" ht="30.75" customHeight="1" x14ac:dyDescent="0.15">
      <c r="A50" s="48"/>
      <c r="B50" s="1201"/>
      <c r="C50" s="1202"/>
      <c r="D50" s="62"/>
      <c r="E50" s="1183" t="s">
        <v>17</v>
      </c>
      <c r="F50" s="1183"/>
      <c r="G50" s="1183"/>
      <c r="H50" s="1183"/>
      <c r="I50" s="1183"/>
      <c r="J50" s="1184"/>
      <c r="K50" s="63">
        <v>41</v>
      </c>
      <c r="L50" s="64">
        <v>16</v>
      </c>
      <c r="M50" s="64">
        <v>16</v>
      </c>
      <c r="N50" s="64">
        <v>17</v>
      </c>
      <c r="O50" s="65">
        <v>15</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513</v>
      </c>
      <c r="L51" s="64" t="s">
        <v>513</v>
      </c>
      <c r="M51" s="64" t="s">
        <v>513</v>
      </c>
      <c r="N51" s="64" t="s">
        <v>513</v>
      </c>
      <c r="O51" s="65" t="s">
        <v>513</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2366</v>
      </c>
      <c r="L52" s="64">
        <v>2250</v>
      </c>
      <c r="M52" s="64">
        <v>2181</v>
      </c>
      <c r="N52" s="64">
        <v>1985</v>
      </c>
      <c r="O52" s="65">
        <v>1988</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1127</v>
      </c>
      <c r="L53" s="69">
        <v>1026</v>
      </c>
      <c r="M53" s="69">
        <v>1240</v>
      </c>
      <c r="N53" s="69">
        <v>1199</v>
      </c>
      <c r="O53" s="70">
        <v>1179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uELW1Y2OTCw4M57CadLvX3g+bmknqf135/pT0m11Z39twP3JibWWcQ3/scNIkzLf9ViXvu439HbLsmuQUWhwA==" saltValue="C+gtsHJ9tuUn+nny9TAr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19" t="s">
        <v>30</v>
      </c>
      <c r="C41" s="1220"/>
      <c r="D41" s="102"/>
      <c r="E41" s="1221" t="s">
        <v>31</v>
      </c>
      <c r="F41" s="1221"/>
      <c r="G41" s="1221"/>
      <c r="H41" s="1222"/>
      <c r="I41" s="347">
        <v>23017</v>
      </c>
      <c r="J41" s="348">
        <v>22592</v>
      </c>
      <c r="K41" s="348">
        <v>22968</v>
      </c>
      <c r="L41" s="348">
        <v>23883</v>
      </c>
      <c r="M41" s="349">
        <v>24580</v>
      </c>
    </row>
    <row r="42" spans="2:13" ht="27.75" customHeight="1" x14ac:dyDescent="0.15">
      <c r="B42" s="1209"/>
      <c r="C42" s="1210"/>
      <c r="D42" s="103"/>
      <c r="E42" s="1213" t="s">
        <v>32</v>
      </c>
      <c r="F42" s="1213"/>
      <c r="G42" s="1213"/>
      <c r="H42" s="1214"/>
      <c r="I42" s="350">
        <v>74</v>
      </c>
      <c r="J42" s="351">
        <v>58</v>
      </c>
      <c r="K42" s="351">
        <v>42</v>
      </c>
      <c r="L42" s="351">
        <v>95</v>
      </c>
      <c r="M42" s="352">
        <v>78</v>
      </c>
    </row>
    <row r="43" spans="2:13" ht="27.75" customHeight="1" x14ac:dyDescent="0.15">
      <c r="B43" s="1209"/>
      <c r="C43" s="1210"/>
      <c r="D43" s="103"/>
      <c r="E43" s="1213" t="s">
        <v>33</v>
      </c>
      <c r="F43" s="1213"/>
      <c r="G43" s="1213"/>
      <c r="H43" s="1214"/>
      <c r="I43" s="350">
        <v>8272</v>
      </c>
      <c r="J43" s="351">
        <v>7776</v>
      </c>
      <c r="K43" s="351">
        <v>7438</v>
      </c>
      <c r="L43" s="351">
        <v>7334</v>
      </c>
      <c r="M43" s="352">
        <v>7052</v>
      </c>
    </row>
    <row r="44" spans="2:13" ht="27.75" customHeight="1" x14ac:dyDescent="0.15">
      <c r="B44" s="1209"/>
      <c r="C44" s="1210"/>
      <c r="D44" s="103"/>
      <c r="E44" s="1213" t="s">
        <v>34</v>
      </c>
      <c r="F44" s="1213"/>
      <c r="G44" s="1213"/>
      <c r="H44" s="1214"/>
      <c r="I44" s="350">
        <v>429</v>
      </c>
      <c r="J44" s="351">
        <v>385</v>
      </c>
      <c r="K44" s="351">
        <v>341</v>
      </c>
      <c r="L44" s="351">
        <v>296</v>
      </c>
      <c r="M44" s="352">
        <v>259</v>
      </c>
    </row>
    <row r="45" spans="2:13" ht="27.75" customHeight="1" x14ac:dyDescent="0.15">
      <c r="B45" s="1209"/>
      <c r="C45" s="1210"/>
      <c r="D45" s="103"/>
      <c r="E45" s="1213" t="s">
        <v>35</v>
      </c>
      <c r="F45" s="1213"/>
      <c r="G45" s="1213"/>
      <c r="H45" s="1214"/>
      <c r="I45" s="350">
        <v>4518</v>
      </c>
      <c r="J45" s="351">
        <v>4207</v>
      </c>
      <c r="K45" s="351">
        <v>4002</v>
      </c>
      <c r="L45" s="351">
        <v>3748</v>
      </c>
      <c r="M45" s="352">
        <v>3522</v>
      </c>
    </row>
    <row r="46" spans="2:13" ht="27.75" customHeight="1" x14ac:dyDescent="0.15">
      <c r="B46" s="1209"/>
      <c r="C46" s="1210"/>
      <c r="D46" s="104"/>
      <c r="E46" s="1213" t="s">
        <v>36</v>
      </c>
      <c r="F46" s="1213"/>
      <c r="G46" s="1213"/>
      <c r="H46" s="1214"/>
      <c r="I46" s="350" t="s">
        <v>513</v>
      </c>
      <c r="J46" s="351" t="s">
        <v>513</v>
      </c>
      <c r="K46" s="351" t="s">
        <v>513</v>
      </c>
      <c r="L46" s="351" t="s">
        <v>513</v>
      </c>
      <c r="M46" s="352" t="s">
        <v>513</v>
      </c>
    </row>
    <row r="47" spans="2:13" ht="27.75" customHeight="1" x14ac:dyDescent="0.15">
      <c r="B47" s="1209"/>
      <c r="C47" s="1210"/>
      <c r="D47" s="105"/>
      <c r="E47" s="1223" t="s">
        <v>37</v>
      </c>
      <c r="F47" s="1224"/>
      <c r="G47" s="1224"/>
      <c r="H47" s="1225"/>
      <c r="I47" s="350" t="s">
        <v>513</v>
      </c>
      <c r="J47" s="351" t="s">
        <v>513</v>
      </c>
      <c r="K47" s="351" t="s">
        <v>513</v>
      </c>
      <c r="L47" s="351" t="s">
        <v>513</v>
      </c>
      <c r="M47" s="352" t="s">
        <v>513</v>
      </c>
    </row>
    <row r="48" spans="2:13" ht="27.75" customHeight="1" x14ac:dyDescent="0.15">
      <c r="B48" s="1209"/>
      <c r="C48" s="1210"/>
      <c r="D48" s="103"/>
      <c r="E48" s="1213" t="s">
        <v>38</v>
      </c>
      <c r="F48" s="1213"/>
      <c r="G48" s="1213"/>
      <c r="H48" s="1214"/>
      <c r="I48" s="350" t="s">
        <v>513</v>
      </c>
      <c r="J48" s="351" t="s">
        <v>513</v>
      </c>
      <c r="K48" s="351" t="s">
        <v>513</v>
      </c>
      <c r="L48" s="351" t="s">
        <v>513</v>
      </c>
      <c r="M48" s="352" t="s">
        <v>513</v>
      </c>
    </row>
    <row r="49" spans="2:13" ht="27.75" customHeight="1" x14ac:dyDescent="0.15">
      <c r="B49" s="1211"/>
      <c r="C49" s="1212"/>
      <c r="D49" s="103"/>
      <c r="E49" s="1213" t="s">
        <v>39</v>
      </c>
      <c r="F49" s="1213"/>
      <c r="G49" s="1213"/>
      <c r="H49" s="1214"/>
      <c r="I49" s="350" t="s">
        <v>513</v>
      </c>
      <c r="J49" s="351" t="s">
        <v>513</v>
      </c>
      <c r="K49" s="351" t="s">
        <v>513</v>
      </c>
      <c r="L49" s="351" t="s">
        <v>513</v>
      </c>
      <c r="M49" s="352" t="s">
        <v>513</v>
      </c>
    </row>
    <row r="50" spans="2:13" ht="27.75" customHeight="1" x14ac:dyDescent="0.15">
      <c r="B50" s="1207" t="s">
        <v>40</v>
      </c>
      <c r="C50" s="1208"/>
      <c r="D50" s="106"/>
      <c r="E50" s="1213" t="s">
        <v>41</v>
      </c>
      <c r="F50" s="1213"/>
      <c r="G50" s="1213"/>
      <c r="H50" s="1214"/>
      <c r="I50" s="350">
        <v>7404</v>
      </c>
      <c r="J50" s="351">
        <v>7667</v>
      </c>
      <c r="K50" s="351">
        <v>7765</v>
      </c>
      <c r="L50" s="351">
        <v>7811</v>
      </c>
      <c r="M50" s="352">
        <v>9374</v>
      </c>
    </row>
    <row r="51" spans="2:13" ht="27.75" customHeight="1" x14ac:dyDescent="0.15">
      <c r="B51" s="1209"/>
      <c r="C51" s="1210"/>
      <c r="D51" s="103"/>
      <c r="E51" s="1213" t="s">
        <v>42</v>
      </c>
      <c r="F51" s="1213"/>
      <c r="G51" s="1213"/>
      <c r="H51" s="1214"/>
      <c r="I51" s="350">
        <v>287</v>
      </c>
      <c r="J51" s="351">
        <v>276</v>
      </c>
      <c r="K51" s="351">
        <v>262</v>
      </c>
      <c r="L51" s="351">
        <v>243</v>
      </c>
      <c r="M51" s="352">
        <v>213</v>
      </c>
    </row>
    <row r="52" spans="2:13" ht="27.75" customHeight="1" x14ac:dyDescent="0.15">
      <c r="B52" s="1211"/>
      <c r="C52" s="1212"/>
      <c r="D52" s="103"/>
      <c r="E52" s="1213" t="s">
        <v>43</v>
      </c>
      <c r="F52" s="1213"/>
      <c r="G52" s="1213"/>
      <c r="H52" s="1214"/>
      <c r="I52" s="350">
        <v>20187</v>
      </c>
      <c r="J52" s="351">
        <v>20507</v>
      </c>
      <c r="K52" s="351">
        <v>20935</v>
      </c>
      <c r="L52" s="351">
        <v>20649</v>
      </c>
      <c r="M52" s="352">
        <v>21345</v>
      </c>
    </row>
    <row r="53" spans="2:13" ht="27.75" customHeight="1" thickBot="1" x14ac:dyDescent="0.2">
      <c r="B53" s="1215" t="s">
        <v>44</v>
      </c>
      <c r="C53" s="1216"/>
      <c r="D53" s="107"/>
      <c r="E53" s="1217" t="s">
        <v>45</v>
      </c>
      <c r="F53" s="1217"/>
      <c r="G53" s="1217"/>
      <c r="H53" s="1218"/>
      <c r="I53" s="353">
        <v>8433</v>
      </c>
      <c r="J53" s="354">
        <v>6566</v>
      </c>
      <c r="K53" s="354">
        <v>5828</v>
      </c>
      <c r="L53" s="354">
        <v>6654</v>
      </c>
      <c r="M53" s="355">
        <v>4558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i6b8hQdir/ctW4xbGKEBY0GZAkvIqOolPI9Hs5iG5ZN4fxzT18WNJeet6UpWeTvAFlh1EBU+WtXErIz4K8ztA==" saltValue="FsUCBj3L5DOWA1MTGgqU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34" t="s">
        <v>48</v>
      </c>
      <c r="D55" s="1234"/>
      <c r="E55" s="1235"/>
      <c r="F55" s="119">
        <v>2982</v>
      </c>
      <c r="G55" s="119">
        <v>2990</v>
      </c>
      <c r="H55" s="120">
        <v>3416</v>
      </c>
    </row>
    <row r="56" spans="2:8" ht="52.5" customHeight="1" x14ac:dyDescent="0.15">
      <c r="B56" s="121"/>
      <c r="C56" s="1236" t="s">
        <v>49</v>
      </c>
      <c r="D56" s="1236"/>
      <c r="E56" s="1237"/>
      <c r="F56" s="122">
        <v>1214</v>
      </c>
      <c r="G56" s="122">
        <v>1214</v>
      </c>
      <c r="H56" s="123">
        <v>2204</v>
      </c>
    </row>
    <row r="57" spans="2:8" ht="53.25" customHeight="1" x14ac:dyDescent="0.15">
      <c r="B57" s="121"/>
      <c r="C57" s="1238" t="s">
        <v>50</v>
      </c>
      <c r="D57" s="1238"/>
      <c r="E57" s="1239"/>
      <c r="F57" s="124">
        <v>2339</v>
      </c>
      <c r="G57" s="124">
        <v>2506</v>
      </c>
      <c r="H57" s="125">
        <v>2691</v>
      </c>
    </row>
    <row r="58" spans="2:8" ht="45.75" customHeight="1" x14ac:dyDescent="0.15">
      <c r="B58" s="126"/>
      <c r="C58" s="1226" t="s">
        <v>584</v>
      </c>
      <c r="D58" s="1227"/>
      <c r="E58" s="1228"/>
      <c r="F58" s="356">
        <v>570</v>
      </c>
      <c r="G58" s="356">
        <v>724</v>
      </c>
      <c r="H58" s="357">
        <v>849</v>
      </c>
    </row>
    <row r="59" spans="2:8" ht="45.75" customHeight="1" x14ac:dyDescent="0.15">
      <c r="B59" s="126"/>
      <c r="C59" s="1226" t="s">
        <v>585</v>
      </c>
      <c r="D59" s="1227"/>
      <c r="E59" s="1228"/>
      <c r="F59" s="356">
        <v>1316</v>
      </c>
      <c r="G59" s="356">
        <v>1289</v>
      </c>
      <c r="H59" s="357">
        <v>1314</v>
      </c>
    </row>
    <row r="60" spans="2:8" ht="45.75" customHeight="1" x14ac:dyDescent="0.15">
      <c r="B60" s="126"/>
      <c r="C60" s="1226" t="s">
        <v>586</v>
      </c>
      <c r="D60" s="1227"/>
      <c r="E60" s="1228"/>
      <c r="F60" s="356">
        <v>146</v>
      </c>
      <c r="G60" s="356">
        <v>148</v>
      </c>
      <c r="H60" s="357">
        <v>172</v>
      </c>
    </row>
    <row r="61" spans="2:8" ht="45.75" customHeight="1" x14ac:dyDescent="0.15">
      <c r="B61" s="126"/>
      <c r="C61" s="1226" t="s">
        <v>587</v>
      </c>
      <c r="D61" s="1227"/>
      <c r="E61" s="1228"/>
      <c r="F61" s="356" t="s">
        <v>513</v>
      </c>
      <c r="G61" s="356">
        <v>14</v>
      </c>
      <c r="H61" s="357">
        <v>27</v>
      </c>
    </row>
    <row r="62" spans="2:8" ht="45.75" customHeight="1" thickBot="1" x14ac:dyDescent="0.2">
      <c r="B62" s="127"/>
      <c r="C62" s="1229" t="s">
        <v>588</v>
      </c>
      <c r="D62" s="1230"/>
      <c r="E62" s="1231"/>
      <c r="F62" s="358">
        <v>69</v>
      </c>
      <c r="G62" s="358">
        <v>61</v>
      </c>
      <c r="H62" s="359">
        <v>59</v>
      </c>
    </row>
    <row r="63" spans="2:8" ht="52.5" customHeight="1" thickBot="1" x14ac:dyDescent="0.2">
      <c r="B63" s="128"/>
      <c r="C63" s="1232" t="s">
        <v>51</v>
      </c>
      <c r="D63" s="1232"/>
      <c r="E63" s="1233"/>
      <c r="F63" s="129">
        <v>6534</v>
      </c>
      <c r="G63" s="129">
        <v>6710</v>
      </c>
      <c r="H63" s="130">
        <v>8311</v>
      </c>
    </row>
    <row r="64" spans="2:8" x14ac:dyDescent="0.15"/>
  </sheetData>
  <sheetProtection algorithmName="SHA-512" hashValue="tOLi4mR97BBEOm5T3HHMaFhhATCYNdQDS1RBi/ykjircOXP6nFDZ/bjZcFg4NvfIkE8a6LyJeG7c6qZqmguuYQ==" saltValue="mRlIRMhtBtsA8CCVt3aw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BR10" sqref="BR10"/>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1"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1"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1"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1"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1"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1"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1"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1"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1"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1"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1"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1"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1"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1"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1"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595</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596</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598</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554</v>
      </c>
      <c r="BQ50" s="1273"/>
      <c r="BR50" s="1273"/>
      <c r="BS50" s="1273"/>
      <c r="BT50" s="1273"/>
      <c r="BU50" s="1273"/>
      <c r="BV50" s="1273"/>
      <c r="BW50" s="1273"/>
      <c r="BX50" s="1273" t="s">
        <v>555</v>
      </c>
      <c r="BY50" s="1273"/>
      <c r="BZ50" s="1273"/>
      <c r="CA50" s="1273"/>
      <c r="CB50" s="1273"/>
      <c r="CC50" s="1273"/>
      <c r="CD50" s="1273"/>
      <c r="CE50" s="1273"/>
      <c r="CF50" s="1273" t="s">
        <v>556</v>
      </c>
      <c r="CG50" s="1273"/>
      <c r="CH50" s="1273"/>
      <c r="CI50" s="1273"/>
      <c r="CJ50" s="1273"/>
      <c r="CK50" s="1273"/>
      <c r="CL50" s="1273"/>
      <c r="CM50" s="1273"/>
      <c r="CN50" s="1273" t="s">
        <v>557</v>
      </c>
      <c r="CO50" s="1273"/>
      <c r="CP50" s="1273"/>
      <c r="CQ50" s="1273"/>
      <c r="CR50" s="1273"/>
      <c r="CS50" s="1273"/>
      <c r="CT50" s="1273"/>
      <c r="CU50" s="1273"/>
      <c r="CV50" s="1273" t="s">
        <v>558</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599</v>
      </c>
      <c r="AO51" s="1277"/>
      <c r="AP51" s="1277"/>
      <c r="AQ51" s="1277"/>
      <c r="AR51" s="1277"/>
      <c r="AS51" s="1277"/>
      <c r="AT51" s="1277"/>
      <c r="AU51" s="1277"/>
      <c r="AV51" s="1277"/>
      <c r="AW51" s="1277"/>
      <c r="AX51" s="1277"/>
      <c r="AY51" s="1277"/>
      <c r="AZ51" s="1277"/>
      <c r="BA51" s="1277"/>
      <c r="BB51" s="1277" t="s">
        <v>600</v>
      </c>
      <c r="BC51" s="1277"/>
      <c r="BD51" s="1277"/>
      <c r="BE51" s="1277"/>
      <c r="BF51" s="1277"/>
      <c r="BG51" s="1277"/>
      <c r="BH51" s="1277"/>
      <c r="BI51" s="1277"/>
      <c r="BJ51" s="1277"/>
      <c r="BK51" s="1277"/>
      <c r="BL51" s="1277"/>
      <c r="BM51" s="1277"/>
      <c r="BN51" s="1277"/>
      <c r="BO51" s="1277"/>
      <c r="BP51" s="1278">
        <v>83.3</v>
      </c>
      <c r="BQ51" s="1278"/>
      <c r="BR51" s="1278"/>
      <c r="BS51" s="1278"/>
      <c r="BT51" s="1278"/>
      <c r="BU51" s="1278"/>
      <c r="BV51" s="1278"/>
      <c r="BW51" s="1278"/>
      <c r="BX51" s="1279"/>
      <c r="BY51" s="1278"/>
      <c r="BZ51" s="1278"/>
      <c r="CA51" s="1278"/>
      <c r="CB51" s="1278"/>
      <c r="CC51" s="1278"/>
      <c r="CD51" s="1278"/>
      <c r="CE51" s="1278"/>
      <c r="CF51" s="1279"/>
      <c r="CG51" s="1278"/>
      <c r="CH51" s="1278"/>
      <c r="CI51" s="1278"/>
      <c r="CJ51" s="1278"/>
      <c r="CK51" s="1278"/>
      <c r="CL51" s="1278"/>
      <c r="CM51" s="1278"/>
      <c r="CN51" s="1279"/>
      <c r="CO51" s="1278"/>
      <c r="CP51" s="1278"/>
      <c r="CQ51" s="1278"/>
      <c r="CR51" s="1278"/>
      <c r="CS51" s="1278"/>
      <c r="CT51" s="1278"/>
      <c r="CU51" s="1278"/>
      <c r="CV51" s="1278">
        <v>41.9</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601</v>
      </c>
      <c r="BC53" s="1277"/>
      <c r="BD53" s="1277"/>
      <c r="BE53" s="1277"/>
      <c r="BF53" s="1277"/>
      <c r="BG53" s="1277"/>
      <c r="BH53" s="1277"/>
      <c r="BI53" s="1277"/>
      <c r="BJ53" s="1277"/>
      <c r="BK53" s="1277"/>
      <c r="BL53" s="1277"/>
      <c r="BM53" s="1277"/>
      <c r="BN53" s="1277"/>
      <c r="BO53" s="1277"/>
      <c r="BP53" s="1278">
        <v>55.9</v>
      </c>
      <c r="BQ53" s="1278"/>
      <c r="BR53" s="1278"/>
      <c r="BS53" s="1278"/>
      <c r="BT53" s="1278"/>
      <c r="BU53" s="1278"/>
      <c r="BV53" s="1278"/>
      <c r="BW53" s="1278"/>
      <c r="BX53" s="1279"/>
      <c r="BY53" s="1278"/>
      <c r="BZ53" s="1278"/>
      <c r="CA53" s="1278"/>
      <c r="CB53" s="1278"/>
      <c r="CC53" s="1278"/>
      <c r="CD53" s="1278"/>
      <c r="CE53" s="1278"/>
      <c r="CF53" s="1279"/>
      <c r="CG53" s="1278"/>
      <c r="CH53" s="1278"/>
      <c r="CI53" s="1278"/>
      <c r="CJ53" s="1278"/>
      <c r="CK53" s="1278"/>
      <c r="CL53" s="1278"/>
      <c r="CM53" s="1278"/>
      <c r="CN53" s="1279"/>
      <c r="CO53" s="1278"/>
      <c r="CP53" s="1278"/>
      <c r="CQ53" s="1278"/>
      <c r="CR53" s="1278"/>
      <c r="CS53" s="1278"/>
      <c r="CT53" s="1278"/>
      <c r="CU53" s="1278"/>
      <c r="CV53" s="1278">
        <v>61.2</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602</v>
      </c>
      <c r="AO55" s="1273"/>
      <c r="AP55" s="1273"/>
      <c r="AQ55" s="1273"/>
      <c r="AR55" s="1273"/>
      <c r="AS55" s="1273"/>
      <c r="AT55" s="1273"/>
      <c r="AU55" s="1273"/>
      <c r="AV55" s="1273"/>
      <c r="AW55" s="1273"/>
      <c r="AX55" s="1273"/>
      <c r="AY55" s="1273"/>
      <c r="AZ55" s="1273"/>
      <c r="BA55" s="1273"/>
      <c r="BB55" s="1277" t="s">
        <v>600</v>
      </c>
      <c r="BC55" s="1277"/>
      <c r="BD55" s="1277"/>
      <c r="BE55" s="1277"/>
      <c r="BF55" s="1277"/>
      <c r="BG55" s="1277"/>
      <c r="BH55" s="1277"/>
      <c r="BI55" s="1277"/>
      <c r="BJ55" s="1277"/>
      <c r="BK55" s="1277"/>
      <c r="BL55" s="1277"/>
      <c r="BM55" s="1277"/>
      <c r="BN55" s="1277"/>
      <c r="BO55" s="1277"/>
      <c r="BP55" s="1278">
        <v>55.4</v>
      </c>
      <c r="BQ55" s="1278"/>
      <c r="BR55" s="1278"/>
      <c r="BS55" s="1278"/>
      <c r="BT55" s="1278"/>
      <c r="BU55" s="1278"/>
      <c r="BV55" s="1278"/>
      <c r="BW55" s="1278"/>
      <c r="BX55" s="1279"/>
      <c r="BY55" s="1278"/>
      <c r="BZ55" s="1278"/>
      <c r="CA55" s="1278"/>
      <c r="CB55" s="1278"/>
      <c r="CC55" s="1278"/>
      <c r="CD55" s="1278"/>
      <c r="CE55" s="1278"/>
      <c r="CF55" s="1279"/>
      <c r="CG55" s="1278"/>
      <c r="CH55" s="1278"/>
      <c r="CI55" s="1278"/>
      <c r="CJ55" s="1278"/>
      <c r="CK55" s="1278"/>
      <c r="CL55" s="1278"/>
      <c r="CM55" s="1278"/>
      <c r="CN55" s="1279"/>
      <c r="CO55" s="1278"/>
      <c r="CP55" s="1278"/>
      <c r="CQ55" s="1278"/>
      <c r="CR55" s="1278"/>
      <c r="CS55" s="1278"/>
      <c r="CT55" s="1278"/>
      <c r="CU55" s="1278"/>
      <c r="CV55" s="1278">
        <v>25.1</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80"/>
      <c r="G57" s="1267"/>
      <c r="H57" s="1267"/>
      <c r="I57" s="1281"/>
      <c r="J57" s="1281"/>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601</v>
      </c>
      <c r="BC57" s="1277"/>
      <c r="BD57" s="1277"/>
      <c r="BE57" s="1277"/>
      <c r="BF57" s="1277"/>
      <c r="BG57" s="1277"/>
      <c r="BH57" s="1277"/>
      <c r="BI57" s="1277"/>
      <c r="BJ57" s="1277"/>
      <c r="BK57" s="1277"/>
      <c r="BL57" s="1277"/>
      <c r="BM57" s="1277"/>
      <c r="BN57" s="1277"/>
      <c r="BO57" s="1277"/>
      <c r="BP57" s="1278">
        <v>58.7</v>
      </c>
      <c r="BQ57" s="1278"/>
      <c r="BR57" s="1278"/>
      <c r="BS57" s="1278"/>
      <c r="BT57" s="1278"/>
      <c r="BU57" s="1278"/>
      <c r="BV57" s="1278"/>
      <c r="BW57" s="1278"/>
      <c r="BX57" s="1279"/>
      <c r="BY57" s="1278"/>
      <c r="BZ57" s="1278"/>
      <c r="CA57" s="1278"/>
      <c r="CB57" s="1278"/>
      <c r="CC57" s="1278"/>
      <c r="CD57" s="1278"/>
      <c r="CE57" s="1278"/>
      <c r="CF57" s="1279"/>
      <c r="CG57" s="1278"/>
      <c r="CH57" s="1278"/>
      <c r="CI57" s="1278"/>
      <c r="CJ57" s="1278"/>
      <c r="CK57" s="1278"/>
      <c r="CL57" s="1278"/>
      <c r="CM57" s="1278"/>
      <c r="CN57" s="1279"/>
      <c r="CO57" s="1278"/>
      <c r="CP57" s="1278"/>
      <c r="CQ57" s="1278"/>
      <c r="CR57" s="1278"/>
      <c r="CS57" s="1278"/>
      <c r="CT57" s="1278"/>
      <c r="CU57" s="1278"/>
      <c r="CV57" s="1278">
        <v>63.1</v>
      </c>
      <c r="CW57" s="1278"/>
      <c r="CX57" s="1278"/>
      <c r="CY57" s="1278"/>
      <c r="CZ57" s="1278"/>
      <c r="DA57" s="1278"/>
      <c r="DB57" s="1278"/>
      <c r="DC57" s="1278"/>
      <c r="DD57" s="1282"/>
      <c r="DE57" s="1280"/>
    </row>
    <row r="58" spans="1:109" s="1256" customFormat="1" x14ac:dyDescent="0.15">
      <c r="A58" s="1242"/>
      <c r="B58" s="1280"/>
      <c r="G58" s="1267"/>
      <c r="H58" s="1267"/>
      <c r="I58" s="1281"/>
      <c r="J58" s="1281"/>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2"/>
      <c r="DE58" s="1280"/>
    </row>
    <row r="59" spans="1:109" s="1256" customFormat="1" x14ac:dyDescent="0.15">
      <c r="A59" s="1242"/>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6" customFormat="1" x14ac:dyDescent="0.15">
      <c r="A60" s="1242"/>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6" customFormat="1" x14ac:dyDescent="0.15">
      <c r="A61" s="1242"/>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8" t="s">
        <v>603</v>
      </c>
    </row>
    <row r="64" spans="1:109" x14ac:dyDescent="0.15">
      <c r="B64" s="1248"/>
      <c r="G64" s="1255"/>
      <c r="I64" s="1289"/>
      <c r="J64" s="1289"/>
      <c r="K64" s="1289"/>
      <c r="L64" s="1289"/>
      <c r="M64" s="1289"/>
      <c r="N64" s="1290"/>
      <c r="AM64" s="1255"/>
      <c r="AN64" s="1255" t="s">
        <v>596</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4"/>
      <c r="I71" s="1295"/>
      <c r="J71" s="1292"/>
      <c r="K71" s="1292"/>
      <c r="L71" s="1293"/>
      <c r="M71" s="1292"/>
      <c r="N71" s="1293"/>
      <c r="AM71" s="1294"/>
      <c r="AN71" s="1242" t="s">
        <v>598</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554</v>
      </c>
      <c r="BQ72" s="1273"/>
      <c r="BR72" s="1273"/>
      <c r="BS72" s="1273"/>
      <c r="BT72" s="1273"/>
      <c r="BU72" s="1273"/>
      <c r="BV72" s="1273"/>
      <c r="BW72" s="1273"/>
      <c r="BX72" s="1273" t="s">
        <v>555</v>
      </c>
      <c r="BY72" s="1273"/>
      <c r="BZ72" s="1273"/>
      <c r="CA72" s="1273"/>
      <c r="CB72" s="1273"/>
      <c r="CC72" s="1273"/>
      <c r="CD72" s="1273"/>
      <c r="CE72" s="1273"/>
      <c r="CF72" s="1273" t="s">
        <v>556</v>
      </c>
      <c r="CG72" s="1273"/>
      <c r="CH72" s="1273"/>
      <c r="CI72" s="1273"/>
      <c r="CJ72" s="1273"/>
      <c r="CK72" s="1273"/>
      <c r="CL72" s="1273"/>
      <c r="CM72" s="1273"/>
      <c r="CN72" s="1273" t="s">
        <v>557</v>
      </c>
      <c r="CO72" s="1273"/>
      <c r="CP72" s="1273"/>
      <c r="CQ72" s="1273"/>
      <c r="CR72" s="1273"/>
      <c r="CS72" s="1273"/>
      <c r="CT72" s="1273"/>
      <c r="CU72" s="1273"/>
      <c r="CV72" s="1273" t="s">
        <v>558</v>
      </c>
      <c r="CW72" s="1273"/>
      <c r="CX72" s="1273"/>
      <c r="CY72" s="1273"/>
      <c r="CZ72" s="1273"/>
      <c r="DA72" s="1273"/>
      <c r="DB72" s="1273"/>
      <c r="DC72" s="1273"/>
    </row>
    <row r="73" spans="2:107" x14ac:dyDescent="0.15">
      <c r="B73" s="1248"/>
      <c r="G73" s="1274"/>
      <c r="H73" s="1274"/>
      <c r="I73" s="1274"/>
      <c r="J73" s="1274"/>
      <c r="K73" s="1296"/>
      <c r="L73" s="1296"/>
      <c r="M73" s="1296"/>
      <c r="N73" s="1296"/>
      <c r="AM73" s="1266"/>
      <c r="AN73" s="1277" t="s">
        <v>599</v>
      </c>
      <c r="AO73" s="1277"/>
      <c r="AP73" s="1277"/>
      <c r="AQ73" s="1277"/>
      <c r="AR73" s="1277"/>
      <c r="AS73" s="1277"/>
      <c r="AT73" s="1277"/>
      <c r="AU73" s="1277"/>
      <c r="AV73" s="1277"/>
      <c r="AW73" s="1277"/>
      <c r="AX73" s="1277"/>
      <c r="AY73" s="1277"/>
      <c r="AZ73" s="1277"/>
      <c r="BA73" s="1277"/>
      <c r="BB73" s="1277" t="s">
        <v>600</v>
      </c>
      <c r="BC73" s="1277"/>
      <c r="BD73" s="1277"/>
      <c r="BE73" s="1277"/>
      <c r="BF73" s="1277"/>
      <c r="BG73" s="1277"/>
      <c r="BH73" s="1277"/>
      <c r="BI73" s="1277"/>
      <c r="BJ73" s="1277"/>
      <c r="BK73" s="1277"/>
      <c r="BL73" s="1277"/>
      <c r="BM73" s="1277"/>
      <c r="BN73" s="1277"/>
      <c r="BO73" s="1277"/>
      <c r="BP73" s="1278">
        <v>83.3</v>
      </c>
      <c r="BQ73" s="1278"/>
      <c r="BR73" s="1278"/>
      <c r="BS73" s="1278"/>
      <c r="BT73" s="1278"/>
      <c r="BU73" s="1278"/>
      <c r="BV73" s="1278"/>
      <c r="BW73" s="1278"/>
      <c r="BX73" s="1278">
        <v>65.900000000000006</v>
      </c>
      <c r="BY73" s="1278"/>
      <c r="BZ73" s="1278"/>
      <c r="CA73" s="1278"/>
      <c r="CB73" s="1278"/>
      <c r="CC73" s="1278"/>
      <c r="CD73" s="1278"/>
      <c r="CE73" s="1278"/>
      <c r="CF73" s="1278">
        <v>58</v>
      </c>
      <c r="CG73" s="1278"/>
      <c r="CH73" s="1278"/>
      <c r="CI73" s="1278"/>
      <c r="CJ73" s="1278"/>
      <c r="CK73" s="1278"/>
      <c r="CL73" s="1278"/>
      <c r="CM73" s="1278"/>
      <c r="CN73" s="1278">
        <v>63.8</v>
      </c>
      <c r="CO73" s="1278"/>
      <c r="CP73" s="1278"/>
      <c r="CQ73" s="1278"/>
      <c r="CR73" s="1278"/>
      <c r="CS73" s="1278"/>
      <c r="CT73" s="1278"/>
      <c r="CU73" s="1278"/>
      <c r="CV73" s="1278">
        <v>41.9</v>
      </c>
      <c r="CW73" s="1278"/>
      <c r="CX73" s="1278"/>
      <c r="CY73" s="1278"/>
      <c r="CZ73" s="1278"/>
      <c r="DA73" s="1278"/>
      <c r="DB73" s="1278"/>
      <c r="DC73" s="1278"/>
    </row>
    <row r="74" spans="2:107" x14ac:dyDescent="0.15">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605</v>
      </c>
      <c r="BC75" s="1277"/>
      <c r="BD75" s="1277"/>
      <c r="BE75" s="1277"/>
      <c r="BF75" s="1277"/>
      <c r="BG75" s="1277"/>
      <c r="BH75" s="1277"/>
      <c r="BI75" s="1277"/>
      <c r="BJ75" s="1277"/>
      <c r="BK75" s="1277"/>
      <c r="BL75" s="1277"/>
      <c r="BM75" s="1277"/>
      <c r="BN75" s="1277"/>
      <c r="BO75" s="1277"/>
      <c r="BP75" s="1278">
        <v>11.1</v>
      </c>
      <c r="BQ75" s="1278"/>
      <c r="BR75" s="1278"/>
      <c r="BS75" s="1278"/>
      <c r="BT75" s="1278"/>
      <c r="BU75" s="1278"/>
      <c r="BV75" s="1278"/>
      <c r="BW75" s="1278"/>
      <c r="BX75" s="1278">
        <v>11.2</v>
      </c>
      <c r="BY75" s="1278"/>
      <c r="BZ75" s="1278"/>
      <c r="CA75" s="1278"/>
      <c r="CB75" s="1278"/>
      <c r="CC75" s="1278"/>
      <c r="CD75" s="1278"/>
      <c r="CE75" s="1278"/>
      <c r="CF75" s="1278">
        <v>11.2</v>
      </c>
      <c r="CG75" s="1278"/>
      <c r="CH75" s="1278"/>
      <c r="CI75" s="1278"/>
      <c r="CJ75" s="1278"/>
      <c r="CK75" s="1278"/>
      <c r="CL75" s="1278"/>
      <c r="CM75" s="1278"/>
      <c r="CN75" s="1278">
        <v>11.3</v>
      </c>
      <c r="CO75" s="1278"/>
      <c r="CP75" s="1278"/>
      <c r="CQ75" s="1278"/>
      <c r="CR75" s="1278"/>
      <c r="CS75" s="1278"/>
      <c r="CT75" s="1278"/>
      <c r="CU75" s="1278"/>
      <c r="CV75" s="1278">
        <v>11.5</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6"/>
      <c r="L77" s="1296"/>
      <c r="M77" s="1296"/>
      <c r="N77" s="1296"/>
      <c r="AN77" s="1273" t="s">
        <v>602</v>
      </c>
      <c r="AO77" s="1273"/>
      <c r="AP77" s="1273"/>
      <c r="AQ77" s="1273"/>
      <c r="AR77" s="1273"/>
      <c r="AS77" s="1273"/>
      <c r="AT77" s="1273"/>
      <c r="AU77" s="1273"/>
      <c r="AV77" s="1273"/>
      <c r="AW77" s="1273"/>
      <c r="AX77" s="1273"/>
      <c r="AY77" s="1273"/>
      <c r="AZ77" s="1273"/>
      <c r="BA77" s="1273"/>
      <c r="BB77" s="1277" t="s">
        <v>600</v>
      </c>
      <c r="BC77" s="1277"/>
      <c r="BD77" s="1277"/>
      <c r="BE77" s="1277"/>
      <c r="BF77" s="1277"/>
      <c r="BG77" s="1277"/>
      <c r="BH77" s="1277"/>
      <c r="BI77" s="1277"/>
      <c r="BJ77" s="1277"/>
      <c r="BK77" s="1277"/>
      <c r="BL77" s="1277"/>
      <c r="BM77" s="1277"/>
      <c r="BN77" s="1277"/>
      <c r="BO77" s="1277"/>
      <c r="BP77" s="1278">
        <v>55.4</v>
      </c>
      <c r="BQ77" s="1278"/>
      <c r="BR77" s="1278"/>
      <c r="BS77" s="1278"/>
      <c r="BT77" s="1278"/>
      <c r="BU77" s="1278"/>
      <c r="BV77" s="1278"/>
      <c r="BW77" s="1278"/>
      <c r="BX77" s="1278">
        <v>52.7</v>
      </c>
      <c r="BY77" s="1278"/>
      <c r="BZ77" s="1278"/>
      <c r="CA77" s="1278"/>
      <c r="CB77" s="1278"/>
      <c r="CC77" s="1278"/>
      <c r="CD77" s="1278"/>
      <c r="CE77" s="1278"/>
      <c r="CF77" s="1278">
        <v>49.7</v>
      </c>
      <c r="CG77" s="1278"/>
      <c r="CH77" s="1278"/>
      <c r="CI77" s="1278"/>
      <c r="CJ77" s="1278"/>
      <c r="CK77" s="1278"/>
      <c r="CL77" s="1278"/>
      <c r="CM77" s="1278"/>
      <c r="CN77" s="1278">
        <v>37.299999999999997</v>
      </c>
      <c r="CO77" s="1278"/>
      <c r="CP77" s="1278"/>
      <c r="CQ77" s="1278"/>
      <c r="CR77" s="1278"/>
      <c r="CS77" s="1278"/>
      <c r="CT77" s="1278"/>
      <c r="CU77" s="1278"/>
      <c r="CV77" s="1278">
        <v>25.1</v>
      </c>
      <c r="CW77" s="1278"/>
      <c r="CX77" s="1278"/>
      <c r="CY77" s="1278"/>
      <c r="CZ77" s="1278"/>
      <c r="DA77" s="1278"/>
      <c r="DB77" s="1278"/>
      <c r="DC77" s="1278"/>
    </row>
    <row r="78" spans="2:107" x14ac:dyDescent="0.15">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1"/>
      <c r="J79" s="1281"/>
      <c r="K79" s="1297"/>
      <c r="L79" s="1297"/>
      <c r="M79" s="1297"/>
      <c r="N79" s="1297"/>
      <c r="AN79" s="1273"/>
      <c r="AO79" s="1273"/>
      <c r="AP79" s="1273"/>
      <c r="AQ79" s="1273"/>
      <c r="AR79" s="1273"/>
      <c r="AS79" s="1273"/>
      <c r="AT79" s="1273"/>
      <c r="AU79" s="1273"/>
      <c r="AV79" s="1273"/>
      <c r="AW79" s="1273"/>
      <c r="AX79" s="1273"/>
      <c r="AY79" s="1273"/>
      <c r="AZ79" s="1273"/>
      <c r="BA79" s="1273"/>
      <c r="BB79" s="1277" t="s">
        <v>605</v>
      </c>
      <c r="BC79" s="1277"/>
      <c r="BD79" s="1277"/>
      <c r="BE79" s="1277"/>
      <c r="BF79" s="1277"/>
      <c r="BG79" s="1277"/>
      <c r="BH79" s="1277"/>
      <c r="BI79" s="1277"/>
      <c r="BJ79" s="1277"/>
      <c r="BK79" s="1277"/>
      <c r="BL79" s="1277"/>
      <c r="BM79" s="1277"/>
      <c r="BN79" s="1277"/>
      <c r="BO79" s="1277"/>
      <c r="BP79" s="1278">
        <v>9.6999999999999993</v>
      </c>
      <c r="BQ79" s="1278"/>
      <c r="BR79" s="1278"/>
      <c r="BS79" s="1278"/>
      <c r="BT79" s="1278"/>
      <c r="BU79" s="1278"/>
      <c r="BV79" s="1278"/>
      <c r="BW79" s="1278"/>
      <c r="BX79" s="1278">
        <v>9.5</v>
      </c>
      <c r="BY79" s="1278"/>
      <c r="BZ79" s="1278"/>
      <c r="CA79" s="1278"/>
      <c r="CB79" s="1278"/>
      <c r="CC79" s="1278"/>
      <c r="CD79" s="1278"/>
      <c r="CE79" s="1278"/>
      <c r="CF79" s="1278">
        <v>9.1999999999999993</v>
      </c>
      <c r="CG79" s="1278"/>
      <c r="CH79" s="1278"/>
      <c r="CI79" s="1278"/>
      <c r="CJ79" s="1278"/>
      <c r="CK79" s="1278"/>
      <c r="CL79" s="1278"/>
      <c r="CM79" s="1278"/>
      <c r="CN79" s="1278">
        <v>8.6</v>
      </c>
      <c r="CO79" s="1278"/>
      <c r="CP79" s="1278"/>
      <c r="CQ79" s="1278"/>
      <c r="CR79" s="1278"/>
      <c r="CS79" s="1278"/>
      <c r="CT79" s="1278"/>
      <c r="CU79" s="1278"/>
      <c r="CV79" s="1278">
        <v>8.3000000000000007</v>
      </c>
      <c r="CW79" s="1278"/>
      <c r="CX79" s="1278"/>
      <c r="CY79" s="1278"/>
      <c r="CZ79" s="1278"/>
      <c r="DA79" s="1278"/>
      <c r="DB79" s="1278"/>
      <c r="DC79" s="1278"/>
    </row>
    <row r="80" spans="2:107" x14ac:dyDescent="0.15">
      <c r="B80" s="1248"/>
      <c r="G80" s="1267"/>
      <c r="H80" s="1267"/>
      <c r="I80" s="1281"/>
      <c r="J80" s="1281"/>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4LI0yLDBDM6e2Olg5aRMIhagz/OFxgzNrHbcTS1XkthuvE6ROPJwWzY0ch6P3dtHdTiFR1S2+Ug0uEy7gdU3A==" saltValue="wr7uo1kOuYACsF1dXF4Y5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R10" sqref="BR10"/>
    </sheetView>
  </sheetViews>
  <sheetFormatPr defaultColWidth="0" defaultRowHeight="13.5" customHeight="1" zeroHeight="1" x14ac:dyDescent="0.15"/>
  <cols>
    <col min="1" max="34" width="2.5" style="252" customWidth="1"/>
    <col min="35" max="122" width="2.5" style="251" customWidth="1"/>
    <col min="123" max="16384" width="2.5" style="251" hidden="1"/>
  </cols>
  <sheetData>
    <row r="1" spans="1:34"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1:34" x14ac:dyDescent="0.15">
      <c r="S2" s="251"/>
      <c r="AH2" s="251"/>
    </row>
    <row r="3" spans="1: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1:34" x14ac:dyDescent="0.15"/>
    <row r="5" spans="1:34" x14ac:dyDescent="0.15"/>
    <row r="6" spans="1:34" x14ac:dyDescent="0.15"/>
    <row r="7" spans="1:34" x14ac:dyDescent="0.15"/>
    <row r="8" spans="1:34" x14ac:dyDescent="0.15"/>
    <row r="9" spans="1:34" x14ac:dyDescent="0.15">
      <c r="AH9" s="25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501</v>
      </c>
    </row>
  </sheetData>
  <sheetProtection algorithmName="SHA-512" hashValue="sWisMDuCdJdpv9r/6tROjPQJFiAB06OvOmcE9oIKj1c04GLYPHEQKu11mB2OeHkCWxWPHgkHzWoSzgIGeALfrg==" saltValue="fPp/hjms6uVVEShzE9Bw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R10" sqref="BR10"/>
    </sheetView>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c r="AG59" s="251"/>
      <c r="AH59" s="251"/>
    </row>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501</v>
      </c>
    </row>
  </sheetData>
  <sheetProtection algorithmName="SHA-512" hashValue="voRqP4VGDkjhL66CHcXaeLPDa3NZlD31VunGGjzbvKa4AhMMtHnzGfPtcmHFT5M2I8+xhOBH/aOKBcMbr7PKfA==" saltValue="27ap9i43G+vSN6GWri6G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52</v>
      </c>
      <c r="E2" s="142"/>
      <c r="F2" s="143" t="s">
        <v>551</v>
      </c>
      <c r="G2" s="144"/>
      <c r="H2" s="145"/>
    </row>
    <row r="3" spans="1:8" x14ac:dyDescent="0.15">
      <c r="A3" s="141" t="s">
        <v>544</v>
      </c>
      <c r="B3" s="146"/>
      <c r="C3" s="147"/>
      <c r="D3" s="148">
        <v>44310</v>
      </c>
      <c r="E3" s="149"/>
      <c r="F3" s="150">
        <v>68468</v>
      </c>
      <c r="G3" s="151"/>
      <c r="H3" s="152"/>
    </row>
    <row r="4" spans="1:8" x14ac:dyDescent="0.15">
      <c r="A4" s="153"/>
      <c r="B4" s="154"/>
      <c r="C4" s="155"/>
      <c r="D4" s="156">
        <v>21961</v>
      </c>
      <c r="E4" s="157"/>
      <c r="F4" s="158">
        <v>34140</v>
      </c>
      <c r="G4" s="159"/>
      <c r="H4" s="160"/>
    </row>
    <row r="5" spans="1:8" x14ac:dyDescent="0.15">
      <c r="A5" s="141" t="s">
        <v>546</v>
      </c>
      <c r="B5" s="146"/>
      <c r="C5" s="147"/>
      <c r="D5" s="148">
        <v>45283</v>
      </c>
      <c r="E5" s="149"/>
      <c r="F5" s="150">
        <v>69729</v>
      </c>
      <c r="G5" s="151"/>
      <c r="H5" s="152"/>
    </row>
    <row r="6" spans="1:8" x14ac:dyDescent="0.15">
      <c r="A6" s="153"/>
      <c r="B6" s="154"/>
      <c r="C6" s="155"/>
      <c r="D6" s="156">
        <v>19575</v>
      </c>
      <c r="E6" s="157"/>
      <c r="F6" s="158">
        <v>38908</v>
      </c>
      <c r="G6" s="159"/>
      <c r="H6" s="160"/>
    </row>
    <row r="7" spans="1:8" x14ac:dyDescent="0.15">
      <c r="A7" s="141" t="s">
        <v>547</v>
      </c>
      <c r="B7" s="146"/>
      <c r="C7" s="147"/>
      <c r="D7" s="148">
        <v>91211</v>
      </c>
      <c r="E7" s="149"/>
      <c r="F7" s="150">
        <v>74581</v>
      </c>
      <c r="G7" s="151"/>
      <c r="H7" s="152"/>
    </row>
    <row r="8" spans="1:8" x14ac:dyDescent="0.15">
      <c r="A8" s="153"/>
      <c r="B8" s="154"/>
      <c r="C8" s="155"/>
      <c r="D8" s="156">
        <v>20405</v>
      </c>
      <c r="E8" s="157"/>
      <c r="F8" s="158">
        <v>41563</v>
      </c>
      <c r="G8" s="159"/>
      <c r="H8" s="160"/>
    </row>
    <row r="9" spans="1:8" x14ac:dyDescent="0.15">
      <c r="A9" s="141" t="s">
        <v>548</v>
      </c>
      <c r="B9" s="146"/>
      <c r="C9" s="147"/>
      <c r="D9" s="148">
        <v>102173</v>
      </c>
      <c r="E9" s="149"/>
      <c r="F9" s="150">
        <v>76347</v>
      </c>
      <c r="G9" s="151"/>
      <c r="H9" s="152"/>
    </row>
    <row r="10" spans="1:8" x14ac:dyDescent="0.15">
      <c r="A10" s="153"/>
      <c r="B10" s="154"/>
      <c r="C10" s="155"/>
      <c r="D10" s="156">
        <v>29602</v>
      </c>
      <c r="E10" s="157"/>
      <c r="F10" s="158">
        <v>41762</v>
      </c>
      <c r="G10" s="159"/>
      <c r="H10" s="160"/>
    </row>
    <row r="11" spans="1:8" x14ac:dyDescent="0.15">
      <c r="A11" s="141" t="s">
        <v>549</v>
      </c>
      <c r="B11" s="146"/>
      <c r="C11" s="147"/>
      <c r="D11" s="148">
        <v>101625</v>
      </c>
      <c r="E11" s="149"/>
      <c r="F11" s="150">
        <v>69604</v>
      </c>
      <c r="G11" s="151"/>
      <c r="H11" s="152"/>
    </row>
    <row r="12" spans="1:8" x14ac:dyDescent="0.15">
      <c r="A12" s="153"/>
      <c r="B12" s="154"/>
      <c r="C12" s="161"/>
      <c r="D12" s="156">
        <v>39258</v>
      </c>
      <c r="E12" s="157"/>
      <c r="F12" s="158">
        <v>36247</v>
      </c>
      <c r="G12" s="159"/>
      <c r="H12" s="160"/>
    </row>
    <row r="13" spans="1:8" x14ac:dyDescent="0.15">
      <c r="A13" s="141"/>
      <c r="B13" s="146"/>
      <c r="C13" s="162"/>
      <c r="D13" s="163">
        <v>76920</v>
      </c>
      <c r="E13" s="164"/>
      <c r="F13" s="165">
        <v>71746</v>
      </c>
      <c r="G13" s="166"/>
      <c r="H13" s="152"/>
    </row>
    <row r="14" spans="1:8" x14ac:dyDescent="0.15">
      <c r="A14" s="153"/>
      <c r="B14" s="154"/>
      <c r="C14" s="155"/>
      <c r="D14" s="156">
        <v>26160</v>
      </c>
      <c r="E14" s="157"/>
      <c r="F14" s="158">
        <v>38524</v>
      </c>
      <c r="G14" s="159"/>
      <c r="H14" s="160"/>
    </row>
    <row r="17" spans="1:11" x14ac:dyDescent="0.15">
      <c r="A17" s="137" t="s">
        <v>53</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54</v>
      </c>
      <c r="B19" s="167">
        <f>ROUND(VALUE(SUBSTITUTE(実質収支比率等に係る経年分析!F$48,"▲","-")),2)</f>
        <v>6.9</v>
      </c>
      <c r="C19" s="167">
        <f>ROUND(VALUE(SUBSTITUTE(実質収支比率等に係る経年分析!G$48,"▲","-")),2)</f>
        <v>7.2</v>
      </c>
      <c r="D19" s="167">
        <f>ROUND(VALUE(SUBSTITUTE(実質収支比率等に係る経年分析!H$48,"▲","-")),2)</f>
        <v>6.52</v>
      </c>
      <c r="E19" s="167">
        <f>ROUND(VALUE(SUBSTITUTE(実質収支比率等に係る経年分析!I$48,"▲","-")),2)</f>
        <v>7.95</v>
      </c>
      <c r="F19" s="167">
        <f>ROUND(VALUE(SUBSTITUTE(実質収支比率等に係る経年分析!J$48,"▲","-")),2)</f>
        <v>4.74</v>
      </c>
    </row>
    <row r="20" spans="1:11" x14ac:dyDescent="0.15">
      <c r="A20" s="167" t="s">
        <v>55</v>
      </c>
      <c r="B20" s="167">
        <f>ROUND(VALUE(SUBSTITUTE(実質収支比率等に係る経年分析!F$47,"▲","-")),2)</f>
        <v>22.17</v>
      </c>
      <c r="C20" s="167">
        <f>ROUND(VALUE(SUBSTITUTE(実質収支比率等に係る経年分析!G$47,"▲","-")),2)</f>
        <v>22.58</v>
      </c>
      <c r="D20" s="167">
        <f>ROUND(VALUE(SUBSTITUTE(実質収支比率等に係る経年分析!H$47,"▲","-")),2)</f>
        <v>24.51</v>
      </c>
      <c r="E20" s="167">
        <f>ROUND(VALUE(SUBSTITUTE(実質収支比率等に係る経年分析!I$47,"▲","-")),2)</f>
        <v>24.18</v>
      </c>
      <c r="F20" s="167">
        <f>ROUND(VALUE(SUBSTITUTE(実質収支比率等に係る経年分析!J$47,"▲","-")),2)</f>
        <v>26.68</v>
      </c>
    </row>
    <row r="21" spans="1:11" x14ac:dyDescent="0.15">
      <c r="A21" s="167" t="s">
        <v>56</v>
      </c>
      <c r="B21" s="167">
        <f>IF(ISNUMBER(VALUE(SUBSTITUTE(実質収支比率等に係る経年分析!F$49,"▲","-"))),ROUND(VALUE(SUBSTITUTE(実質収支比率等に係る経年分析!F$49,"▲","-")),2),NA())</f>
        <v>0.83</v>
      </c>
      <c r="C21" s="167">
        <f>IF(ISNUMBER(VALUE(SUBSTITUTE(実質収支比率等に係る経年分析!G$49,"▲","-"))),ROUND(VALUE(SUBSTITUTE(実質収支比率等に係る経年分析!G$49,"▲","-")),2),NA())</f>
        <v>0.31</v>
      </c>
      <c r="D21" s="167">
        <f>IF(ISNUMBER(VALUE(SUBSTITUTE(実質収支比率等に係る経年分析!H$49,"▲","-"))),ROUND(VALUE(SUBSTITUTE(実質収支比率等に係る経年分析!H$49,"▲","-")),2),NA())</f>
        <v>1.56</v>
      </c>
      <c r="E21" s="167">
        <f>IF(ISNUMBER(VALUE(SUBSTITUTE(実質収支比率等に係る経年分析!I$49,"▲","-"))),ROUND(VALUE(SUBSTITUTE(実質収支比率等に係る経年分析!I$49,"▲","-")),2),NA())</f>
        <v>1.73</v>
      </c>
      <c r="F21" s="167">
        <f>IF(ISNUMBER(VALUE(SUBSTITUTE(実質収支比率等に係る経年分析!J$49,"▲","-"))),ROUND(VALUE(SUBSTITUTE(実質収支比率等に係る経年分析!J$49,"▲","-")),2),NA())</f>
        <v>0.52</v>
      </c>
    </row>
    <row r="24" spans="1:11" x14ac:dyDescent="0.15">
      <c r="A24" s="137" t="s">
        <v>57</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58</v>
      </c>
      <c r="C26" s="168" t="s">
        <v>59</v>
      </c>
      <c r="D26" s="168" t="s">
        <v>58</v>
      </c>
      <c r="E26" s="168" t="s">
        <v>59</v>
      </c>
      <c r="F26" s="168" t="s">
        <v>58</v>
      </c>
      <c r="G26" s="168" t="s">
        <v>59</v>
      </c>
      <c r="H26" s="168" t="s">
        <v>58</v>
      </c>
      <c r="I26" s="168" t="s">
        <v>59</v>
      </c>
      <c r="J26" s="168" t="s">
        <v>58</v>
      </c>
      <c r="K26" s="168" t="s">
        <v>59</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0.02</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0.02</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0.09</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str">
        <f>IF(連結実質赤字比率に係る赤字・黒字の構成分析!C$41="",NA(),連結実質赤字比率に係る赤字・黒字の構成分析!C$41)</f>
        <v>育英資金特別会計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v>
      </c>
    </row>
    <row r="30" spans="1:11" x14ac:dyDescent="0.15">
      <c r="A30" s="168" t="str">
        <f>IF(連結実質赤字比率に係る赤字・黒字の構成分析!C$40="",NA(),連結実質赤字比率に係る赤字・黒字の構成分析!C$40)</f>
        <v>後期高齢者医療事業特別会計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0.17</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0.01</v>
      </c>
    </row>
    <row r="31" spans="1:11" x14ac:dyDescent="0.15">
      <c r="A31" s="168" t="str">
        <f>IF(連結実質赤字比率に係る赤字・黒字の構成分析!C$39="",NA(),連結実質赤字比率に係る赤字・黒字の構成分析!C$39)</f>
        <v>氷見市病院事業会計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0.1</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7.0000000000000007E-2</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7.0000000000000007E-2</v>
      </c>
    </row>
    <row r="32" spans="1:11" x14ac:dyDescent="0.15">
      <c r="A32" s="168" t="str">
        <f>IF(連結実質赤字比率に係る赤字・黒字の構成分析!C$38="",NA(),連結実質赤字比率に係る赤字・黒字の構成分析!C$38)</f>
        <v>国民健康保険特別会計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2.14</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0.13</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0.35</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0.48</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0.45</v>
      </c>
    </row>
    <row r="33" spans="1:16" x14ac:dyDescent="0.15">
      <c r="A33" s="168" t="str">
        <f>IF(連結実質赤字比率に係る赤字・黒字の構成分析!C$37="",NA(),連結実質赤字比率に係る赤字・黒字の構成分析!C$37)</f>
        <v>介護保険特別会計（保険事業勘定）</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1.22</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1.75</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0.38</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0.64</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0.69</v>
      </c>
    </row>
    <row r="34" spans="1:16" x14ac:dyDescent="0.15">
      <c r="A34" s="168" t="str">
        <f>IF(連結実質赤字比率に係る赤字・黒字の構成分析!C$36="",NA(),連結実質赤字比率に係る赤字・黒字の構成分析!C$36)</f>
        <v>氷見市下水道事業会計</v>
      </c>
      <c r="B34" s="168" t="e">
        <f>IF(ROUND(VALUE(SUBSTITUTE(連結実質赤字比率に係る赤字・黒字の構成分析!F$36,"▲", "-")), 2) &lt; 0, ABS(ROUND(VALUE(SUBSTITUTE(連結実質赤字比率に係る赤字・黒字の構成分析!F$36,"▲", "-")), 2)), NA())</f>
        <v>#VALUE!</v>
      </c>
      <c r="C34" s="168" t="e">
        <f>IF(ROUND(VALUE(SUBSTITUTE(連結実質赤字比率に係る赤字・黒字の構成分析!F$36,"▲", "-")), 2) &gt;= 0, ABS(ROUND(VALUE(SUBSTITUTE(連結実質赤字比率に係る赤字・黒字の構成分析!F$36,"▲", "-")), 2)), NA())</f>
        <v>#VALUE!</v>
      </c>
      <c r="D34" s="168" t="e">
        <f>IF(ROUND(VALUE(SUBSTITUTE(連結実質赤字比率に係る赤字・黒字の構成分析!G$36,"▲", "-")), 2) &lt; 0, ABS(ROUND(VALUE(SUBSTITUTE(連結実質赤字比率に係る赤字・黒字の構成分析!G$36,"▲", "-")), 2)), NA())</f>
        <v>#VALUE!</v>
      </c>
      <c r="E34" s="168" t="e">
        <f>IF(ROUND(VALUE(SUBSTITUTE(連結実質赤字比率に係る赤字・黒字の構成分析!G$36,"▲", "-")), 2) &gt;= 0, ABS(ROUND(VALUE(SUBSTITUTE(連結実質赤字比率に係る赤字・黒字の構成分析!G$36,"▲", "-")), 2)), NA())</f>
        <v>#VALUE!</v>
      </c>
      <c r="F34" s="168" t="e">
        <f>IF(ROUND(VALUE(SUBSTITUTE(連結実質赤字比率に係る赤字・黒字の構成分析!H$36,"▲", "-")), 2) &lt; 0, ABS(ROUND(VALUE(SUBSTITUTE(連結実質赤字比率に係る赤字・黒字の構成分析!H$36,"▲", "-")), 2)), NA())</f>
        <v>#VALUE!</v>
      </c>
      <c r="G34" s="168" t="e">
        <f>IF(ROUND(VALUE(SUBSTITUTE(連結実質赤字比率に係る赤字・黒字の構成分析!H$36,"▲", "-")), 2) &gt;= 0, ABS(ROUND(VALUE(SUBSTITUTE(連結実質赤字比率に係る赤字・黒字の構成分析!H$36,"▲", "-")), 2)), NA())</f>
        <v>#VALUE!</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0.93</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1.02</v>
      </c>
    </row>
    <row r="35" spans="1:16" x14ac:dyDescent="0.15">
      <c r="A35" s="168" t="str">
        <f>IF(連結実質赤字比率に係る赤字・黒字の構成分析!C$35="",NA(),連結実質赤字比率に係る赤字・黒字の構成分析!C$35)</f>
        <v>一般会計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6.89</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7.18</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6.51</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7.94</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4.7300000000000004</v>
      </c>
    </row>
    <row r="36" spans="1:16" x14ac:dyDescent="0.15">
      <c r="A36" s="168" t="str">
        <f>IF(連結実質赤字比率に係る赤字・黒字の構成分析!C$34="",NA(),連結実質赤字比率に係る赤字・黒字の構成分析!C$34)</f>
        <v>氷見市水道事業会計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11.02</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11.43</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11.78</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11.23</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10.74</v>
      </c>
    </row>
    <row r="39" spans="1:16" x14ac:dyDescent="0.15">
      <c r="A39" s="137" t="s">
        <v>60</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61</v>
      </c>
      <c r="C41" s="169"/>
      <c r="D41" s="169" t="s">
        <v>62</v>
      </c>
      <c r="E41" s="169" t="s">
        <v>61</v>
      </c>
      <c r="F41" s="169"/>
      <c r="G41" s="169" t="s">
        <v>62</v>
      </c>
      <c r="H41" s="169" t="s">
        <v>61</v>
      </c>
      <c r="I41" s="169"/>
      <c r="J41" s="169" t="s">
        <v>62</v>
      </c>
      <c r="K41" s="169" t="s">
        <v>61</v>
      </c>
      <c r="L41" s="169"/>
      <c r="M41" s="169" t="s">
        <v>62</v>
      </c>
      <c r="N41" s="169" t="s">
        <v>61</v>
      </c>
      <c r="O41" s="169"/>
      <c r="P41" s="169" t="s">
        <v>62</v>
      </c>
    </row>
    <row r="42" spans="1:16" x14ac:dyDescent="0.15">
      <c r="A42" s="169" t="s">
        <v>63</v>
      </c>
      <c r="B42" s="169"/>
      <c r="C42" s="169"/>
      <c r="D42" s="169">
        <f>'実質公債費比率（分子）の構造'!K$52</f>
        <v>2366</v>
      </c>
      <c r="E42" s="169"/>
      <c r="F42" s="169"/>
      <c r="G42" s="169">
        <f>'実質公債費比率（分子）の構造'!L$52</f>
        <v>2250</v>
      </c>
      <c r="H42" s="169"/>
      <c r="I42" s="169"/>
      <c r="J42" s="169">
        <f>'実質公債費比率（分子）の構造'!M$52</f>
        <v>2181</v>
      </c>
      <c r="K42" s="169"/>
      <c r="L42" s="169"/>
      <c r="M42" s="169">
        <f>'実質公債費比率（分子）の構造'!N$52</f>
        <v>1985</v>
      </c>
      <c r="N42" s="169"/>
      <c r="O42" s="169"/>
      <c r="P42" s="169">
        <f>'実質公債費比率（分子）の構造'!O$52</f>
        <v>1988</v>
      </c>
    </row>
    <row r="43" spans="1:16" x14ac:dyDescent="0.15">
      <c r="A43" s="169" t="s">
        <v>64</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t="str">
        <f>'実質公債費比率（分子）の構造'!O$51</f>
        <v>-</v>
      </c>
      <c r="O43" s="169"/>
      <c r="P43" s="169"/>
    </row>
    <row r="44" spans="1:16" x14ac:dyDescent="0.15">
      <c r="A44" s="169" t="s">
        <v>65</v>
      </c>
      <c r="B44" s="169">
        <f>'実質公債費比率（分子）の構造'!K$50</f>
        <v>41</v>
      </c>
      <c r="C44" s="169"/>
      <c r="D44" s="169"/>
      <c r="E44" s="169">
        <f>'実質公債費比率（分子）の構造'!L$50</f>
        <v>16</v>
      </c>
      <c r="F44" s="169"/>
      <c r="G44" s="169"/>
      <c r="H44" s="169">
        <f>'実質公債費比率（分子）の構造'!M$50</f>
        <v>16</v>
      </c>
      <c r="I44" s="169"/>
      <c r="J44" s="169"/>
      <c r="K44" s="169">
        <f>'実質公債費比率（分子）の構造'!N$50</f>
        <v>17</v>
      </c>
      <c r="L44" s="169"/>
      <c r="M44" s="169"/>
      <c r="N44" s="169">
        <f>'実質公債費比率（分子）の構造'!O$50</f>
        <v>15</v>
      </c>
      <c r="O44" s="169"/>
      <c r="P44" s="169"/>
    </row>
    <row r="45" spans="1:16" x14ac:dyDescent="0.15">
      <c r="A45" s="169" t="s">
        <v>66</v>
      </c>
      <c r="B45" s="169">
        <f>'実質公債費比率（分子）の構造'!K$49</f>
        <v>34</v>
      </c>
      <c r="C45" s="169"/>
      <c r="D45" s="169"/>
      <c r="E45" s="169">
        <f>'実質公債費比率（分子）の構造'!L$49</f>
        <v>47</v>
      </c>
      <c r="F45" s="169"/>
      <c r="G45" s="169"/>
      <c r="H45" s="169">
        <f>'実質公債費比率（分子）の構造'!M$49</f>
        <v>47</v>
      </c>
      <c r="I45" s="169"/>
      <c r="J45" s="169"/>
      <c r="K45" s="169">
        <f>'実質公債費比率（分子）の構造'!N$49</f>
        <v>46</v>
      </c>
      <c r="L45" s="169"/>
      <c r="M45" s="169"/>
      <c r="N45" s="169">
        <f>'実質公債費比率（分子）の構造'!O$49</f>
        <v>46</v>
      </c>
      <c r="O45" s="169"/>
      <c r="P45" s="169"/>
    </row>
    <row r="46" spans="1:16" x14ac:dyDescent="0.15">
      <c r="A46" s="169" t="s">
        <v>67</v>
      </c>
      <c r="B46" s="169">
        <f>'実質公債費比率（分子）の構造'!K$48</f>
        <v>915</v>
      </c>
      <c r="C46" s="169"/>
      <c r="D46" s="169"/>
      <c r="E46" s="169">
        <f>'実質公債費比率（分子）の構造'!L$48</f>
        <v>858</v>
      </c>
      <c r="F46" s="169"/>
      <c r="G46" s="169"/>
      <c r="H46" s="169">
        <f>'実質公債費比率（分子）の構造'!M$48</f>
        <v>950</v>
      </c>
      <c r="I46" s="169"/>
      <c r="J46" s="169"/>
      <c r="K46" s="169">
        <f>'実質公債費比率（分子）の構造'!N$48</f>
        <v>751</v>
      </c>
      <c r="L46" s="169"/>
      <c r="M46" s="169"/>
      <c r="N46" s="169">
        <f>'実質公債費比率（分子）の構造'!O$48</f>
        <v>733</v>
      </c>
      <c r="O46" s="169"/>
      <c r="P46" s="169"/>
    </row>
    <row r="47" spans="1:16" x14ac:dyDescent="0.15">
      <c r="A47" s="169" t="s">
        <v>68</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69</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70</v>
      </c>
      <c r="B49" s="169">
        <f>'実質公債費比率（分子）の構造'!K$45</f>
        <v>2503</v>
      </c>
      <c r="C49" s="169"/>
      <c r="D49" s="169"/>
      <c r="E49" s="169">
        <f>'実質公債費比率（分子）の構造'!L$45</f>
        <v>2355</v>
      </c>
      <c r="F49" s="169"/>
      <c r="G49" s="169"/>
      <c r="H49" s="169">
        <f>'実質公債費比率（分子）の構造'!M$45</f>
        <v>2408</v>
      </c>
      <c r="I49" s="169"/>
      <c r="J49" s="169"/>
      <c r="K49" s="169">
        <f>'実質公債費比率（分子）の構造'!N$45</f>
        <v>2370</v>
      </c>
      <c r="L49" s="169"/>
      <c r="M49" s="169"/>
      <c r="N49" s="169">
        <f>'実質公債費比率（分子）の構造'!O$45</f>
        <v>2373</v>
      </c>
      <c r="O49" s="169"/>
      <c r="P49" s="169"/>
    </row>
    <row r="50" spans="1:16" x14ac:dyDescent="0.15">
      <c r="A50" s="169" t="s">
        <v>71</v>
      </c>
      <c r="B50" s="169" t="e">
        <f>NA()</f>
        <v>#N/A</v>
      </c>
      <c r="C50" s="169">
        <f>IF(ISNUMBER('実質公債費比率（分子）の構造'!K$53),'実質公債費比率（分子）の構造'!K$53,NA())</f>
        <v>1127</v>
      </c>
      <c r="D50" s="169" t="e">
        <f>NA()</f>
        <v>#N/A</v>
      </c>
      <c r="E50" s="169" t="e">
        <f>NA()</f>
        <v>#N/A</v>
      </c>
      <c r="F50" s="169">
        <f>IF(ISNUMBER('実質公債費比率（分子）の構造'!L$53),'実質公債費比率（分子）の構造'!L$53,NA())</f>
        <v>1026</v>
      </c>
      <c r="G50" s="169" t="e">
        <f>NA()</f>
        <v>#N/A</v>
      </c>
      <c r="H50" s="169" t="e">
        <f>NA()</f>
        <v>#N/A</v>
      </c>
      <c r="I50" s="169">
        <f>IF(ISNUMBER('実質公債費比率（分子）の構造'!M$53),'実質公債費比率（分子）の構造'!M$53,NA())</f>
        <v>1240</v>
      </c>
      <c r="J50" s="169" t="e">
        <f>NA()</f>
        <v>#N/A</v>
      </c>
      <c r="K50" s="169" t="e">
        <f>NA()</f>
        <v>#N/A</v>
      </c>
      <c r="L50" s="169">
        <f>IF(ISNUMBER('実質公債費比率（分子）の構造'!N$53),'実質公債費比率（分子）の構造'!N$53,NA())</f>
        <v>1199</v>
      </c>
      <c r="M50" s="169" t="e">
        <f>NA()</f>
        <v>#N/A</v>
      </c>
      <c r="N50" s="169" t="e">
        <f>NA()</f>
        <v>#N/A</v>
      </c>
      <c r="O50" s="169">
        <f>IF(ISNUMBER('実質公債費比率（分子）の構造'!O$53),'実質公債費比率（分子）の構造'!O$53,NA())</f>
        <v>1179</v>
      </c>
      <c r="P50" s="169" t="e">
        <f>NA()</f>
        <v>#N/A</v>
      </c>
    </row>
    <row r="53" spans="1:16" x14ac:dyDescent="0.15">
      <c r="A53" s="137" t="s">
        <v>72</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73</v>
      </c>
      <c r="C55" s="168"/>
      <c r="D55" s="168" t="s">
        <v>74</v>
      </c>
      <c r="E55" s="168" t="s">
        <v>73</v>
      </c>
      <c r="F55" s="168"/>
      <c r="G55" s="168" t="s">
        <v>74</v>
      </c>
      <c r="H55" s="168" t="s">
        <v>73</v>
      </c>
      <c r="I55" s="168"/>
      <c r="J55" s="168" t="s">
        <v>74</v>
      </c>
      <c r="K55" s="168" t="s">
        <v>73</v>
      </c>
      <c r="L55" s="168"/>
      <c r="M55" s="168" t="s">
        <v>74</v>
      </c>
      <c r="N55" s="168" t="s">
        <v>73</v>
      </c>
      <c r="O55" s="168"/>
      <c r="P55" s="168" t="s">
        <v>74</v>
      </c>
    </row>
    <row r="56" spans="1:16" x14ac:dyDescent="0.15">
      <c r="A56" s="168" t="s">
        <v>43</v>
      </c>
      <c r="B56" s="168"/>
      <c r="C56" s="168"/>
      <c r="D56" s="168">
        <f>'将来負担比率（分子）の構造'!I$52</f>
        <v>20187</v>
      </c>
      <c r="E56" s="168"/>
      <c r="F56" s="168"/>
      <c r="G56" s="168">
        <f>'将来負担比率（分子）の構造'!J$52</f>
        <v>20507</v>
      </c>
      <c r="H56" s="168"/>
      <c r="I56" s="168"/>
      <c r="J56" s="168">
        <f>'将来負担比率（分子）の構造'!K$52</f>
        <v>20935</v>
      </c>
      <c r="K56" s="168"/>
      <c r="L56" s="168"/>
      <c r="M56" s="168">
        <f>'将来負担比率（分子）の構造'!L$52</f>
        <v>20649</v>
      </c>
      <c r="N56" s="168"/>
      <c r="O56" s="168"/>
      <c r="P56" s="168">
        <f>'将来負担比率（分子）の構造'!M$52</f>
        <v>21345</v>
      </c>
    </row>
    <row r="57" spans="1:16" x14ac:dyDescent="0.15">
      <c r="A57" s="168" t="s">
        <v>42</v>
      </c>
      <c r="B57" s="168"/>
      <c r="C57" s="168"/>
      <c r="D57" s="168">
        <f>'将来負担比率（分子）の構造'!I$51</f>
        <v>287</v>
      </c>
      <c r="E57" s="168"/>
      <c r="F57" s="168"/>
      <c r="G57" s="168">
        <f>'将来負担比率（分子）の構造'!J$51</f>
        <v>276</v>
      </c>
      <c r="H57" s="168"/>
      <c r="I57" s="168"/>
      <c r="J57" s="168">
        <f>'将来負担比率（分子）の構造'!K$51</f>
        <v>262</v>
      </c>
      <c r="K57" s="168"/>
      <c r="L57" s="168"/>
      <c r="M57" s="168">
        <f>'将来負担比率（分子）の構造'!L$51</f>
        <v>243</v>
      </c>
      <c r="N57" s="168"/>
      <c r="O57" s="168"/>
      <c r="P57" s="168">
        <f>'将来負担比率（分子）の構造'!M$51</f>
        <v>213</v>
      </c>
    </row>
    <row r="58" spans="1:16" x14ac:dyDescent="0.15">
      <c r="A58" s="168" t="s">
        <v>41</v>
      </c>
      <c r="B58" s="168"/>
      <c r="C58" s="168"/>
      <c r="D58" s="168">
        <f>'将来負担比率（分子）の構造'!I$50</f>
        <v>7404</v>
      </c>
      <c r="E58" s="168"/>
      <c r="F58" s="168"/>
      <c r="G58" s="168">
        <f>'将来負担比率（分子）の構造'!J$50</f>
        <v>7667</v>
      </c>
      <c r="H58" s="168"/>
      <c r="I58" s="168"/>
      <c r="J58" s="168">
        <f>'将来負担比率（分子）の構造'!K$50</f>
        <v>7765</v>
      </c>
      <c r="K58" s="168"/>
      <c r="L58" s="168"/>
      <c r="M58" s="168">
        <f>'将来負担比率（分子）の構造'!L$50</f>
        <v>7811</v>
      </c>
      <c r="N58" s="168"/>
      <c r="O58" s="168"/>
      <c r="P58" s="168">
        <f>'将来負担比率（分子）の構造'!M$50</f>
        <v>9374</v>
      </c>
    </row>
    <row r="59" spans="1:16" x14ac:dyDescent="0.15">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15">
      <c r="A62" s="168" t="s">
        <v>35</v>
      </c>
      <c r="B62" s="168">
        <f>'将来負担比率（分子）の構造'!I$45</f>
        <v>4518</v>
      </c>
      <c r="C62" s="168"/>
      <c r="D62" s="168"/>
      <c r="E62" s="168">
        <f>'将来負担比率（分子）の構造'!J$45</f>
        <v>4207</v>
      </c>
      <c r="F62" s="168"/>
      <c r="G62" s="168"/>
      <c r="H62" s="168">
        <f>'将来負担比率（分子）の構造'!K$45</f>
        <v>4002</v>
      </c>
      <c r="I62" s="168"/>
      <c r="J62" s="168"/>
      <c r="K62" s="168">
        <f>'将来負担比率（分子）の構造'!L$45</f>
        <v>3748</v>
      </c>
      <c r="L62" s="168"/>
      <c r="M62" s="168"/>
      <c r="N62" s="168">
        <f>'将来負担比率（分子）の構造'!M$45</f>
        <v>3522</v>
      </c>
      <c r="O62" s="168"/>
      <c r="P62" s="168"/>
    </row>
    <row r="63" spans="1:16" x14ac:dyDescent="0.15">
      <c r="A63" s="168" t="s">
        <v>34</v>
      </c>
      <c r="B63" s="168">
        <f>'将来負担比率（分子）の構造'!I$44</f>
        <v>429</v>
      </c>
      <c r="C63" s="168"/>
      <c r="D63" s="168"/>
      <c r="E63" s="168">
        <f>'将来負担比率（分子）の構造'!J$44</f>
        <v>385</v>
      </c>
      <c r="F63" s="168"/>
      <c r="G63" s="168"/>
      <c r="H63" s="168">
        <f>'将来負担比率（分子）の構造'!K$44</f>
        <v>341</v>
      </c>
      <c r="I63" s="168"/>
      <c r="J63" s="168"/>
      <c r="K63" s="168">
        <f>'将来負担比率（分子）の構造'!L$44</f>
        <v>296</v>
      </c>
      <c r="L63" s="168"/>
      <c r="M63" s="168"/>
      <c r="N63" s="168">
        <f>'将来負担比率（分子）の構造'!M$44</f>
        <v>259</v>
      </c>
      <c r="O63" s="168"/>
      <c r="P63" s="168"/>
    </row>
    <row r="64" spans="1:16" x14ac:dyDescent="0.15">
      <c r="A64" s="168" t="s">
        <v>33</v>
      </c>
      <c r="B64" s="168">
        <f>'将来負担比率（分子）の構造'!I$43</f>
        <v>8272</v>
      </c>
      <c r="C64" s="168"/>
      <c r="D64" s="168"/>
      <c r="E64" s="168">
        <f>'将来負担比率（分子）の構造'!J$43</f>
        <v>7776</v>
      </c>
      <c r="F64" s="168"/>
      <c r="G64" s="168"/>
      <c r="H64" s="168">
        <f>'将来負担比率（分子）の構造'!K$43</f>
        <v>7438</v>
      </c>
      <c r="I64" s="168"/>
      <c r="J64" s="168"/>
      <c r="K64" s="168">
        <f>'将来負担比率（分子）の構造'!L$43</f>
        <v>7334</v>
      </c>
      <c r="L64" s="168"/>
      <c r="M64" s="168"/>
      <c r="N64" s="168">
        <f>'将来負担比率（分子）の構造'!M$43</f>
        <v>7052</v>
      </c>
      <c r="O64" s="168"/>
      <c r="P64" s="168"/>
    </row>
    <row r="65" spans="1:16" x14ac:dyDescent="0.15">
      <c r="A65" s="168" t="s">
        <v>32</v>
      </c>
      <c r="B65" s="168">
        <f>'将来負担比率（分子）の構造'!I$42</f>
        <v>74</v>
      </c>
      <c r="C65" s="168"/>
      <c r="D65" s="168"/>
      <c r="E65" s="168">
        <f>'将来負担比率（分子）の構造'!J$42</f>
        <v>58</v>
      </c>
      <c r="F65" s="168"/>
      <c r="G65" s="168"/>
      <c r="H65" s="168">
        <f>'将来負担比率（分子）の構造'!K$42</f>
        <v>42</v>
      </c>
      <c r="I65" s="168"/>
      <c r="J65" s="168"/>
      <c r="K65" s="168">
        <f>'将来負担比率（分子）の構造'!L$42</f>
        <v>95</v>
      </c>
      <c r="L65" s="168"/>
      <c r="M65" s="168"/>
      <c r="N65" s="168">
        <f>'将来負担比率（分子）の構造'!M$42</f>
        <v>78</v>
      </c>
      <c r="O65" s="168"/>
      <c r="P65" s="168"/>
    </row>
    <row r="66" spans="1:16" x14ac:dyDescent="0.15">
      <c r="A66" s="168" t="s">
        <v>31</v>
      </c>
      <c r="B66" s="168">
        <f>'将来負担比率（分子）の構造'!I$41</f>
        <v>23017</v>
      </c>
      <c r="C66" s="168"/>
      <c r="D66" s="168"/>
      <c r="E66" s="168">
        <f>'将来負担比率（分子）の構造'!J$41</f>
        <v>22592</v>
      </c>
      <c r="F66" s="168"/>
      <c r="G66" s="168"/>
      <c r="H66" s="168">
        <f>'将来負担比率（分子）の構造'!K$41</f>
        <v>22968</v>
      </c>
      <c r="I66" s="168"/>
      <c r="J66" s="168"/>
      <c r="K66" s="168">
        <f>'将来負担比率（分子）の構造'!L$41</f>
        <v>23883</v>
      </c>
      <c r="L66" s="168"/>
      <c r="M66" s="168"/>
      <c r="N66" s="168">
        <f>'将来負担比率（分子）の構造'!M$41</f>
        <v>24580</v>
      </c>
      <c r="O66" s="168"/>
      <c r="P66" s="168"/>
    </row>
    <row r="67" spans="1:16" x14ac:dyDescent="0.15">
      <c r="A67" s="168" t="s">
        <v>75</v>
      </c>
      <c r="B67" s="168" t="e">
        <f>NA()</f>
        <v>#N/A</v>
      </c>
      <c r="C67" s="168">
        <f>IF(ISNUMBER('将来負担比率（分子）の構造'!I$53), IF('将来負担比率（分子）の構造'!I$53 &lt; 0, 0, '将来負担比率（分子）の構造'!I$53), NA())</f>
        <v>8433</v>
      </c>
      <c r="D67" s="168" t="e">
        <f>NA()</f>
        <v>#N/A</v>
      </c>
      <c r="E67" s="168" t="e">
        <f>NA()</f>
        <v>#N/A</v>
      </c>
      <c r="F67" s="168">
        <f>IF(ISNUMBER('将来負担比率（分子）の構造'!J$53), IF('将来負担比率（分子）の構造'!J$53 &lt; 0, 0, '将来負担比率（分子）の構造'!J$53), NA())</f>
        <v>6566</v>
      </c>
      <c r="G67" s="168" t="e">
        <f>NA()</f>
        <v>#N/A</v>
      </c>
      <c r="H67" s="168" t="e">
        <f>NA()</f>
        <v>#N/A</v>
      </c>
      <c r="I67" s="168">
        <f>IF(ISNUMBER('将来負担比率（分子）の構造'!K$53), IF('将来負担比率（分子）の構造'!K$53 &lt; 0, 0, '将来負担比率（分子）の構造'!K$53), NA())</f>
        <v>5828</v>
      </c>
      <c r="J67" s="168" t="e">
        <f>NA()</f>
        <v>#N/A</v>
      </c>
      <c r="K67" s="168" t="e">
        <f>NA()</f>
        <v>#N/A</v>
      </c>
      <c r="L67" s="168">
        <f>IF(ISNUMBER('将来負担比率（分子）の構造'!L$53), IF('将来負担比率（分子）の構造'!L$53 &lt; 0, 0, '将来負担比率（分子）の構造'!L$53), NA())</f>
        <v>6654</v>
      </c>
      <c r="M67" s="168" t="e">
        <f>NA()</f>
        <v>#N/A</v>
      </c>
      <c r="N67" s="168" t="e">
        <f>NA()</f>
        <v>#N/A</v>
      </c>
      <c r="O67" s="168">
        <f>IF(ISNUMBER('将来負担比率（分子）の構造'!M$53), IF('将来負担比率（分子）の構造'!M$53 &lt; 0, 0, '将来負担比率（分子）の構造'!M$53), NA())</f>
        <v>4558</v>
      </c>
      <c r="P67" s="168" t="e">
        <f>NA()</f>
        <v>#N/A</v>
      </c>
    </row>
    <row r="70" spans="1:16" x14ac:dyDescent="0.15">
      <c r="A70" s="170" t="s">
        <v>76</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77</v>
      </c>
      <c r="B72" s="172">
        <f>基金残高に係る経年分析!F55</f>
        <v>2982</v>
      </c>
      <c r="C72" s="172">
        <f>基金残高に係る経年分析!G55</f>
        <v>2990</v>
      </c>
      <c r="D72" s="172">
        <f>基金残高に係る経年分析!H55</f>
        <v>3416</v>
      </c>
    </row>
    <row r="73" spans="1:16" x14ac:dyDescent="0.15">
      <c r="A73" s="171" t="s">
        <v>78</v>
      </c>
      <c r="B73" s="172">
        <f>基金残高に係る経年分析!F56</f>
        <v>1214</v>
      </c>
      <c r="C73" s="172">
        <f>基金残高に係る経年分析!G56</f>
        <v>1214</v>
      </c>
      <c r="D73" s="172">
        <f>基金残高に係る経年分析!H56</f>
        <v>2204</v>
      </c>
    </row>
    <row r="74" spans="1:16" x14ac:dyDescent="0.15">
      <c r="A74" s="171" t="s">
        <v>79</v>
      </c>
      <c r="B74" s="172">
        <f>基金残高に係る経年分析!F57</f>
        <v>2339</v>
      </c>
      <c r="C74" s="172">
        <f>基金残高に係る経年分析!G57</f>
        <v>2506</v>
      </c>
      <c r="D74" s="172">
        <f>基金残高に係る経年分析!H57</f>
        <v>2691</v>
      </c>
    </row>
  </sheetData>
  <sheetProtection algorithmName="SHA-512" hashValue="9O/vyp0A9zoi26oSumn85BZM8JgK8unFMnZwhBuQBxuGrFThvOzwKJ4VMGgwl3aW7hAA2wdLjU9ZYYtP9THMuQ==" saltValue="G6nCbnYheAyw7b2octZtJ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BA1" zoomScale="80" zoomScaleNormal="80" workbookViewId="0">
      <selection activeCell="Z44" sqref="Z44:AC44"/>
    </sheetView>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18"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605" t="s">
        <v>215</v>
      </c>
      <c r="DI1" s="606"/>
      <c r="DJ1" s="606"/>
      <c r="DK1" s="606"/>
      <c r="DL1" s="606"/>
      <c r="DM1" s="606"/>
      <c r="DN1" s="607"/>
      <c r="DO1" s="208"/>
      <c r="DP1" s="605" t="s">
        <v>216</v>
      </c>
      <c r="DQ1" s="606"/>
      <c r="DR1" s="606"/>
      <c r="DS1" s="606"/>
      <c r="DT1" s="606"/>
      <c r="DU1" s="606"/>
      <c r="DV1" s="606"/>
      <c r="DW1" s="606"/>
      <c r="DX1" s="606"/>
      <c r="DY1" s="606"/>
      <c r="DZ1" s="606"/>
      <c r="EA1" s="606"/>
      <c r="EB1" s="606"/>
      <c r="EC1" s="607"/>
      <c r="ED1" s="206"/>
      <c r="EE1" s="206"/>
      <c r="EF1" s="206"/>
      <c r="EG1" s="206"/>
      <c r="EH1" s="206"/>
      <c r="EI1" s="206"/>
      <c r="EJ1" s="206"/>
      <c r="EK1" s="206"/>
      <c r="EL1" s="206"/>
      <c r="EM1" s="206"/>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15">
      <c r="B5" s="615" t="s">
        <v>228</v>
      </c>
      <c r="C5" s="616"/>
      <c r="D5" s="616"/>
      <c r="E5" s="616"/>
      <c r="F5" s="616"/>
      <c r="G5" s="616"/>
      <c r="H5" s="616"/>
      <c r="I5" s="616"/>
      <c r="J5" s="616"/>
      <c r="K5" s="616"/>
      <c r="L5" s="616"/>
      <c r="M5" s="616"/>
      <c r="N5" s="616"/>
      <c r="O5" s="616"/>
      <c r="P5" s="616"/>
      <c r="Q5" s="617"/>
      <c r="R5" s="618">
        <v>5066742</v>
      </c>
      <c r="S5" s="619"/>
      <c r="T5" s="619"/>
      <c r="U5" s="619"/>
      <c r="V5" s="619"/>
      <c r="W5" s="619"/>
      <c r="X5" s="619"/>
      <c r="Y5" s="620"/>
      <c r="Z5" s="621">
        <v>18.600000000000001</v>
      </c>
      <c r="AA5" s="621"/>
      <c r="AB5" s="621"/>
      <c r="AC5" s="621"/>
      <c r="AD5" s="622">
        <v>5066742</v>
      </c>
      <c r="AE5" s="622"/>
      <c r="AF5" s="622"/>
      <c r="AG5" s="622"/>
      <c r="AH5" s="622"/>
      <c r="AI5" s="622"/>
      <c r="AJ5" s="622"/>
      <c r="AK5" s="622"/>
      <c r="AL5" s="623">
        <v>39.5</v>
      </c>
      <c r="AM5" s="624"/>
      <c r="AN5" s="624"/>
      <c r="AO5" s="625"/>
      <c r="AP5" s="615" t="s">
        <v>229</v>
      </c>
      <c r="AQ5" s="616"/>
      <c r="AR5" s="616"/>
      <c r="AS5" s="616"/>
      <c r="AT5" s="616"/>
      <c r="AU5" s="616"/>
      <c r="AV5" s="616"/>
      <c r="AW5" s="616"/>
      <c r="AX5" s="616"/>
      <c r="AY5" s="616"/>
      <c r="AZ5" s="616"/>
      <c r="BA5" s="616"/>
      <c r="BB5" s="616"/>
      <c r="BC5" s="616"/>
      <c r="BD5" s="616"/>
      <c r="BE5" s="616"/>
      <c r="BF5" s="617"/>
      <c r="BG5" s="629">
        <v>5050059</v>
      </c>
      <c r="BH5" s="630"/>
      <c r="BI5" s="630"/>
      <c r="BJ5" s="630"/>
      <c r="BK5" s="630"/>
      <c r="BL5" s="630"/>
      <c r="BM5" s="630"/>
      <c r="BN5" s="631"/>
      <c r="BO5" s="632">
        <v>99.7</v>
      </c>
      <c r="BP5" s="632"/>
      <c r="BQ5" s="632"/>
      <c r="BR5" s="632"/>
      <c r="BS5" s="633">
        <v>51318</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230</v>
      </c>
      <c r="CS5" s="612"/>
      <c r="CT5" s="612"/>
      <c r="CU5" s="612"/>
      <c r="CV5" s="612"/>
      <c r="CW5" s="612"/>
      <c r="CX5" s="612"/>
      <c r="CY5" s="613"/>
      <c r="CZ5" s="611" t="s">
        <v>222</v>
      </c>
      <c r="DA5" s="612"/>
      <c r="DB5" s="612"/>
      <c r="DC5" s="613"/>
      <c r="DD5" s="611" t="s">
        <v>231</v>
      </c>
      <c r="DE5" s="612"/>
      <c r="DF5" s="612"/>
      <c r="DG5" s="612"/>
      <c r="DH5" s="612"/>
      <c r="DI5" s="612"/>
      <c r="DJ5" s="612"/>
      <c r="DK5" s="612"/>
      <c r="DL5" s="612"/>
      <c r="DM5" s="612"/>
      <c r="DN5" s="612"/>
      <c r="DO5" s="612"/>
      <c r="DP5" s="613"/>
      <c r="DQ5" s="611" t="s">
        <v>232</v>
      </c>
      <c r="DR5" s="612"/>
      <c r="DS5" s="612"/>
      <c r="DT5" s="612"/>
      <c r="DU5" s="612"/>
      <c r="DV5" s="612"/>
      <c r="DW5" s="612"/>
      <c r="DX5" s="612"/>
      <c r="DY5" s="612"/>
      <c r="DZ5" s="612"/>
      <c r="EA5" s="612"/>
      <c r="EB5" s="612"/>
      <c r="EC5" s="613"/>
    </row>
    <row r="6" spans="2:143" ht="11.25" customHeight="1" x14ac:dyDescent="0.15">
      <c r="B6" s="626" t="s">
        <v>233</v>
      </c>
      <c r="C6" s="627"/>
      <c r="D6" s="627"/>
      <c r="E6" s="627"/>
      <c r="F6" s="627"/>
      <c r="G6" s="627"/>
      <c r="H6" s="627"/>
      <c r="I6" s="627"/>
      <c r="J6" s="627"/>
      <c r="K6" s="627"/>
      <c r="L6" s="627"/>
      <c r="M6" s="627"/>
      <c r="N6" s="627"/>
      <c r="O6" s="627"/>
      <c r="P6" s="627"/>
      <c r="Q6" s="628"/>
      <c r="R6" s="629">
        <v>234820</v>
      </c>
      <c r="S6" s="630"/>
      <c r="T6" s="630"/>
      <c r="U6" s="630"/>
      <c r="V6" s="630"/>
      <c r="W6" s="630"/>
      <c r="X6" s="630"/>
      <c r="Y6" s="631"/>
      <c r="Z6" s="632">
        <v>0.9</v>
      </c>
      <c r="AA6" s="632"/>
      <c r="AB6" s="632"/>
      <c r="AC6" s="632"/>
      <c r="AD6" s="633">
        <v>234820</v>
      </c>
      <c r="AE6" s="633"/>
      <c r="AF6" s="633"/>
      <c r="AG6" s="633"/>
      <c r="AH6" s="633"/>
      <c r="AI6" s="633"/>
      <c r="AJ6" s="633"/>
      <c r="AK6" s="633"/>
      <c r="AL6" s="634">
        <v>1.8</v>
      </c>
      <c r="AM6" s="635"/>
      <c r="AN6" s="635"/>
      <c r="AO6" s="636"/>
      <c r="AP6" s="626" t="s">
        <v>234</v>
      </c>
      <c r="AQ6" s="627"/>
      <c r="AR6" s="627"/>
      <c r="AS6" s="627"/>
      <c r="AT6" s="627"/>
      <c r="AU6" s="627"/>
      <c r="AV6" s="627"/>
      <c r="AW6" s="627"/>
      <c r="AX6" s="627"/>
      <c r="AY6" s="627"/>
      <c r="AZ6" s="627"/>
      <c r="BA6" s="627"/>
      <c r="BB6" s="627"/>
      <c r="BC6" s="627"/>
      <c r="BD6" s="627"/>
      <c r="BE6" s="627"/>
      <c r="BF6" s="628"/>
      <c r="BG6" s="629">
        <v>5050059</v>
      </c>
      <c r="BH6" s="630"/>
      <c r="BI6" s="630"/>
      <c r="BJ6" s="630"/>
      <c r="BK6" s="630"/>
      <c r="BL6" s="630"/>
      <c r="BM6" s="630"/>
      <c r="BN6" s="631"/>
      <c r="BO6" s="632">
        <v>99.7</v>
      </c>
      <c r="BP6" s="632"/>
      <c r="BQ6" s="632"/>
      <c r="BR6" s="632"/>
      <c r="BS6" s="633">
        <v>51318</v>
      </c>
      <c r="BT6" s="633"/>
      <c r="BU6" s="633"/>
      <c r="BV6" s="633"/>
      <c r="BW6" s="633"/>
      <c r="BX6" s="633"/>
      <c r="BY6" s="633"/>
      <c r="BZ6" s="633"/>
      <c r="CA6" s="633"/>
      <c r="CB6" s="637"/>
      <c r="CD6" s="640" t="s">
        <v>235</v>
      </c>
      <c r="CE6" s="641"/>
      <c r="CF6" s="641"/>
      <c r="CG6" s="641"/>
      <c r="CH6" s="641"/>
      <c r="CI6" s="641"/>
      <c r="CJ6" s="641"/>
      <c r="CK6" s="641"/>
      <c r="CL6" s="641"/>
      <c r="CM6" s="641"/>
      <c r="CN6" s="641"/>
      <c r="CO6" s="641"/>
      <c r="CP6" s="641"/>
      <c r="CQ6" s="642"/>
      <c r="CR6" s="629">
        <v>198846</v>
      </c>
      <c r="CS6" s="630"/>
      <c r="CT6" s="630"/>
      <c r="CU6" s="630"/>
      <c r="CV6" s="630"/>
      <c r="CW6" s="630"/>
      <c r="CX6" s="630"/>
      <c r="CY6" s="631"/>
      <c r="CZ6" s="623">
        <v>0.7</v>
      </c>
      <c r="DA6" s="624"/>
      <c r="DB6" s="624"/>
      <c r="DC6" s="643"/>
      <c r="DD6" s="638" t="s">
        <v>129</v>
      </c>
      <c r="DE6" s="630"/>
      <c r="DF6" s="630"/>
      <c r="DG6" s="630"/>
      <c r="DH6" s="630"/>
      <c r="DI6" s="630"/>
      <c r="DJ6" s="630"/>
      <c r="DK6" s="630"/>
      <c r="DL6" s="630"/>
      <c r="DM6" s="630"/>
      <c r="DN6" s="630"/>
      <c r="DO6" s="630"/>
      <c r="DP6" s="631"/>
      <c r="DQ6" s="638">
        <v>198846</v>
      </c>
      <c r="DR6" s="630"/>
      <c r="DS6" s="630"/>
      <c r="DT6" s="630"/>
      <c r="DU6" s="630"/>
      <c r="DV6" s="630"/>
      <c r="DW6" s="630"/>
      <c r="DX6" s="630"/>
      <c r="DY6" s="630"/>
      <c r="DZ6" s="630"/>
      <c r="EA6" s="630"/>
      <c r="EB6" s="630"/>
      <c r="EC6" s="639"/>
    </row>
    <row r="7" spans="2:143" ht="11.25" customHeight="1" x14ac:dyDescent="0.15">
      <c r="B7" s="626" t="s">
        <v>236</v>
      </c>
      <c r="C7" s="627"/>
      <c r="D7" s="627"/>
      <c r="E7" s="627"/>
      <c r="F7" s="627"/>
      <c r="G7" s="627"/>
      <c r="H7" s="627"/>
      <c r="I7" s="627"/>
      <c r="J7" s="627"/>
      <c r="K7" s="627"/>
      <c r="L7" s="627"/>
      <c r="M7" s="627"/>
      <c r="N7" s="627"/>
      <c r="O7" s="627"/>
      <c r="P7" s="627"/>
      <c r="Q7" s="628"/>
      <c r="R7" s="629">
        <v>4440</v>
      </c>
      <c r="S7" s="630"/>
      <c r="T7" s="630"/>
      <c r="U7" s="630"/>
      <c r="V7" s="630"/>
      <c r="W7" s="630"/>
      <c r="X7" s="630"/>
      <c r="Y7" s="631"/>
      <c r="Z7" s="632">
        <v>0</v>
      </c>
      <c r="AA7" s="632"/>
      <c r="AB7" s="632"/>
      <c r="AC7" s="632"/>
      <c r="AD7" s="633">
        <v>4440</v>
      </c>
      <c r="AE7" s="633"/>
      <c r="AF7" s="633"/>
      <c r="AG7" s="633"/>
      <c r="AH7" s="633"/>
      <c r="AI7" s="633"/>
      <c r="AJ7" s="633"/>
      <c r="AK7" s="633"/>
      <c r="AL7" s="634">
        <v>0</v>
      </c>
      <c r="AM7" s="635"/>
      <c r="AN7" s="635"/>
      <c r="AO7" s="636"/>
      <c r="AP7" s="626" t="s">
        <v>237</v>
      </c>
      <c r="AQ7" s="627"/>
      <c r="AR7" s="627"/>
      <c r="AS7" s="627"/>
      <c r="AT7" s="627"/>
      <c r="AU7" s="627"/>
      <c r="AV7" s="627"/>
      <c r="AW7" s="627"/>
      <c r="AX7" s="627"/>
      <c r="AY7" s="627"/>
      <c r="AZ7" s="627"/>
      <c r="BA7" s="627"/>
      <c r="BB7" s="627"/>
      <c r="BC7" s="627"/>
      <c r="BD7" s="627"/>
      <c r="BE7" s="627"/>
      <c r="BF7" s="628"/>
      <c r="BG7" s="629">
        <v>2214053</v>
      </c>
      <c r="BH7" s="630"/>
      <c r="BI7" s="630"/>
      <c r="BJ7" s="630"/>
      <c r="BK7" s="630"/>
      <c r="BL7" s="630"/>
      <c r="BM7" s="630"/>
      <c r="BN7" s="631"/>
      <c r="BO7" s="632">
        <v>43.7</v>
      </c>
      <c r="BP7" s="632"/>
      <c r="BQ7" s="632"/>
      <c r="BR7" s="632"/>
      <c r="BS7" s="633">
        <v>51318</v>
      </c>
      <c r="BT7" s="633"/>
      <c r="BU7" s="633"/>
      <c r="BV7" s="633"/>
      <c r="BW7" s="633"/>
      <c r="BX7" s="633"/>
      <c r="BY7" s="633"/>
      <c r="BZ7" s="633"/>
      <c r="CA7" s="633"/>
      <c r="CB7" s="637"/>
      <c r="CD7" s="644" t="s">
        <v>238</v>
      </c>
      <c r="CE7" s="645"/>
      <c r="CF7" s="645"/>
      <c r="CG7" s="645"/>
      <c r="CH7" s="645"/>
      <c r="CI7" s="645"/>
      <c r="CJ7" s="645"/>
      <c r="CK7" s="645"/>
      <c r="CL7" s="645"/>
      <c r="CM7" s="645"/>
      <c r="CN7" s="645"/>
      <c r="CO7" s="645"/>
      <c r="CP7" s="645"/>
      <c r="CQ7" s="646"/>
      <c r="CR7" s="629">
        <v>4164014</v>
      </c>
      <c r="CS7" s="630"/>
      <c r="CT7" s="630"/>
      <c r="CU7" s="630"/>
      <c r="CV7" s="630"/>
      <c r="CW7" s="630"/>
      <c r="CX7" s="630"/>
      <c r="CY7" s="631"/>
      <c r="CZ7" s="632">
        <v>15.7</v>
      </c>
      <c r="DA7" s="632"/>
      <c r="DB7" s="632"/>
      <c r="DC7" s="632"/>
      <c r="DD7" s="638">
        <v>200746</v>
      </c>
      <c r="DE7" s="630"/>
      <c r="DF7" s="630"/>
      <c r="DG7" s="630"/>
      <c r="DH7" s="630"/>
      <c r="DI7" s="630"/>
      <c r="DJ7" s="630"/>
      <c r="DK7" s="630"/>
      <c r="DL7" s="630"/>
      <c r="DM7" s="630"/>
      <c r="DN7" s="630"/>
      <c r="DO7" s="630"/>
      <c r="DP7" s="631"/>
      <c r="DQ7" s="638">
        <v>3485234</v>
      </c>
      <c r="DR7" s="630"/>
      <c r="DS7" s="630"/>
      <c r="DT7" s="630"/>
      <c r="DU7" s="630"/>
      <c r="DV7" s="630"/>
      <c r="DW7" s="630"/>
      <c r="DX7" s="630"/>
      <c r="DY7" s="630"/>
      <c r="DZ7" s="630"/>
      <c r="EA7" s="630"/>
      <c r="EB7" s="630"/>
      <c r="EC7" s="639"/>
    </row>
    <row r="8" spans="2:143" ht="11.25" customHeight="1" x14ac:dyDescent="0.15">
      <c r="B8" s="626" t="s">
        <v>239</v>
      </c>
      <c r="C8" s="627"/>
      <c r="D8" s="627"/>
      <c r="E8" s="627"/>
      <c r="F8" s="627"/>
      <c r="G8" s="627"/>
      <c r="H8" s="627"/>
      <c r="I8" s="627"/>
      <c r="J8" s="627"/>
      <c r="K8" s="627"/>
      <c r="L8" s="627"/>
      <c r="M8" s="627"/>
      <c r="N8" s="627"/>
      <c r="O8" s="627"/>
      <c r="P8" s="627"/>
      <c r="Q8" s="628"/>
      <c r="R8" s="629">
        <v>35407</v>
      </c>
      <c r="S8" s="630"/>
      <c r="T8" s="630"/>
      <c r="U8" s="630"/>
      <c r="V8" s="630"/>
      <c r="W8" s="630"/>
      <c r="X8" s="630"/>
      <c r="Y8" s="631"/>
      <c r="Z8" s="632">
        <v>0.1</v>
      </c>
      <c r="AA8" s="632"/>
      <c r="AB8" s="632"/>
      <c r="AC8" s="632"/>
      <c r="AD8" s="633">
        <v>35407</v>
      </c>
      <c r="AE8" s="633"/>
      <c r="AF8" s="633"/>
      <c r="AG8" s="633"/>
      <c r="AH8" s="633"/>
      <c r="AI8" s="633"/>
      <c r="AJ8" s="633"/>
      <c r="AK8" s="633"/>
      <c r="AL8" s="634">
        <v>0.3</v>
      </c>
      <c r="AM8" s="635"/>
      <c r="AN8" s="635"/>
      <c r="AO8" s="636"/>
      <c r="AP8" s="626" t="s">
        <v>240</v>
      </c>
      <c r="AQ8" s="627"/>
      <c r="AR8" s="627"/>
      <c r="AS8" s="627"/>
      <c r="AT8" s="627"/>
      <c r="AU8" s="627"/>
      <c r="AV8" s="627"/>
      <c r="AW8" s="627"/>
      <c r="AX8" s="627"/>
      <c r="AY8" s="627"/>
      <c r="AZ8" s="627"/>
      <c r="BA8" s="627"/>
      <c r="BB8" s="627"/>
      <c r="BC8" s="627"/>
      <c r="BD8" s="627"/>
      <c r="BE8" s="627"/>
      <c r="BF8" s="628"/>
      <c r="BG8" s="629">
        <v>86380</v>
      </c>
      <c r="BH8" s="630"/>
      <c r="BI8" s="630"/>
      <c r="BJ8" s="630"/>
      <c r="BK8" s="630"/>
      <c r="BL8" s="630"/>
      <c r="BM8" s="630"/>
      <c r="BN8" s="631"/>
      <c r="BO8" s="632">
        <v>1.7</v>
      </c>
      <c r="BP8" s="632"/>
      <c r="BQ8" s="632"/>
      <c r="BR8" s="632"/>
      <c r="BS8" s="633" t="s">
        <v>129</v>
      </c>
      <c r="BT8" s="633"/>
      <c r="BU8" s="633"/>
      <c r="BV8" s="633"/>
      <c r="BW8" s="633"/>
      <c r="BX8" s="633"/>
      <c r="BY8" s="633"/>
      <c r="BZ8" s="633"/>
      <c r="CA8" s="633"/>
      <c r="CB8" s="637"/>
      <c r="CD8" s="644" t="s">
        <v>241</v>
      </c>
      <c r="CE8" s="645"/>
      <c r="CF8" s="645"/>
      <c r="CG8" s="645"/>
      <c r="CH8" s="645"/>
      <c r="CI8" s="645"/>
      <c r="CJ8" s="645"/>
      <c r="CK8" s="645"/>
      <c r="CL8" s="645"/>
      <c r="CM8" s="645"/>
      <c r="CN8" s="645"/>
      <c r="CO8" s="645"/>
      <c r="CP8" s="645"/>
      <c r="CQ8" s="646"/>
      <c r="CR8" s="629">
        <v>7555855</v>
      </c>
      <c r="CS8" s="630"/>
      <c r="CT8" s="630"/>
      <c r="CU8" s="630"/>
      <c r="CV8" s="630"/>
      <c r="CW8" s="630"/>
      <c r="CX8" s="630"/>
      <c r="CY8" s="631"/>
      <c r="CZ8" s="632">
        <v>28.5</v>
      </c>
      <c r="DA8" s="632"/>
      <c r="DB8" s="632"/>
      <c r="DC8" s="632"/>
      <c r="DD8" s="638">
        <v>54977</v>
      </c>
      <c r="DE8" s="630"/>
      <c r="DF8" s="630"/>
      <c r="DG8" s="630"/>
      <c r="DH8" s="630"/>
      <c r="DI8" s="630"/>
      <c r="DJ8" s="630"/>
      <c r="DK8" s="630"/>
      <c r="DL8" s="630"/>
      <c r="DM8" s="630"/>
      <c r="DN8" s="630"/>
      <c r="DO8" s="630"/>
      <c r="DP8" s="631"/>
      <c r="DQ8" s="638">
        <v>3507645</v>
      </c>
      <c r="DR8" s="630"/>
      <c r="DS8" s="630"/>
      <c r="DT8" s="630"/>
      <c r="DU8" s="630"/>
      <c r="DV8" s="630"/>
      <c r="DW8" s="630"/>
      <c r="DX8" s="630"/>
      <c r="DY8" s="630"/>
      <c r="DZ8" s="630"/>
      <c r="EA8" s="630"/>
      <c r="EB8" s="630"/>
      <c r="EC8" s="639"/>
    </row>
    <row r="9" spans="2:143" ht="11.25" customHeight="1" x14ac:dyDescent="0.15">
      <c r="B9" s="626" t="s">
        <v>242</v>
      </c>
      <c r="C9" s="627"/>
      <c r="D9" s="627"/>
      <c r="E9" s="627"/>
      <c r="F9" s="627"/>
      <c r="G9" s="627"/>
      <c r="H9" s="627"/>
      <c r="I9" s="627"/>
      <c r="J9" s="627"/>
      <c r="K9" s="627"/>
      <c r="L9" s="627"/>
      <c r="M9" s="627"/>
      <c r="N9" s="627"/>
      <c r="O9" s="627"/>
      <c r="P9" s="627"/>
      <c r="Q9" s="628"/>
      <c r="R9" s="629">
        <v>38832</v>
      </c>
      <c r="S9" s="630"/>
      <c r="T9" s="630"/>
      <c r="U9" s="630"/>
      <c r="V9" s="630"/>
      <c r="W9" s="630"/>
      <c r="X9" s="630"/>
      <c r="Y9" s="631"/>
      <c r="Z9" s="632">
        <v>0.1</v>
      </c>
      <c r="AA9" s="632"/>
      <c r="AB9" s="632"/>
      <c r="AC9" s="632"/>
      <c r="AD9" s="633">
        <v>38832</v>
      </c>
      <c r="AE9" s="633"/>
      <c r="AF9" s="633"/>
      <c r="AG9" s="633"/>
      <c r="AH9" s="633"/>
      <c r="AI9" s="633"/>
      <c r="AJ9" s="633"/>
      <c r="AK9" s="633"/>
      <c r="AL9" s="634">
        <v>0.3</v>
      </c>
      <c r="AM9" s="635"/>
      <c r="AN9" s="635"/>
      <c r="AO9" s="636"/>
      <c r="AP9" s="626" t="s">
        <v>243</v>
      </c>
      <c r="AQ9" s="627"/>
      <c r="AR9" s="627"/>
      <c r="AS9" s="627"/>
      <c r="AT9" s="627"/>
      <c r="AU9" s="627"/>
      <c r="AV9" s="627"/>
      <c r="AW9" s="627"/>
      <c r="AX9" s="627"/>
      <c r="AY9" s="627"/>
      <c r="AZ9" s="627"/>
      <c r="BA9" s="627"/>
      <c r="BB9" s="627"/>
      <c r="BC9" s="627"/>
      <c r="BD9" s="627"/>
      <c r="BE9" s="627"/>
      <c r="BF9" s="628"/>
      <c r="BG9" s="629">
        <v>1899950</v>
      </c>
      <c r="BH9" s="630"/>
      <c r="BI9" s="630"/>
      <c r="BJ9" s="630"/>
      <c r="BK9" s="630"/>
      <c r="BL9" s="630"/>
      <c r="BM9" s="630"/>
      <c r="BN9" s="631"/>
      <c r="BO9" s="632">
        <v>37.5</v>
      </c>
      <c r="BP9" s="632"/>
      <c r="BQ9" s="632"/>
      <c r="BR9" s="632"/>
      <c r="BS9" s="633" t="s">
        <v>129</v>
      </c>
      <c r="BT9" s="633"/>
      <c r="BU9" s="633"/>
      <c r="BV9" s="633"/>
      <c r="BW9" s="633"/>
      <c r="BX9" s="633"/>
      <c r="BY9" s="633"/>
      <c r="BZ9" s="633"/>
      <c r="CA9" s="633"/>
      <c r="CB9" s="637"/>
      <c r="CD9" s="644" t="s">
        <v>244</v>
      </c>
      <c r="CE9" s="645"/>
      <c r="CF9" s="645"/>
      <c r="CG9" s="645"/>
      <c r="CH9" s="645"/>
      <c r="CI9" s="645"/>
      <c r="CJ9" s="645"/>
      <c r="CK9" s="645"/>
      <c r="CL9" s="645"/>
      <c r="CM9" s="645"/>
      <c r="CN9" s="645"/>
      <c r="CO9" s="645"/>
      <c r="CP9" s="645"/>
      <c r="CQ9" s="646"/>
      <c r="CR9" s="629">
        <v>2511319</v>
      </c>
      <c r="CS9" s="630"/>
      <c r="CT9" s="630"/>
      <c r="CU9" s="630"/>
      <c r="CV9" s="630"/>
      <c r="CW9" s="630"/>
      <c r="CX9" s="630"/>
      <c r="CY9" s="631"/>
      <c r="CZ9" s="632">
        <v>9.5</v>
      </c>
      <c r="DA9" s="632"/>
      <c r="DB9" s="632"/>
      <c r="DC9" s="632"/>
      <c r="DD9" s="638">
        <v>233799</v>
      </c>
      <c r="DE9" s="630"/>
      <c r="DF9" s="630"/>
      <c r="DG9" s="630"/>
      <c r="DH9" s="630"/>
      <c r="DI9" s="630"/>
      <c r="DJ9" s="630"/>
      <c r="DK9" s="630"/>
      <c r="DL9" s="630"/>
      <c r="DM9" s="630"/>
      <c r="DN9" s="630"/>
      <c r="DO9" s="630"/>
      <c r="DP9" s="631"/>
      <c r="DQ9" s="638">
        <v>1509218</v>
      </c>
      <c r="DR9" s="630"/>
      <c r="DS9" s="630"/>
      <c r="DT9" s="630"/>
      <c r="DU9" s="630"/>
      <c r="DV9" s="630"/>
      <c r="DW9" s="630"/>
      <c r="DX9" s="630"/>
      <c r="DY9" s="630"/>
      <c r="DZ9" s="630"/>
      <c r="EA9" s="630"/>
      <c r="EB9" s="630"/>
      <c r="EC9" s="639"/>
    </row>
    <row r="10" spans="2:143" ht="11.25" customHeight="1" x14ac:dyDescent="0.15">
      <c r="B10" s="626" t="s">
        <v>245</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32" t="s">
        <v>129</v>
      </c>
      <c r="AA10" s="632"/>
      <c r="AB10" s="632"/>
      <c r="AC10" s="632"/>
      <c r="AD10" s="633" t="s">
        <v>129</v>
      </c>
      <c r="AE10" s="633"/>
      <c r="AF10" s="633"/>
      <c r="AG10" s="633"/>
      <c r="AH10" s="633"/>
      <c r="AI10" s="633"/>
      <c r="AJ10" s="633"/>
      <c r="AK10" s="633"/>
      <c r="AL10" s="634" t="s">
        <v>129</v>
      </c>
      <c r="AM10" s="635"/>
      <c r="AN10" s="635"/>
      <c r="AO10" s="636"/>
      <c r="AP10" s="626" t="s">
        <v>246</v>
      </c>
      <c r="AQ10" s="627"/>
      <c r="AR10" s="627"/>
      <c r="AS10" s="627"/>
      <c r="AT10" s="627"/>
      <c r="AU10" s="627"/>
      <c r="AV10" s="627"/>
      <c r="AW10" s="627"/>
      <c r="AX10" s="627"/>
      <c r="AY10" s="627"/>
      <c r="AZ10" s="627"/>
      <c r="BA10" s="627"/>
      <c r="BB10" s="627"/>
      <c r="BC10" s="627"/>
      <c r="BD10" s="627"/>
      <c r="BE10" s="627"/>
      <c r="BF10" s="628"/>
      <c r="BG10" s="629">
        <v>110062</v>
      </c>
      <c r="BH10" s="630"/>
      <c r="BI10" s="630"/>
      <c r="BJ10" s="630"/>
      <c r="BK10" s="630"/>
      <c r="BL10" s="630"/>
      <c r="BM10" s="630"/>
      <c r="BN10" s="631"/>
      <c r="BO10" s="632">
        <v>2.2000000000000002</v>
      </c>
      <c r="BP10" s="632"/>
      <c r="BQ10" s="632"/>
      <c r="BR10" s="632"/>
      <c r="BS10" s="633">
        <v>19067</v>
      </c>
      <c r="BT10" s="633"/>
      <c r="BU10" s="633"/>
      <c r="BV10" s="633"/>
      <c r="BW10" s="633"/>
      <c r="BX10" s="633"/>
      <c r="BY10" s="633"/>
      <c r="BZ10" s="633"/>
      <c r="CA10" s="633"/>
      <c r="CB10" s="637"/>
      <c r="CD10" s="644" t="s">
        <v>247</v>
      </c>
      <c r="CE10" s="645"/>
      <c r="CF10" s="645"/>
      <c r="CG10" s="645"/>
      <c r="CH10" s="645"/>
      <c r="CI10" s="645"/>
      <c r="CJ10" s="645"/>
      <c r="CK10" s="645"/>
      <c r="CL10" s="645"/>
      <c r="CM10" s="645"/>
      <c r="CN10" s="645"/>
      <c r="CO10" s="645"/>
      <c r="CP10" s="645"/>
      <c r="CQ10" s="646"/>
      <c r="CR10" s="629">
        <v>54418</v>
      </c>
      <c r="CS10" s="630"/>
      <c r="CT10" s="630"/>
      <c r="CU10" s="630"/>
      <c r="CV10" s="630"/>
      <c r="CW10" s="630"/>
      <c r="CX10" s="630"/>
      <c r="CY10" s="631"/>
      <c r="CZ10" s="632">
        <v>0.2</v>
      </c>
      <c r="DA10" s="632"/>
      <c r="DB10" s="632"/>
      <c r="DC10" s="632"/>
      <c r="DD10" s="638" t="s">
        <v>129</v>
      </c>
      <c r="DE10" s="630"/>
      <c r="DF10" s="630"/>
      <c r="DG10" s="630"/>
      <c r="DH10" s="630"/>
      <c r="DI10" s="630"/>
      <c r="DJ10" s="630"/>
      <c r="DK10" s="630"/>
      <c r="DL10" s="630"/>
      <c r="DM10" s="630"/>
      <c r="DN10" s="630"/>
      <c r="DO10" s="630"/>
      <c r="DP10" s="631"/>
      <c r="DQ10" s="638">
        <v>12070</v>
      </c>
      <c r="DR10" s="630"/>
      <c r="DS10" s="630"/>
      <c r="DT10" s="630"/>
      <c r="DU10" s="630"/>
      <c r="DV10" s="630"/>
      <c r="DW10" s="630"/>
      <c r="DX10" s="630"/>
      <c r="DY10" s="630"/>
      <c r="DZ10" s="630"/>
      <c r="EA10" s="630"/>
      <c r="EB10" s="630"/>
      <c r="EC10" s="639"/>
    </row>
    <row r="11" spans="2:143" ht="11.25" customHeight="1" x14ac:dyDescent="0.15">
      <c r="B11" s="626" t="s">
        <v>248</v>
      </c>
      <c r="C11" s="627"/>
      <c r="D11" s="627"/>
      <c r="E11" s="627"/>
      <c r="F11" s="627"/>
      <c r="G11" s="627"/>
      <c r="H11" s="627"/>
      <c r="I11" s="627"/>
      <c r="J11" s="627"/>
      <c r="K11" s="627"/>
      <c r="L11" s="627"/>
      <c r="M11" s="627"/>
      <c r="N11" s="627"/>
      <c r="O11" s="627"/>
      <c r="P11" s="627"/>
      <c r="Q11" s="628"/>
      <c r="R11" s="629">
        <v>1104650</v>
      </c>
      <c r="S11" s="630"/>
      <c r="T11" s="630"/>
      <c r="U11" s="630"/>
      <c r="V11" s="630"/>
      <c r="W11" s="630"/>
      <c r="X11" s="630"/>
      <c r="Y11" s="631"/>
      <c r="Z11" s="634">
        <v>4.0999999999999996</v>
      </c>
      <c r="AA11" s="635"/>
      <c r="AB11" s="635"/>
      <c r="AC11" s="647"/>
      <c r="AD11" s="638">
        <v>1104650</v>
      </c>
      <c r="AE11" s="630"/>
      <c r="AF11" s="630"/>
      <c r="AG11" s="630"/>
      <c r="AH11" s="630"/>
      <c r="AI11" s="630"/>
      <c r="AJ11" s="630"/>
      <c r="AK11" s="631"/>
      <c r="AL11" s="634">
        <v>8.6</v>
      </c>
      <c r="AM11" s="635"/>
      <c r="AN11" s="635"/>
      <c r="AO11" s="636"/>
      <c r="AP11" s="626" t="s">
        <v>249</v>
      </c>
      <c r="AQ11" s="627"/>
      <c r="AR11" s="627"/>
      <c r="AS11" s="627"/>
      <c r="AT11" s="627"/>
      <c r="AU11" s="627"/>
      <c r="AV11" s="627"/>
      <c r="AW11" s="627"/>
      <c r="AX11" s="627"/>
      <c r="AY11" s="627"/>
      <c r="AZ11" s="627"/>
      <c r="BA11" s="627"/>
      <c r="BB11" s="627"/>
      <c r="BC11" s="627"/>
      <c r="BD11" s="627"/>
      <c r="BE11" s="627"/>
      <c r="BF11" s="628"/>
      <c r="BG11" s="629">
        <v>117661</v>
      </c>
      <c r="BH11" s="630"/>
      <c r="BI11" s="630"/>
      <c r="BJ11" s="630"/>
      <c r="BK11" s="630"/>
      <c r="BL11" s="630"/>
      <c r="BM11" s="630"/>
      <c r="BN11" s="631"/>
      <c r="BO11" s="632">
        <v>2.2999999999999998</v>
      </c>
      <c r="BP11" s="632"/>
      <c r="BQ11" s="632"/>
      <c r="BR11" s="632"/>
      <c r="BS11" s="633">
        <v>32251</v>
      </c>
      <c r="BT11" s="633"/>
      <c r="BU11" s="633"/>
      <c r="BV11" s="633"/>
      <c r="BW11" s="633"/>
      <c r="BX11" s="633"/>
      <c r="BY11" s="633"/>
      <c r="BZ11" s="633"/>
      <c r="CA11" s="633"/>
      <c r="CB11" s="637"/>
      <c r="CD11" s="644" t="s">
        <v>250</v>
      </c>
      <c r="CE11" s="645"/>
      <c r="CF11" s="645"/>
      <c r="CG11" s="645"/>
      <c r="CH11" s="645"/>
      <c r="CI11" s="645"/>
      <c r="CJ11" s="645"/>
      <c r="CK11" s="645"/>
      <c r="CL11" s="645"/>
      <c r="CM11" s="645"/>
      <c r="CN11" s="645"/>
      <c r="CO11" s="645"/>
      <c r="CP11" s="645"/>
      <c r="CQ11" s="646"/>
      <c r="CR11" s="629">
        <v>1123727</v>
      </c>
      <c r="CS11" s="630"/>
      <c r="CT11" s="630"/>
      <c r="CU11" s="630"/>
      <c r="CV11" s="630"/>
      <c r="CW11" s="630"/>
      <c r="CX11" s="630"/>
      <c r="CY11" s="631"/>
      <c r="CZ11" s="632">
        <v>4.2</v>
      </c>
      <c r="DA11" s="632"/>
      <c r="DB11" s="632"/>
      <c r="DC11" s="632"/>
      <c r="DD11" s="638">
        <v>551958</v>
      </c>
      <c r="DE11" s="630"/>
      <c r="DF11" s="630"/>
      <c r="DG11" s="630"/>
      <c r="DH11" s="630"/>
      <c r="DI11" s="630"/>
      <c r="DJ11" s="630"/>
      <c r="DK11" s="630"/>
      <c r="DL11" s="630"/>
      <c r="DM11" s="630"/>
      <c r="DN11" s="630"/>
      <c r="DO11" s="630"/>
      <c r="DP11" s="631"/>
      <c r="DQ11" s="638">
        <v>539137</v>
      </c>
      <c r="DR11" s="630"/>
      <c r="DS11" s="630"/>
      <c r="DT11" s="630"/>
      <c r="DU11" s="630"/>
      <c r="DV11" s="630"/>
      <c r="DW11" s="630"/>
      <c r="DX11" s="630"/>
      <c r="DY11" s="630"/>
      <c r="DZ11" s="630"/>
      <c r="EA11" s="630"/>
      <c r="EB11" s="630"/>
      <c r="EC11" s="639"/>
    </row>
    <row r="12" spans="2:143" ht="11.25" customHeight="1" x14ac:dyDescent="0.15">
      <c r="B12" s="626" t="s">
        <v>251</v>
      </c>
      <c r="C12" s="627"/>
      <c r="D12" s="627"/>
      <c r="E12" s="627"/>
      <c r="F12" s="627"/>
      <c r="G12" s="627"/>
      <c r="H12" s="627"/>
      <c r="I12" s="627"/>
      <c r="J12" s="627"/>
      <c r="K12" s="627"/>
      <c r="L12" s="627"/>
      <c r="M12" s="627"/>
      <c r="N12" s="627"/>
      <c r="O12" s="627"/>
      <c r="P12" s="627"/>
      <c r="Q12" s="628"/>
      <c r="R12" s="629">
        <v>9853</v>
      </c>
      <c r="S12" s="630"/>
      <c r="T12" s="630"/>
      <c r="U12" s="630"/>
      <c r="V12" s="630"/>
      <c r="W12" s="630"/>
      <c r="X12" s="630"/>
      <c r="Y12" s="631"/>
      <c r="Z12" s="632">
        <v>0</v>
      </c>
      <c r="AA12" s="632"/>
      <c r="AB12" s="632"/>
      <c r="AC12" s="632"/>
      <c r="AD12" s="633">
        <v>9853</v>
      </c>
      <c r="AE12" s="633"/>
      <c r="AF12" s="633"/>
      <c r="AG12" s="633"/>
      <c r="AH12" s="633"/>
      <c r="AI12" s="633"/>
      <c r="AJ12" s="633"/>
      <c r="AK12" s="633"/>
      <c r="AL12" s="634">
        <v>0.1</v>
      </c>
      <c r="AM12" s="635"/>
      <c r="AN12" s="635"/>
      <c r="AO12" s="636"/>
      <c r="AP12" s="626" t="s">
        <v>252</v>
      </c>
      <c r="AQ12" s="627"/>
      <c r="AR12" s="627"/>
      <c r="AS12" s="627"/>
      <c r="AT12" s="627"/>
      <c r="AU12" s="627"/>
      <c r="AV12" s="627"/>
      <c r="AW12" s="627"/>
      <c r="AX12" s="627"/>
      <c r="AY12" s="627"/>
      <c r="AZ12" s="627"/>
      <c r="BA12" s="627"/>
      <c r="BB12" s="627"/>
      <c r="BC12" s="627"/>
      <c r="BD12" s="627"/>
      <c r="BE12" s="627"/>
      <c r="BF12" s="628"/>
      <c r="BG12" s="629">
        <v>2384733</v>
      </c>
      <c r="BH12" s="630"/>
      <c r="BI12" s="630"/>
      <c r="BJ12" s="630"/>
      <c r="BK12" s="630"/>
      <c r="BL12" s="630"/>
      <c r="BM12" s="630"/>
      <c r="BN12" s="631"/>
      <c r="BO12" s="632">
        <v>47.1</v>
      </c>
      <c r="BP12" s="632"/>
      <c r="BQ12" s="632"/>
      <c r="BR12" s="632"/>
      <c r="BS12" s="633" t="s">
        <v>129</v>
      </c>
      <c r="BT12" s="633"/>
      <c r="BU12" s="633"/>
      <c r="BV12" s="633"/>
      <c r="BW12" s="633"/>
      <c r="BX12" s="633"/>
      <c r="BY12" s="633"/>
      <c r="BZ12" s="633"/>
      <c r="CA12" s="633"/>
      <c r="CB12" s="637"/>
      <c r="CD12" s="644" t="s">
        <v>253</v>
      </c>
      <c r="CE12" s="645"/>
      <c r="CF12" s="645"/>
      <c r="CG12" s="645"/>
      <c r="CH12" s="645"/>
      <c r="CI12" s="645"/>
      <c r="CJ12" s="645"/>
      <c r="CK12" s="645"/>
      <c r="CL12" s="645"/>
      <c r="CM12" s="645"/>
      <c r="CN12" s="645"/>
      <c r="CO12" s="645"/>
      <c r="CP12" s="645"/>
      <c r="CQ12" s="646"/>
      <c r="CR12" s="629">
        <v>1321727</v>
      </c>
      <c r="CS12" s="630"/>
      <c r="CT12" s="630"/>
      <c r="CU12" s="630"/>
      <c r="CV12" s="630"/>
      <c r="CW12" s="630"/>
      <c r="CX12" s="630"/>
      <c r="CY12" s="631"/>
      <c r="CZ12" s="632">
        <v>5</v>
      </c>
      <c r="DA12" s="632"/>
      <c r="DB12" s="632"/>
      <c r="DC12" s="632"/>
      <c r="DD12" s="638">
        <v>15375</v>
      </c>
      <c r="DE12" s="630"/>
      <c r="DF12" s="630"/>
      <c r="DG12" s="630"/>
      <c r="DH12" s="630"/>
      <c r="DI12" s="630"/>
      <c r="DJ12" s="630"/>
      <c r="DK12" s="630"/>
      <c r="DL12" s="630"/>
      <c r="DM12" s="630"/>
      <c r="DN12" s="630"/>
      <c r="DO12" s="630"/>
      <c r="DP12" s="631"/>
      <c r="DQ12" s="638">
        <v>705722</v>
      </c>
      <c r="DR12" s="630"/>
      <c r="DS12" s="630"/>
      <c r="DT12" s="630"/>
      <c r="DU12" s="630"/>
      <c r="DV12" s="630"/>
      <c r="DW12" s="630"/>
      <c r="DX12" s="630"/>
      <c r="DY12" s="630"/>
      <c r="DZ12" s="630"/>
      <c r="EA12" s="630"/>
      <c r="EB12" s="630"/>
      <c r="EC12" s="639"/>
    </row>
    <row r="13" spans="2:143" ht="11.25" customHeight="1" x14ac:dyDescent="0.15">
      <c r="B13" s="626" t="s">
        <v>254</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32" t="s">
        <v>129</v>
      </c>
      <c r="AA13" s="632"/>
      <c r="AB13" s="632"/>
      <c r="AC13" s="632"/>
      <c r="AD13" s="633" t="s">
        <v>129</v>
      </c>
      <c r="AE13" s="633"/>
      <c r="AF13" s="633"/>
      <c r="AG13" s="633"/>
      <c r="AH13" s="633"/>
      <c r="AI13" s="633"/>
      <c r="AJ13" s="633"/>
      <c r="AK13" s="633"/>
      <c r="AL13" s="634" t="s">
        <v>129</v>
      </c>
      <c r="AM13" s="635"/>
      <c r="AN13" s="635"/>
      <c r="AO13" s="636"/>
      <c r="AP13" s="626" t="s">
        <v>255</v>
      </c>
      <c r="AQ13" s="627"/>
      <c r="AR13" s="627"/>
      <c r="AS13" s="627"/>
      <c r="AT13" s="627"/>
      <c r="AU13" s="627"/>
      <c r="AV13" s="627"/>
      <c r="AW13" s="627"/>
      <c r="AX13" s="627"/>
      <c r="AY13" s="627"/>
      <c r="AZ13" s="627"/>
      <c r="BA13" s="627"/>
      <c r="BB13" s="627"/>
      <c r="BC13" s="627"/>
      <c r="BD13" s="627"/>
      <c r="BE13" s="627"/>
      <c r="BF13" s="628"/>
      <c r="BG13" s="629">
        <v>2382992</v>
      </c>
      <c r="BH13" s="630"/>
      <c r="BI13" s="630"/>
      <c r="BJ13" s="630"/>
      <c r="BK13" s="630"/>
      <c r="BL13" s="630"/>
      <c r="BM13" s="630"/>
      <c r="BN13" s="631"/>
      <c r="BO13" s="632">
        <v>47</v>
      </c>
      <c r="BP13" s="632"/>
      <c r="BQ13" s="632"/>
      <c r="BR13" s="632"/>
      <c r="BS13" s="633" t="s">
        <v>129</v>
      </c>
      <c r="BT13" s="633"/>
      <c r="BU13" s="633"/>
      <c r="BV13" s="633"/>
      <c r="BW13" s="633"/>
      <c r="BX13" s="633"/>
      <c r="BY13" s="633"/>
      <c r="BZ13" s="633"/>
      <c r="CA13" s="633"/>
      <c r="CB13" s="637"/>
      <c r="CD13" s="644" t="s">
        <v>256</v>
      </c>
      <c r="CE13" s="645"/>
      <c r="CF13" s="645"/>
      <c r="CG13" s="645"/>
      <c r="CH13" s="645"/>
      <c r="CI13" s="645"/>
      <c r="CJ13" s="645"/>
      <c r="CK13" s="645"/>
      <c r="CL13" s="645"/>
      <c r="CM13" s="645"/>
      <c r="CN13" s="645"/>
      <c r="CO13" s="645"/>
      <c r="CP13" s="645"/>
      <c r="CQ13" s="646"/>
      <c r="CR13" s="629">
        <v>2219558</v>
      </c>
      <c r="CS13" s="630"/>
      <c r="CT13" s="630"/>
      <c r="CU13" s="630"/>
      <c r="CV13" s="630"/>
      <c r="CW13" s="630"/>
      <c r="CX13" s="630"/>
      <c r="CY13" s="631"/>
      <c r="CZ13" s="632">
        <v>8.4</v>
      </c>
      <c r="DA13" s="632"/>
      <c r="DB13" s="632"/>
      <c r="DC13" s="632"/>
      <c r="DD13" s="638">
        <v>1098771</v>
      </c>
      <c r="DE13" s="630"/>
      <c r="DF13" s="630"/>
      <c r="DG13" s="630"/>
      <c r="DH13" s="630"/>
      <c r="DI13" s="630"/>
      <c r="DJ13" s="630"/>
      <c r="DK13" s="630"/>
      <c r="DL13" s="630"/>
      <c r="DM13" s="630"/>
      <c r="DN13" s="630"/>
      <c r="DO13" s="630"/>
      <c r="DP13" s="631"/>
      <c r="DQ13" s="638">
        <v>1070782</v>
      </c>
      <c r="DR13" s="630"/>
      <c r="DS13" s="630"/>
      <c r="DT13" s="630"/>
      <c r="DU13" s="630"/>
      <c r="DV13" s="630"/>
      <c r="DW13" s="630"/>
      <c r="DX13" s="630"/>
      <c r="DY13" s="630"/>
      <c r="DZ13" s="630"/>
      <c r="EA13" s="630"/>
      <c r="EB13" s="630"/>
      <c r="EC13" s="639"/>
    </row>
    <row r="14" spans="2:143" ht="11.25" customHeight="1" x14ac:dyDescent="0.15">
      <c r="B14" s="626" t="s">
        <v>257</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32" t="s">
        <v>129</v>
      </c>
      <c r="AA14" s="632"/>
      <c r="AB14" s="632"/>
      <c r="AC14" s="632"/>
      <c r="AD14" s="633" t="s">
        <v>129</v>
      </c>
      <c r="AE14" s="633"/>
      <c r="AF14" s="633"/>
      <c r="AG14" s="633"/>
      <c r="AH14" s="633"/>
      <c r="AI14" s="633"/>
      <c r="AJ14" s="633"/>
      <c r="AK14" s="633"/>
      <c r="AL14" s="634" t="s">
        <v>129</v>
      </c>
      <c r="AM14" s="635"/>
      <c r="AN14" s="635"/>
      <c r="AO14" s="636"/>
      <c r="AP14" s="626" t="s">
        <v>258</v>
      </c>
      <c r="AQ14" s="627"/>
      <c r="AR14" s="627"/>
      <c r="AS14" s="627"/>
      <c r="AT14" s="627"/>
      <c r="AU14" s="627"/>
      <c r="AV14" s="627"/>
      <c r="AW14" s="627"/>
      <c r="AX14" s="627"/>
      <c r="AY14" s="627"/>
      <c r="AZ14" s="627"/>
      <c r="BA14" s="627"/>
      <c r="BB14" s="627"/>
      <c r="BC14" s="627"/>
      <c r="BD14" s="627"/>
      <c r="BE14" s="627"/>
      <c r="BF14" s="628"/>
      <c r="BG14" s="629">
        <v>161444</v>
      </c>
      <c r="BH14" s="630"/>
      <c r="BI14" s="630"/>
      <c r="BJ14" s="630"/>
      <c r="BK14" s="630"/>
      <c r="BL14" s="630"/>
      <c r="BM14" s="630"/>
      <c r="BN14" s="631"/>
      <c r="BO14" s="632">
        <v>3.2</v>
      </c>
      <c r="BP14" s="632"/>
      <c r="BQ14" s="632"/>
      <c r="BR14" s="632"/>
      <c r="BS14" s="633" t="s">
        <v>129</v>
      </c>
      <c r="BT14" s="633"/>
      <c r="BU14" s="633"/>
      <c r="BV14" s="633"/>
      <c r="BW14" s="633"/>
      <c r="BX14" s="633"/>
      <c r="BY14" s="633"/>
      <c r="BZ14" s="633"/>
      <c r="CA14" s="633"/>
      <c r="CB14" s="637"/>
      <c r="CD14" s="644" t="s">
        <v>259</v>
      </c>
      <c r="CE14" s="645"/>
      <c r="CF14" s="645"/>
      <c r="CG14" s="645"/>
      <c r="CH14" s="645"/>
      <c r="CI14" s="645"/>
      <c r="CJ14" s="645"/>
      <c r="CK14" s="645"/>
      <c r="CL14" s="645"/>
      <c r="CM14" s="645"/>
      <c r="CN14" s="645"/>
      <c r="CO14" s="645"/>
      <c r="CP14" s="645"/>
      <c r="CQ14" s="646"/>
      <c r="CR14" s="629">
        <v>998718</v>
      </c>
      <c r="CS14" s="630"/>
      <c r="CT14" s="630"/>
      <c r="CU14" s="630"/>
      <c r="CV14" s="630"/>
      <c r="CW14" s="630"/>
      <c r="CX14" s="630"/>
      <c r="CY14" s="631"/>
      <c r="CZ14" s="632">
        <v>3.8</v>
      </c>
      <c r="DA14" s="632"/>
      <c r="DB14" s="632"/>
      <c r="DC14" s="632"/>
      <c r="DD14" s="638">
        <v>46459</v>
      </c>
      <c r="DE14" s="630"/>
      <c r="DF14" s="630"/>
      <c r="DG14" s="630"/>
      <c r="DH14" s="630"/>
      <c r="DI14" s="630"/>
      <c r="DJ14" s="630"/>
      <c r="DK14" s="630"/>
      <c r="DL14" s="630"/>
      <c r="DM14" s="630"/>
      <c r="DN14" s="630"/>
      <c r="DO14" s="630"/>
      <c r="DP14" s="631"/>
      <c r="DQ14" s="638">
        <v>553965</v>
      </c>
      <c r="DR14" s="630"/>
      <c r="DS14" s="630"/>
      <c r="DT14" s="630"/>
      <c r="DU14" s="630"/>
      <c r="DV14" s="630"/>
      <c r="DW14" s="630"/>
      <c r="DX14" s="630"/>
      <c r="DY14" s="630"/>
      <c r="DZ14" s="630"/>
      <c r="EA14" s="630"/>
      <c r="EB14" s="630"/>
      <c r="EC14" s="639"/>
    </row>
    <row r="15" spans="2:143" ht="11.25" customHeight="1" x14ac:dyDescent="0.15">
      <c r="B15" s="626" t="s">
        <v>260</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32" t="s">
        <v>129</v>
      </c>
      <c r="AA15" s="632"/>
      <c r="AB15" s="632"/>
      <c r="AC15" s="632"/>
      <c r="AD15" s="633" t="s">
        <v>129</v>
      </c>
      <c r="AE15" s="633"/>
      <c r="AF15" s="633"/>
      <c r="AG15" s="633"/>
      <c r="AH15" s="633"/>
      <c r="AI15" s="633"/>
      <c r="AJ15" s="633"/>
      <c r="AK15" s="633"/>
      <c r="AL15" s="634" t="s">
        <v>129</v>
      </c>
      <c r="AM15" s="635"/>
      <c r="AN15" s="635"/>
      <c r="AO15" s="636"/>
      <c r="AP15" s="626" t="s">
        <v>261</v>
      </c>
      <c r="AQ15" s="627"/>
      <c r="AR15" s="627"/>
      <c r="AS15" s="627"/>
      <c r="AT15" s="627"/>
      <c r="AU15" s="627"/>
      <c r="AV15" s="627"/>
      <c r="AW15" s="627"/>
      <c r="AX15" s="627"/>
      <c r="AY15" s="627"/>
      <c r="AZ15" s="627"/>
      <c r="BA15" s="627"/>
      <c r="BB15" s="627"/>
      <c r="BC15" s="627"/>
      <c r="BD15" s="627"/>
      <c r="BE15" s="627"/>
      <c r="BF15" s="628"/>
      <c r="BG15" s="629">
        <v>289829</v>
      </c>
      <c r="BH15" s="630"/>
      <c r="BI15" s="630"/>
      <c r="BJ15" s="630"/>
      <c r="BK15" s="630"/>
      <c r="BL15" s="630"/>
      <c r="BM15" s="630"/>
      <c r="BN15" s="631"/>
      <c r="BO15" s="632">
        <v>5.7</v>
      </c>
      <c r="BP15" s="632"/>
      <c r="BQ15" s="632"/>
      <c r="BR15" s="632"/>
      <c r="BS15" s="633" t="s">
        <v>129</v>
      </c>
      <c r="BT15" s="633"/>
      <c r="BU15" s="633"/>
      <c r="BV15" s="633"/>
      <c r="BW15" s="633"/>
      <c r="BX15" s="633"/>
      <c r="BY15" s="633"/>
      <c r="BZ15" s="633"/>
      <c r="CA15" s="633"/>
      <c r="CB15" s="637"/>
      <c r="CD15" s="644" t="s">
        <v>262</v>
      </c>
      <c r="CE15" s="645"/>
      <c r="CF15" s="645"/>
      <c r="CG15" s="645"/>
      <c r="CH15" s="645"/>
      <c r="CI15" s="645"/>
      <c r="CJ15" s="645"/>
      <c r="CK15" s="645"/>
      <c r="CL15" s="645"/>
      <c r="CM15" s="645"/>
      <c r="CN15" s="645"/>
      <c r="CO15" s="645"/>
      <c r="CP15" s="645"/>
      <c r="CQ15" s="646"/>
      <c r="CR15" s="629">
        <v>3937176</v>
      </c>
      <c r="CS15" s="630"/>
      <c r="CT15" s="630"/>
      <c r="CU15" s="630"/>
      <c r="CV15" s="630"/>
      <c r="CW15" s="630"/>
      <c r="CX15" s="630"/>
      <c r="CY15" s="631"/>
      <c r="CZ15" s="632">
        <v>14.8</v>
      </c>
      <c r="DA15" s="632"/>
      <c r="DB15" s="632"/>
      <c r="DC15" s="632"/>
      <c r="DD15" s="638">
        <v>2361489</v>
      </c>
      <c r="DE15" s="630"/>
      <c r="DF15" s="630"/>
      <c r="DG15" s="630"/>
      <c r="DH15" s="630"/>
      <c r="DI15" s="630"/>
      <c r="DJ15" s="630"/>
      <c r="DK15" s="630"/>
      <c r="DL15" s="630"/>
      <c r="DM15" s="630"/>
      <c r="DN15" s="630"/>
      <c r="DO15" s="630"/>
      <c r="DP15" s="631"/>
      <c r="DQ15" s="638">
        <v>1606321</v>
      </c>
      <c r="DR15" s="630"/>
      <c r="DS15" s="630"/>
      <c r="DT15" s="630"/>
      <c r="DU15" s="630"/>
      <c r="DV15" s="630"/>
      <c r="DW15" s="630"/>
      <c r="DX15" s="630"/>
      <c r="DY15" s="630"/>
      <c r="DZ15" s="630"/>
      <c r="EA15" s="630"/>
      <c r="EB15" s="630"/>
      <c r="EC15" s="639"/>
    </row>
    <row r="16" spans="2:143" ht="11.25" customHeight="1" x14ac:dyDescent="0.15">
      <c r="B16" s="626" t="s">
        <v>263</v>
      </c>
      <c r="C16" s="627"/>
      <c r="D16" s="627"/>
      <c r="E16" s="627"/>
      <c r="F16" s="627"/>
      <c r="G16" s="627"/>
      <c r="H16" s="627"/>
      <c r="I16" s="627"/>
      <c r="J16" s="627"/>
      <c r="K16" s="627"/>
      <c r="L16" s="627"/>
      <c r="M16" s="627"/>
      <c r="N16" s="627"/>
      <c r="O16" s="627"/>
      <c r="P16" s="627"/>
      <c r="Q16" s="628"/>
      <c r="R16" s="629">
        <v>19454</v>
      </c>
      <c r="S16" s="630"/>
      <c r="T16" s="630"/>
      <c r="U16" s="630"/>
      <c r="V16" s="630"/>
      <c r="W16" s="630"/>
      <c r="X16" s="630"/>
      <c r="Y16" s="631"/>
      <c r="Z16" s="632">
        <v>0.1</v>
      </c>
      <c r="AA16" s="632"/>
      <c r="AB16" s="632"/>
      <c r="AC16" s="632"/>
      <c r="AD16" s="633">
        <v>19454</v>
      </c>
      <c r="AE16" s="633"/>
      <c r="AF16" s="633"/>
      <c r="AG16" s="633"/>
      <c r="AH16" s="633"/>
      <c r="AI16" s="633"/>
      <c r="AJ16" s="633"/>
      <c r="AK16" s="633"/>
      <c r="AL16" s="634">
        <v>0.2</v>
      </c>
      <c r="AM16" s="635"/>
      <c r="AN16" s="635"/>
      <c r="AO16" s="636"/>
      <c r="AP16" s="626" t="s">
        <v>264</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32" t="s">
        <v>129</v>
      </c>
      <c r="BP16" s="632"/>
      <c r="BQ16" s="632"/>
      <c r="BR16" s="632"/>
      <c r="BS16" s="633" t="s">
        <v>129</v>
      </c>
      <c r="BT16" s="633"/>
      <c r="BU16" s="633"/>
      <c r="BV16" s="633"/>
      <c r="BW16" s="633"/>
      <c r="BX16" s="633"/>
      <c r="BY16" s="633"/>
      <c r="BZ16" s="633"/>
      <c r="CA16" s="633"/>
      <c r="CB16" s="637"/>
      <c r="CD16" s="644" t="s">
        <v>265</v>
      </c>
      <c r="CE16" s="645"/>
      <c r="CF16" s="645"/>
      <c r="CG16" s="645"/>
      <c r="CH16" s="645"/>
      <c r="CI16" s="645"/>
      <c r="CJ16" s="645"/>
      <c r="CK16" s="645"/>
      <c r="CL16" s="645"/>
      <c r="CM16" s="645"/>
      <c r="CN16" s="645"/>
      <c r="CO16" s="645"/>
      <c r="CP16" s="645"/>
      <c r="CQ16" s="646"/>
      <c r="CR16" s="629">
        <v>61253</v>
      </c>
      <c r="CS16" s="630"/>
      <c r="CT16" s="630"/>
      <c r="CU16" s="630"/>
      <c r="CV16" s="630"/>
      <c r="CW16" s="630"/>
      <c r="CX16" s="630"/>
      <c r="CY16" s="631"/>
      <c r="CZ16" s="632">
        <v>0.2</v>
      </c>
      <c r="DA16" s="632"/>
      <c r="DB16" s="632"/>
      <c r="DC16" s="632"/>
      <c r="DD16" s="638" t="s">
        <v>129</v>
      </c>
      <c r="DE16" s="630"/>
      <c r="DF16" s="630"/>
      <c r="DG16" s="630"/>
      <c r="DH16" s="630"/>
      <c r="DI16" s="630"/>
      <c r="DJ16" s="630"/>
      <c r="DK16" s="630"/>
      <c r="DL16" s="630"/>
      <c r="DM16" s="630"/>
      <c r="DN16" s="630"/>
      <c r="DO16" s="630"/>
      <c r="DP16" s="631"/>
      <c r="DQ16" s="638">
        <v>14545</v>
      </c>
      <c r="DR16" s="630"/>
      <c r="DS16" s="630"/>
      <c r="DT16" s="630"/>
      <c r="DU16" s="630"/>
      <c r="DV16" s="630"/>
      <c r="DW16" s="630"/>
      <c r="DX16" s="630"/>
      <c r="DY16" s="630"/>
      <c r="DZ16" s="630"/>
      <c r="EA16" s="630"/>
      <c r="EB16" s="630"/>
      <c r="EC16" s="639"/>
    </row>
    <row r="17" spans="2:133" ht="11.25" customHeight="1" x14ac:dyDescent="0.15">
      <c r="B17" s="626" t="s">
        <v>266</v>
      </c>
      <c r="C17" s="627"/>
      <c r="D17" s="627"/>
      <c r="E17" s="627"/>
      <c r="F17" s="627"/>
      <c r="G17" s="627"/>
      <c r="H17" s="627"/>
      <c r="I17" s="627"/>
      <c r="J17" s="627"/>
      <c r="K17" s="627"/>
      <c r="L17" s="627"/>
      <c r="M17" s="627"/>
      <c r="N17" s="627"/>
      <c r="O17" s="627"/>
      <c r="P17" s="627"/>
      <c r="Q17" s="628"/>
      <c r="R17" s="629">
        <v>60322</v>
      </c>
      <c r="S17" s="630"/>
      <c r="T17" s="630"/>
      <c r="U17" s="630"/>
      <c r="V17" s="630"/>
      <c r="W17" s="630"/>
      <c r="X17" s="630"/>
      <c r="Y17" s="631"/>
      <c r="Z17" s="632">
        <v>0.2</v>
      </c>
      <c r="AA17" s="632"/>
      <c r="AB17" s="632"/>
      <c r="AC17" s="632"/>
      <c r="AD17" s="633">
        <v>60322</v>
      </c>
      <c r="AE17" s="633"/>
      <c r="AF17" s="633"/>
      <c r="AG17" s="633"/>
      <c r="AH17" s="633"/>
      <c r="AI17" s="633"/>
      <c r="AJ17" s="633"/>
      <c r="AK17" s="633"/>
      <c r="AL17" s="634">
        <v>0.5</v>
      </c>
      <c r="AM17" s="635"/>
      <c r="AN17" s="635"/>
      <c r="AO17" s="636"/>
      <c r="AP17" s="626" t="s">
        <v>267</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32" t="s">
        <v>129</v>
      </c>
      <c r="BP17" s="632"/>
      <c r="BQ17" s="632"/>
      <c r="BR17" s="632"/>
      <c r="BS17" s="633" t="s">
        <v>129</v>
      </c>
      <c r="BT17" s="633"/>
      <c r="BU17" s="633"/>
      <c r="BV17" s="633"/>
      <c r="BW17" s="633"/>
      <c r="BX17" s="633"/>
      <c r="BY17" s="633"/>
      <c r="BZ17" s="633"/>
      <c r="CA17" s="633"/>
      <c r="CB17" s="637"/>
      <c r="CD17" s="644" t="s">
        <v>268</v>
      </c>
      <c r="CE17" s="645"/>
      <c r="CF17" s="645"/>
      <c r="CG17" s="645"/>
      <c r="CH17" s="645"/>
      <c r="CI17" s="645"/>
      <c r="CJ17" s="645"/>
      <c r="CK17" s="645"/>
      <c r="CL17" s="645"/>
      <c r="CM17" s="645"/>
      <c r="CN17" s="645"/>
      <c r="CO17" s="645"/>
      <c r="CP17" s="645"/>
      <c r="CQ17" s="646"/>
      <c r="CR17" s="629">
        <v>2389889</v>
      </c>
      <c r="CS17" s="630"/>
      <c r="CT17" s="630"/>
      <c r="CU17" s="630"/>
      <c r="CV17" s="630"/>
      <c r="CW17" s="630"/>
      <c r="CX17" s="630"/>
      <c r="CY17" s="631"/>
      <c r="CZ17" s="632">
        <v>9</v>
      </c>
      <c r="DA17" s="632"/>
      <c r="DB17" s="632"/>
      <c r="DC17" s="632"/>
      <c r="DD17" s="638" t="s">
        <v>129</v>
      </c>
      <c r="DE17" s="630"/>
      <c r="DF17" s="630"/>
      <c r="DG17" s="630"/>
      <c r="DH17" s="630"/>
      <c r="DI17" s="630"/>
      <c r="DJ17" s="630"/>
      <c r="DK17" s="630"/>
      <c r="DL17" s="630"/>
      <c r="DM17" s="630"/>
      <c r="DN17" s="630"/>
      <c r="DO17" s="630"/>
      <c r="DP17" s="631"/>
      <c r="DQ17" s="638">
        <v>2354396</v>
      </c>
      <c r="DR17" s="630"/>
      <c r="DS17" s="630"/>
      <c r="DT17" s="630"/>
      <c r="DU17" s="630"/>
      <c r="DV17" s="630"/>
      <c r="DW17" s="630"/>
      <c r="DX17" s="630"/>
      <c r="DY17" s="630"/>
      <c r="DZ17" s="630"/>
      <c r="EA17" s="630"/>
      <c r="EB17" s="630"/>
      <c r="EC17" s="639"/>
    </row>
    <row r="18" spans="2:133" ht="11.25" customHeight="1" x14ac:dyDescent="0.15">
      <c r="B18" s="626" t="s">
        <v>269</v>
      </c>
      <c r="C18" s="627"/>
      <c r="D18" s="627"/>
      <c r="E18" s="627"/>
      <c r="F18" s="627"/>
      <c r="G18" s="627"/>
      <c r="H18" s="627"/>
      <c r="I18" s="627"/>
      <c r="J18" s="627"/>
      <c r="K18" s="627"/>
      <c r="L18" s="627"/>
      <c r="M18" s="627"/>
      <c r="N18" s="627"/>
      <c r="O18" s="627"/>
      <c r="P18" s="627"/>
      <c r="Q18" s="628"/>
      <c r="R18" s="629">
        <v>131269</v>
      </c>
      <c r="S18" s="630"/>
      <c r="T18" s="630"/>
      <c r="U18" s="630"/>
      <c r="V18" s="630"/>
      <c r="W18" s="630"/>
      <c r="X18" s="630"/>
      <c r="Y18" s="631"/>
      <c r="Z18" s="632">
        <v>0.5</v>
      </c>
      <c r="AA18" s="632"/>
      <c r="AB18" s="632"/>
      <c r="AC18" s="632"/>
      <c r="AD18" s="633">
        <v>131269</v>
      </c>
      <c r="AE18" s="633"/>
      <c r="AF18" s="633"/>
      <c r="AG18" s="633"/>
      <c r="AH18" s="633"/>
      <c r="AI18" s="633"/>
      <c r="AJ18" s="633"/>
      <c r="AK18" s="633"/>
      <c r="AL18" s="634">
        <v>1</v>
      </c>
      <c r="AM18" s="635"/>
      <c r="AN18" s="635"/>
      <c r="AO18" s="636"/>
      <c r="AP18" s="626" t="s">
        <v>270</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129</v>
      </c>
      <c r="BP18" s="632"/>
      <c r="BQ18" s="632"/>
      <c r="BR18" s="632"/>
      <c r="BS18" s="633" t="s">
        <v>129</v>
      </c>
      <c r="BT18" s="633"/>
      <c r="BU18" s="633"/>
      <c r="BV18" s="633"/>
      <c r="BW18" s="633"/>
      <c r="BX18" s="633"/>
      <c r="BY18" s="633"/>
      <c r="BZ18" s="633"/>
      <c r="CA18" s="633"/>
      <c r="CB18" s="637"/>
      <c r="CD18" s="644" t="s">
        <v>271</v>
      </c>
      <c r="CE18" s="645"/>
      <c r="CF18" s="645"/>
      <c r="CG18" s="645"/>
      <c r="CH18" s="645"/>
      <c r="CI18" s="645"/>
      <c r="CJ18" s="645"/>
      <c r="CK18" s="645"/>
      <c r="CL18" s="645"/>
      <c r="CM18" s="645"/>
      <c r="CN18" s="645"/>
      <c r="CO18" s="645"/>
      <c r="CP18" s="645"/>
      <c r="CQ18" s="646"/>
      <c r="CR18" s="629" t="s">
        <v>129</v>
      </c>
      <c r="CS18" s="630"/>
      <c r="CT18" s="630"/>
      <c r="CU18" s="630"/>
      <c r="CV18" s="630"/>
      <c r="CW18" s="630"/>
      <c r="CX18" s="630"/>
      <c r="CY18" s="631"/>
      <c r="CZ18" s="632" t="s">
        <v>129</v>
      </c>
      <c r="DA18" s="632"/>
      <c r="DB18" s="632"/>
      <c r="DC18" s="632"/>
      <c r="DD18" s="638" t="s">
        <v>129</v>
      </c>
      <c r="DE18" s="630"/>
      <c r="DF18" s="630"/>
      <c r="DG18" s="630"/>
      <c r="DH18" s="630"/>
      <c r="DI18" s="630"/>
      <c r="DJ18" s="630"/>
      <c r="DK18" s="630"/>
      <c r="DL18" s="630"/>
      <c r="DM18" s="630"/>
      <c r="DN18" s="630"/>
      <c r="DO18" s="630"/>
      <c r="DP18" s="631"/>
      <c r="DQ18" s="638" t="s">
        <v>129</v>
      </c>
      <c r="DR18" s="630"/>
      <c r="DS18" s="630"/>
      <c r="DT18" s="630"/>
      <c r="DU18" s="630"/>
      <c r="DV18" s="630"/>
      <c r="DW18" s="630"/>
      <c r="DX18" s="630"/>
      <c r="DY18" s="630"/>
      <c r="DZ18" s="630"/>
      <c r="EA18" s="630"/>
      <c r="EB18" s="630"/>
      <c r="EC18" s="639"/>
    </row>
    <row r="19" spans="2:133" ht="11.25" customHeight="1" x14ac:dyDescent="0.15">
      <c r="B19" s="626" t="s">
        <v>272</v>
      </c>
      <c r="C19" s="627"/>
      <c r="D19" s="627"/>
      <c r="E19" s="627"/>
      <c r="F19" s="627"/>
      <c r="G19" s="627"/>
      <c r="H19" s="627"/>
      <c r="I19" s="627"/>
      <c r="J19" s="627"/>
      <c r="K19" s="627"/>
      <c r="L19" s="627"/>
      <c r="M19" s="627"/>
      <c r="N19" s="627"/>
      <c r="O19" s="627"/>
      <c r="P19" s="627"/>
      <c r="Q19" s="628"/>
      <c r="R19" s="629">
        <v>25023</v>
      </c>
      <c r="S19" s="630"/>
      <c r="T19" s="630"/>
      <c r="U19" s="630"/>
      <c r="V19" s="630"/>
      <c r="W19" s="630"/>
      <c r="X19" s="630"/>
      <c r="Y19" s="631"/>
      <c r="Z19" s="632">
        <v>0.1</v>
      </c>
      <c r="AA19" s="632"/>
      <c r="AB19" s="632"/>
      <c r="AC19" s="632"/>
      <c r="AD19" s="633">
        <v>25023</v>
      </c>
      <c r="AE19" s="633"/>
      <c r="AF19" s="633"/>
      <c r="AG19" s="633"/>
      <c r="AH19" s="633"/>
      <c r="AI19" s="633"/>
      <c r="AJ19" s="633"/>
      <c r="AK19" s="633"/>
      <c r="AL19" s="634">
        <v>0.2</v>
      </c>
      <c r="AM19" s="635"/>
      <c r="AN19" s="635"/>
      <c r="AO19" s="636"/>
      <c r="AP19" s="626" t="s">
        <v>273</v>
      </c>
      <c r="AQ19" s="627"/>
      <c r="AR19" s="627"/>
      <c r="AS19" s="627"/>
      <c r="AT19" s="627"/>
      <c r="AU19" s="627"/>
      <c r="AV19" s="627"/>
      <c r="AW19" s="627"/>
      <c r="AX19" s="627"/>
      <c r="AY19" s="627"/>
      <c r="AZ19" s="627"/>
      <c r="BA19" s="627"/>
      <c r="BB19" s="627"/>
      <c r="BC19" s="627"/>
      <c r="BD19" s="627"/>
      <c r="BE19" s="627"/>
      <c r="BF19" s="628"/>
      <c r="BG19" s="629">
        <v>16683</v>
      </c>
      <c r="BH19" s="630"/>
      <c r="BI19" s="630"/>
      <c r="BJ19" s="630"/>
      <c r="BK19" s="630"/>
      <c r="BL19" s="630"/>
      <c r="BM19" s="630"/>
      <c r="BN19" s="631"/>
      <c r="BO19" s="632">
        <v>0.3</v>
      </c>
      <c r="BP19" s="632"/>
      <c r="BQ19" s="632"/>
      <c r="BR19" s="632"/>
      <c r="BS19" s="633" t="s">
        <v>129</v>
      </c>
      <c r="BT19" s="633"/>
      <c r="BU19" s="633"/>
      <c r="BV19" s="633"/>
      <c r="BW19" s="633"/>
      <c r="BX19" s="633"/>
      <c r="BY19" s="633"/>
      <c r="BZ19" s="633"/>
      <c r="CA19" s="633"/>
      <c r="CB19" s="637"/>
      <c r="CD19" s="644" t="s">
        <v>274</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129</v>
      </c>
      <c r="DA19" s="632"/>
      <c r="DB19" s="632"/>
      <c r="DC19" s="632"/>
      <c r="DD19" s="638" t="s">
        <v>129</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x14ac:dyDescent="0.15">
      <c r="B20" s="626" t="s">
        <v>275</v>
      </c>
      <c r="C20" s="627"/>
      <c r="D20" s="627"/>
      <c r="E20" s="627"/>
      <c r="F20" s="627"/>
      <c r="G20" s="627"/>
      <c r="H20" s="627"/>
      <c r="I20" s="627"/>
      <c r="J20" s="627"/>
      <c r="K20" s="627"/>
      <c r="L20" s="627"/>
      <c r="M20" s="627"/>
      <c r="N20" s="627"/>
      <c r="O20" s="627"/>
      <c r="P20" s="627"/>
      <c r="Q20" s="628"/>
      <c r="R20" s="629">
        <v>5710</v>
      </c>
      <c r="S20" s="630"/>
      <c r="T20" s="630"/>
      <c r="U20" s="630"/>
      <c r="V20" s="630"/>
      <c r="W20" s="630"/>
      <c r="X20" s="630"/>
      <c r="Y20" s="631"/>
      <c r="Z20" s="632">
        <v>0</v>
      </c>
      <c r="AA20" s="632"/>
      <c r="AB20" s="632"/>
      <c r="AC20" s="632"/>
      <c r="AD20" s="633">
        <v>5710</v>
      </c>
      <c r="AE20" s="633"/>
      <c r="AF20" s="633"/>
      <c r="AG20" s="633"/>
      <c r="AH20" s="633"/>
      <c r="AI20" s="633"/>
      <c r="AJ20" s="633"/>
      <c r="AK20" s="633"/>
      <c r="AL20" s="634">
        <v>0</v>
      </c>
      <c r="AM20" s="635"/>
      <c r="AN20" s="635"/>
      <c r="AO20" s="636"/>
      <c r="AP20" s="626" t="s">
        <v>276</v>
      </c>
      <c r="AQ20" s="627"/>
      <c r="AR20" s="627"/>
      <c r="AS20" s="627"/>
      <c r="AT20" s="627"/>
      <c r="AU20" s="627"/>
      <c r="AV20" s="627"/>
      <c r="AW20" s="627"/>
      <c r="AX20" s="627"/>
      <c r="AY20" s="627"/>
      <c r="AZ20" s="627"/>
      <c r="BA20" s="627"/>
      <c r="BB20" s="627"/>
      <c r="BC20" s="627"/>
      <c r="BD20" s="627"/>
      <c r="BE20" s="627"/>
      <c r="BF20" s="628"/>
      <c r="BG20" s="629">
        <v>16683</v>
      </c>
      <c r="BH20" s="630"/>
      <c r="BI20" s="630"/>
      <c r="BJ20" s="630"/>
      <c r="BK20" s="630"/>
      <c r="BL20" s="630"/>
      <c r="BM20" s="630"/>
      <c r="BN20" s="631"/>
      <c r="BO20" s="632">
        <v>0.3</v>
      </c>
      <c r="BP20" s="632"/>
      <c r="BQ20" s="632"/>
      <c r="BR20" s="632"/>
      <c r="BS20" s="633" t="s">
        <v>129</v>
      </c>
      <c r="BT20" s="633"/>
      <c r="BU20" s="633"/>
      <c r="BV20" s="633"/>
      <c r="BW20" s="633"/>
      <c r="BX20" s="633"/>
      <c r="BY20" s="633"/>
      <c r="BZ20" s="633"/>
      <c r="CA20" s="633"/>
      <c r="CB20" s="637"/>
      <c r="CD20" s="644" t="s">
        <v>277</v>
      </c>
      <c r="CE20" s="645"/>
      <c r="CF20" s="645"/>
      <c r="CG20" s="645"/>
      <c r="CH20" s="645"/>
      <c r="CI20" s="645"/>
      <c r="CJ20" s="645"/>
      <c r="CK20" s="645"/>
      <c r="CL20" s="645"/>
      <c r="CM20" s="645"/>
      <c r="CN20" s="645"/>
      <c r="CO20" s="645"/>
      <c r="CP20" s="645"/>
      <c r="CQ20" s="646"/>
      <c r="CR20" s="629">
        <v>26536500</v>
      </c>
      <c r="CS20" s="630"/>
      <c r="CT20" s="630"/>
      <c r="CU20" s="630"/>
      <c r="CV20" s="630"/>
      <c r="CW20" s="630"/>
      <c r="CX20" s="630"/>
      <c r="CY20" s="631"/>
      <c r="CZ20" s="632">
        <v>100</v>
      </c>
      <c r="DA20" s="632"/>
      <c r="DB20" s="632"/>
      <c r="DC20" s="632"/>
      <c r="DD20" s="638">
        <v>4563574</v>
      </c>
      <c r="DE20" s="630"/>
      <c r="DF20" s="630"/>
      <c r="DG20" s="630"/>
      <c r="DH20" s="630"/>
      <c r="DI20" s="630"/>
      <c r="DJ20" s="630"/>
      <c r="DK20" s="630"/>
      <c r="DL20" s="630"/>
      <c r="DM20" s="630"/>
      <c r="DN20" s="630"/>
      <c r="DO20" s="630"/>
      <c r="DP20" s="631"/>
      <c r="DQ20" s="638">
        <v>15557881</v>
      </c>
      <c r="DR20" s="630"/>
      <c r="DS20" s="630"/>
      <c r="DT20" s="630"/>
      <c r="DU20" s="630"/>
      <c r="DV20" s="630"/>
      <c r="DW20" s="630"/>
      <c r="DX20" s="630"/>
      <c r="DY20" s="630"/>
      <c r="DZ20" s="630"/>
      <c r="EA20" s="630"/>
      <c r="EB20" s="630"/>
      <c r="EC20" s="639"/>
    </row>
    <row r="21" spans="2:133" ht="11.25" customHeight="1" x14ac:dyDescent="0.15">
      <c r="B21" s="626" t="s">
        <v>278</v>
      </c>
      <c r="C21" s="627"/>
      <c r="D21" s="627"/>
      <c r="E21" s="627"/>
      <c r="F21" s="627"/>
      <c r="G21" s="627"/>
      <c r="H21" s="627"/>
      <c r="I21" s="627"/>
      <c r="J21" s="627"/>
      <c r="K21" s="627"/>
      <c r="L21" s="627"/>
      <c r="M21" s="627"/>
      <c r="N21" s="627"/>
      <c r="O21" s="627"/>
      <c r="P21" s="627"/>
      <c r="Q21" s="628"/>
      <c r="R21" s="629">
        <v>2518</v>
      </c>
      <c r="S21" s="630"/>
      <c r="T21" s="630"/>
      <c r="U21" s="630"/>
      <c r="V21" s="630"/>
      <c r="W21" s="630"/>
      <c r="X21" s="630"/>
      <c r="Y21" s="631"/>
      <c r="Z21" s="632">
        <v>0</v>
      </c>
      <c r="AA21" s="632"/>
      <c r="AB21" s="632"/>
      <c r="AC21" s="632"/>
      <c r="AD21" s="633">
        <v>2518</v>
      </c>
      <c r="AE21" s="633"/>
      <c r="AF21" s="633"/>
      <c r="AG21" s="633"/>
      <c r="AH21" s="633"/>
      <c r="AI21" s="633"/>
      <c r="AJ21" s="633"/>
      <c r="AK21" s="633"/>
      <c r="AL21" s="634">
        <v>0</v>
      </c>
      <c r="AM21" s="635"/>
      <c r="AN21" s="635"/>
      <c r="AO21" s="636"/>
      <c r="AP21" s="648" t="s">
        <v>279</v>
      </c>
      <c r="AQ21" s="649"/>
      <c r="AR21" s="649"/>
      <c r="AS21" s="649"/>
      <c r="AT21" s="649"/>
      <c r="AU21" s="649"/>
      <c r="AV21" s="649"/>
      <c r="AW21" s="649"/>
      <c r="AX21" s="649"/>
      <c r="AY21" s="649"/>
      <c r="AZ21" s="649"/>
      <c r="BA21" s="649"/>
      <c r="BB21" s="649"/>
      <c r="BC21" s="649"/>
      <c r="BD21" s="649"/>
      <c r="BE21" s="649"/>
      <c r="BF21" s="650"/>
      <c r="BG21" s="629">
        <v>16683</v>
      </c>
      <c r="BH21" s="630"/>
      <c r="BI21" s="630"/>
      <c r="BJ21" s="630"/>
      <c r="BK21" s="630"/>
      <c r="BL21" s="630"/>
      <c r="BM21" s="630"/>
      <c r="BN21" s="631"/>
      <c r="BO21" s="632">
        <v>0.3</v>
      </c>
      <c r="BP21" s="632"/>
      <c r="BQ21" s="632"/>
      <c r="BR21" s="632"/>
      <c r="BS21" s="633" t="s">
        <v>129</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280</v>
      </c>
      <c r="C22" s="655"/>
      <c r="D22" s="655"/>
      <c r="E22" s="655"/>
      <c r="F22" s="655"/>
      <c r="G22" s="655"/>
      <c r="H22" s="655"/>
      <c r="I22" s="655"/>
      <c r="J22" s="655"/>
      <c r="K22" s="655"/>
      <c r="L22" s="655"/>
      <c r="M22" s="655"/>
      <c r="N22" s="655"/>
      <c r="O22" s="655"/>
      <c r="P22" s="655"/>
      <c r="Q22" s="656"/>
      <c r="R22" s="629">
        <v>98018</v>
      </c>
      <c r="S22" s="630"/>
      <c r="T22" s="630"/>
      <c r="U22" s="630"/>
      <c r="V22" s="630"/>
      <c r="W22" s="630"/>
      <c r="X22" s="630"/>
      <c r="Y22" s="631"/>
      <c r="Z22" s="632">
        <v>0.4</v>
      </c>
      <c r="AA22" s="632"/>
      <c r="AB22" s="632"/>
      <c r="AC22" s="632"/>
      <c r="AD22" s="633">
        <v>98018</v>
      </c>
      <c r="AE22" s="633"/>
      <c r="AF22" s="633"/>
      <c r="AG22" s="633"/>
      <c r="AH22" s="633"/>
      <c r="AI22" s="633"/>
      <c r="AJ22" s="633"/>
      <c r="AK22" s="633"/>
      <c r="AL22" s="634">
        <v>0.80000001192092896</v>
      </c>
      <c r="AM22" s="635"/>
      <c r="AN22" s="635"/>
      <c r="AO22" s="636"/>
      <c r="AP22" s="648" t="s">
        <v>281</v>
      </c>
      <c r="AQ22" s="649"/>
      <c r="AR22" s="649"/>
      <c r="AS22" s="649"/>
      <c r="AT22" s="649"/>
      <c r="AU22" s="649"/>
      <c r="AV22" s="649"/>
      <c r="AW22" s="649"/>
      <c r="AX22" s="649"/>
      <c r="AY22" s="649"/>
      <c r="AZ22" s="649"/>
      <c r="BA22" s="649"/>
      <c r="BB22" s="649"/>
      <c r="BC22" s="649"/>
      <c r="BD22" s="649"/>
      <c r="BE22" s="649"/>
      <c r="BF22" s="650"/>
      <c r="BG22" s="629" t="s">
        <v>129</v>
      </c>
      <c r="BH22" s="630"/>
      <c r="BI22" s="630"/>
      <c r="BJ22" s="630"/>
      <c r="BK22" s="630"/>
      <c r="BL22" s="630"/>
      <c r="BM22" s="630"/>
      <c r="BN22" s="631"/>
      <c r="BO22" s="632" t="s">
        <v>129</v>
      </c>
      <c r="BP22" s="632"/>
      <c r="BQ22" s="632"/>
      <c r="BR22" s="632"/>
      <c r="BS22" s="633" t="s">
        <v>129</v>
      </c>
      <c r="BT22" s="633"/>
      <c r="BU22" s="633"/>
      <c r="BV22" s="633"/>
      <c r="BW22" s="633"/>
      <c r="BX22" s="633"/>
      <c r="BY22" s="633"/>
      <c r="BZ22" s="633"/>
      <c r="CA22" s="633"/>
      <c r="CB22" s="637"/>
      <c r="CD22" s="611" t="s">
        <v>282</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283</v>
      </c>
      <c r="C23" s="627"/>
      <c r="D23" s="627"/>
      <c r="E23" s="627"/>
      <c r="F23" s="627"/>
      <c r="G23" s="627"/>
      <c r="H23" s="627"/>
      <c r="I23" s="627"/>
      <c r="J23" s="627"/>
      <c r="K23" s="627"/>
      <c r="L23" s="627"/>
      <c r="M23" s="627"/>
      <c r="N23" s="627"/>
      <c r="O23" s="627"/>
      <c r="P23" s="627"/>
      <c r="Q23" s="628"/>
      <c r="R23" s="629">
        <v>7270177</v>
      </c>
      <c r="S23" s="630"/>
      <c r="T23" s="630"/>
      <c r="U23" s="630"/>
      <c r="V23" s="630"/>
      <c r="W23" s="630"/>
      <c r="X23" s="630"/>
      <c r="Y23" s="631"/>
      <c r="Z23" s="632">
        <v>26.7</v>
      </c>
      <c r="AA23" s="632"/>
      <c r="AB23" s="632"/>
      <c r="AC23" s="632"/>
      <c r="AD23" s="633">
        <v>6096306</v>
      </c>
      <c r="AE23" s="633"/>
      <c r="AF23" s="633"/>
      <c r="AG23" s="633"/>
      <c r="AH23" s="633"/>
      <c r="AI23" s="633"/>
      <c r="AJ23" s="633"/>
      <c r="AK23" s="633"/>
      <c r="AL23" s="634">
        <v>47.5</v>
      </c>
      <c r="AM23" s="635"/>
      <c r="AN23" s="635"/>
      <c r="AO23" s="636"/>
      <c r="AP23" s="648" t="s">
        <v>284</v>
      </c>
      <c r="AQ23" s="649"/>
      <c r="AR23" s="649"/>
      <c r="AS23" s="649"/>
      <c r="AT23" s="649"/>
      <c r="AU23" s="649"/>
      <c r="AV23" s="649"/>
      <c r="AW23" s="649"/>
      <c r="AX23" s="649"/>
      <c r="AY23" s="649"/>
      <c r="AZ23" s="649"/>
      <c r="BA23" s="649"/>
      <c r="BB23" s="649"/>
      <c r="BC23" s="649"/>
      <c r="BD23" s="649"/>
      <c r="BE23" s="649"/>
      <c r="BF23" s="650"/>
      <c r="BG23" s="629" t="s">
        <v>129</v>
      </c>
      <c r="BH23" s="630"/>
      <c r="BI23" s="630"/>
      <c r="BJ23" s="630"/>
      <c r="BK23" s="630"/>
      <c r="BL23" s="630"/>
      <c r="BM23" s="630"/>
      <c r="BN23" s="631"/>
      <c r="BO23" s="632" t="s">
        <v>129</v>
      </c>
      <c r="BP23" s="632"/>
      <c r="BQ23" s="632"/>
      <c r="BR23" s="632"/>
      <c r="BS23" s="633" t="s">
        <v>129</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285</v>
      </c>
      <c r="CS23" s="612"/>
      <c r="CT23" s="612"/>
      <c r="CU23" s="612"/>
      <c r="CV23" s="612"/>
      <c r="CW23" s="612"/>
      <c r="CX23" s="612"/>
      <c r="CY23" s="613"/>
      <c r="CZ23" s="611" t="s">
        <v>286</v>
      </c>
      <c r="DA23" s="612"/>
      <c r="DB23" s="612"/>
      <c r="DC23" s="613"/>
      <c r="DD23" s="611" t="s">
        <v>287</v>
      </c>
      <c r="DE23" s="612"/>
      <c r="DF23" s="612"/>
      <c r="DG23" s="612"/>
      <c r="DH23" s="612"/>
      <c r="DI23" s="612"/>
      <c r="DJ23" s="612"/>
      <c r="DK23" s="613"/>
      <c r="DL23" s="663" t="s">
        <v>288</v>
      </c>
      <c r="DM23" s="664"/>
      <c r="DN23" s="664"/>
      <c r="DO23" s="664"/>
      <c r="DP23" s="664"/>
      <c r="DQ23" s="664"/>
      <c r="DR23" s="664"/>
      <c r="DS23" s="664"/>
      <c r="DT23" s="664"/>
      <c r="DU23" s="664"/>
      <c r="DV23" s="665"/>
      <c r="DW23" s="611" t="s">
        <v>289</v>
      </c>
      <c r="DX23" s="612"/>
      <c r="DY23" s="612"/>
      <c r="DZ23" s="612"/>
      <c r="EA23" s="612"/>
      <c r="EB23" s="612"/>
      <c r="EC23" s="613"/>
    </row>
    <row r="24" spans="2:133" ht="11.25" customHeight="1" x14ac:dyDescent="0.15">
      <c r="B24" s="626" t="s">
        <v>290</v>
      </c>
      <c r="C24" s="627"/>
      <c r="D24" s="627"/>
      <c r="E24" s="627"/>
      <c r="F24" s="627"/>
      <c r="G24" s="627"/>
      <c r="H24" s="627"/>
      <c r="I24" s="627"/>
      <c r="J24" s="627"/>
      <c r="K24" s="627"/>
      <c r="L24" s="627"/>
      <c r="M24" s="627"/>
      <c r="N24" s="627"/>
      <c r="O24" s="627"/>
      <c r="P24" s="627"/>
      <c r="Q24" s="628"/>
      <c r="R24" s="629">
        <v>6096306</v>
      </c>
      <c r="S24" s="630"/>
      <c r="T24" s="630"/>
      <c r="U24" s="630"/>
      <c r="V24" s="630"/>
      <c r="W24" s="630"/>
      <c r="X24" s="630"/>
      <c r="Y24" s="631"/>
      <c r="Z24" s="632">
        <v>22.4</v>
      </c>
      <c r="AA24" s="632"/>
      <c r="AB24" s="632"/>
      <c r="AC24" s="632"/>
      <c r="AD24" s="633">
        <v>6096306</v>
      </c>
      <c r="AE24" s="633"/>
      <c r="AF24" s="633"/>
      <c r="AG24" s="633"/>
      <c r="AH24" s="633"/>
      <c r="AI24" s="633"/>
      <c r="AJ24" s="633"/>
      <c r="AK24" s="633"/>
      <c r="AL24" s="634">
        <v>47.5</v>
      </c>
      <c r="AM24" s="635"/>
      <c r="AN24" s="635"/>
      <c r="AO24" s="636"/>
      <c r="AP24" s="648" t="s">
        <v>291</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129</v>
      </c>
      <c r="BP24" s="632"/>
      <c r="BQ24" s="632"/>
      <c r="BR24" s="632"/>
      <c r="BS24" s="633" t="s">
        <v>129</v>
      </c>
      <c r="BT24" s="633"/>
      <c r="BU24" s="633"/>
      <c r="BV24" s="633"/>
      <c r="BW24" s="633"/>
      <c r="BX24" s="633"/>
      <c r="BY24" s="633"/>
      <c r="BZ24" s="633"/>
      <c r="CA24" s="633"/>
      <c r="CB24" s="637"/>
      <c r="CD24" s="640" t="s">
        <v>292</v>
      </c>
      <c r="CE24" s="641"/>
      <c r="CF24" s="641"/>
      <c r="CG24" s="641"/>
      <c r="CH24" s="641"/>
      <c r="CI24" s="641"/>
      <c r="CJ24" s="641"/>
      <c r="CK24" s="641"/>
      <c r="CL24" s="641"/>
      <c r="CM24" s="641"/>
      <c r="CN24" s="641"/>
      <c r="CO24" s="641"/>
      <c r="CP24" s="641"/>
      <c r="CQ24" s="642"/>
      <c r="CR24" s="618">
        <v>10506372</v>
      </c>
      <c r="CS24" s="619"/>
      <c r="CT24" s="619"/>
      <c r="CU24" s="619"/>
      <c r="CV24" s="619"/>
      <c r="CW24" s="619"/>
      <c r="CX24" s="619"/>
      <c r="CY24" s="620"/>
      <c r="CZ24" s="623">
        <v>39.6</v>
      </c>
      <c r="DA24" s="624"/>
      <c r="DB24" s="624"/>
      <c r="DC24" s="643"/>
      <c r="DD24" s="666">
        <v>6424717</v>
      </c>
      <c r="DE24" s="619"/>
      <c r="DF24" s="619"/>
      <c r="DG24" s="619"/>
      <c r="DH24" s="619"/>
      <c r="DI24" s="619"/>
      <c r="DJ24" s="619"/>
      <c r="DK24" s="620"/>
      <c r="DL24" s="666">
        <v>6321767</v>
      </c>
      <c r="DM24" s="619"/>
      <c r="DN24" s="619"/>
      <c r="DO24" s="619"/>
      <c r="DP24" s="619"/>
      <c r="DQ24" s="619"/>
      <c r="DR24" s="619"/>
      <c r="DS24" s="619"/>
      <c r="DT24" s="619"/>
      <c r="DU24" s="619"/>
      <c r="DV24" s="620"/>
      <c r="DW24" s="623">
        <v>46.8</v>
      </c>
      <c r="DX24" s="624"/>
      <c r="DY24" s="624"/>
      <c r="DZ24" s="624"/>
      <c r="EA24" s="624"/>
      <c r="EB24" s="624"/>
      <c r="EC24" s="625"/>
    </row>
    <row r="25" spans="2:133" ht="11.25" customHeight="1" x14ac:dyDescent="0.15">
      <c r="B25" s="626" t="s">
        <v>293</v>
      </c>
      <c r="C25" s="627"/>
      <c r="D25" s="627"/>
      <c r="E25" s="627"/>
      <c r="F25" s="627"/>
      <c r="G25" s="627"/>
      <c r="H25" s="627"/>
      <c r="I25" s="627"/>
      <c r="J25" s="627"/>
      <c r="K25" s="627"/>
      <c r="L25" s="627"/>
      <c r="M25" s="627"/>
      <c r="N25" s="627"/>
      <c r="O25" s="627"/>
      <c r="P25" s="627"/>
      <c r="Q25" s="628"/>
      <c r="R25" s="629">
        <v>1173871</v>
      </c>
      <c r="S25" s="630"/>
      <c r="T25" s="630"/>
      <c r="U25" s="630"/>
      <c r="V25" s="630"/>
      <c r="W25" s="630"/>
      <c r="X25" s="630"/>
      <c r="Y25" s="631"/>
      <c r="Z25" s="632">
        <v>4.3</v>
      </c>
      <c r="AA25" s="632"/>
      <c r="AB25" s="632"/>
      <c r="AC25" s="632"/>
      <c r="AD25" s="633" t="s">
        <v>129</v>
      </c>
      <c r="AE25" s="633"/>
      <c r="AF25" s="633"/>
      <c r="AG25" s="633"/>
      <c r="AH25" s="633"/>
      <c r="AI25" s="633"/>
      <c r="AJ25" s="633"/>
      <c r="AK25" s="633"/>
      <c r="AL25" s="634" t="s">
        <v>129</v>
      </c>
      <c r="AM25" s="635"/>
      <c r="AN25" s="635"/>
      <c r="AO25" s="636"/>
      <c r="AP25" s="648" t="s">
        <v>294</v>
      </c>
      <c r="AQ25" s="649"/>
      <c r="AR25" s="649"/>
      <c r="AS25" s="649"/>
      <c r="AT25" s="649"/>
      <c r="AU25" s="649"/>
      <c r="AV25" s="649"/>
      <c r="AW25" s="649"/>
      <c r="AX25" s="649"/>
      <c r="AY25" s="649"/>
      <c r="AZ25" s="649"/>
      <c r="BA25" s="649"/>
      <c r="BB25" s="649"/>
      <c r="BC25" s="649"/>
      <c r="BD25" s="649"/>
      <c r="BE25" s="649"/>
      <c r="BF25" s="650"/>
      <c r="BG25" s="629" t="s">
        <v>129</v>
      </c>
      <c r="BH25" s="630"/>
      <c r="BI25" s="630"/>
      <c r="BJ25" s="630"/>
      <c r="BK25" s="630"/>
      <c r="BL25" s="630"/>
      <c r="BM25" s="630"/>
      <c r="BN25" s="631"/>
      <c r="BO25" s="632" t="s">
        <v>129</v>
      </c>
      <c r="BP25" s="632"/>
      <c r="BQ25" s="632"/>
      <c r="BR25" s="632"/>
      <c r="BS25" s="633" t="s">
        <v>129</v>
      </c>
      <c r="BT25" s="633"/>
      <c r="BU25" s="633"/>
      <c r="BV25" s="633"/>
      <c r="BW25" s="633"/>
      <c r="BX25" s="633"/>
      <c r="BY25" s="633"/>
      <c r="BZ25" s="633"/>
      <c r="CA25" s="633"/>
      <c r="CB25" s="637"/>
      <c r="CD25" s="644" t="s">
        <v>295</v>
      </c>
      <c r="CE25" s="645"/>
      <c r="CF25" s="645"/>
      <c r="CG25" s="645"/>
      <c r="CH25" s="645"/>
      <c r="CI25" s="645"/>
      <c r="CJ25" s="645"/>
      <c r="CK25" s="645"/>
      <c r="CL25" s="645"/>
      <c r="CM25" s="645"/>
      <c r="CN25" s="645"/>
      <c r="CO25" s="645"/>
      <c r="CP25" s="645"/>
      <c r="CQ25" s="646"/>
      <c r="CR25" s="629">
        <v>3605911</v>
      </c>
      <c r="CS25" s="667"/>
      <c r="CT25" s="667"/>
      <c r="CU25" s="667"/>
      <c r="CV25" s="667"/>
      <c r="CW25" s="667"/>
      <c r="CX25" s="667"/>
      <c r="CY25" s="668"/>
      <c r="CZ25" s="634">
        <v>13.6</v>
      </c>
      <c r="DA25" s="669"/>
      <c r="DB25" s="669"/>
      <c r="DC25" s="672"/>
      <c r="DD25" s="638">
        <v>2970330</v>
      </c>
      <c r="DE25" s="667"/>
      <c r="DF25" s="667"/>
      <c r="DG25" s="667"/>
      <c r="DH25" s="667"/>
      <c r="DI25" s="667"/>
      <c r="DJ25" s="667"/>
      <c r="DK25" s="668"/>
      <c r="DL25" s="638">
        <v>2893986</v>
      </c>
      <c r="DM25" s="667"/>
      <c r="DN25" s="667"/>
      <c r="DO25" s="667"/>
      <c r="DP25" s="667"/>
      <c r="DQ25" s="667"/>
      <c r="DR25" s="667"/>
      <c r="DS25" s="667"/>
      <c r="DT25" s="667"/>
      <c r="DU25" s="667"/>
      <c r="DV25" s="668"/>
      <c r="DW25" s="634">
        <v>21.4</v>
      </c>
      <c r="DX25" s="669"/>
      <c r="DY25" s="669"/>
      <c r="DZ25" s="669"/>
      <c r="EA25" s="669"/>
      <c r="EB25" s="669"/>
      <c r="EC25" s="670"/>
    </row>
    <row r="26" spans="2:133" ht="11.25" customHeight="1" x14ac:dyDescent="0.15">
      <c r="B26" s="626" t="s">
        <v>296</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32" t="s">
        <v>129</v>
      </c>
      <c r="AA26" s="632"/>
      <c r="AB26" s="632"/>
      <c r="AC26" s="632"/>
      <c r="AD26" s="633" t="s">
        <v>129</v>
      </c>
      <c r="AE26" s="633"/>
      <c r="AF26" s="633"/>
      <c r="AG26" s="633"/>
      <c r="AH26" s="633"/>
      <c r="AI26" s="633"/>
      <c r="AJ26" s="633"/>
      <c r="AK26" s="633"/>
      <c r="AL26" s="634" t="s">
        <v>129</v>
      </c>
      <c r="AM26" s="635"/>
      <c r="AN26" s="635"/>
      <c r="AO26" s="636"/>
      <c r="AP26" s="648" t="s">
        <v>297</v>
      </c>
      <c r="AQ26" s="671"/>
      <c r="AR26" s="671"/>
      <c r="AS26" s="671"/>
      <c r="AT26" s="671"/>
      <c r="AU26" s="671"/>
      <c r="AV26" s="671"/>
      <c r="AW26" s="671"/>
      <c r="AX26" s="671"/>
      <c r="AY26" s="671"/>
      <c r="AZ26" s="671"/>
      <c r="BA26" s="671"/>
      <c r="BB26" s="671"/>
      <c r="BC26" s="671"/>
      <c r="BD26" s="671"/>
      <c r="BE26" s="671"/>
      <c r="BF26" s="650"/>
      <c r="BG26" s="629" t="s">
        <v>129</v>
      </c>
      <c r="BH26" s="630"/>
      <c r="BI26" s="630"/>
      <c r="BJ26" s="630"/>
      <c r="BK26" s="630"/>
      <c r="BL26" s="630"/>
      <c r="BM26" s="630"/>
      <c r="BN26" s="631"/>
      <c r="BO26" s="632" t="s">
        <v>129</v>
      </c>
      <c r="BP26" s="632"/>
      <c r="BQ26" s="632"/>
      <c r="BR26" s="632"/>
      <c r="BS26" s="633" t="s">
        <v>129</v>
      </c>
      <c r="BT26" s="633"/>
      <c r="BU26" s="633"/>
      <c r="BV26" s="633"/>
      <c r="BW26" s="633"/>
      <c r="BX26" s="633"/>
      <c r="BY26" s="633"/>
      <c r="BZ26" s="633"/>
      <c r="CA26" s="633"/>
      <c r="CB26" s="637"/>
      <c r="CD26" s="644" t="s">
        <v>298</v>
      </c>
      <c r="CE26" s="645"/>
      <c r="CF26" s="645"/>
      <c r="CG26" s="645"/>
      <c r="CH26" s="645"/>
      <c r="CI26" s="645"/>
      <c r="CJ26" s="645"/>
      <c r="CK26" s="645"/>
      <c r="CL26" s="645"/>
      <c r="CM26" s="645"/>
      <c r="CN26" s="645"/>
      <c r="CO26" s="645"/>
      <c r="CP26" s="645"/>
      <c r="CQ26" s="646"/>
      <c r="CR26" s="629">
        <v>2127133</v>
      </c>
      <c r="CS26" s="630"/>
      <c r="CT26" s="630"/>
      <c r="CU26" s="630"/>
      <c r="CV26" s="630"/>
      <c r="CW26" s="630"/>
      <c r="CX26" s="630"/>
      <c r="CY26" s="631"/>
      <c r="CZ26" s="634">
        <v>8</v>
      </c>
      <c r="DA26" s="669"/>
      <c r="DB26" s="669"/>
      <c r="DC26" s="672"/>
      <c r="DD26" s="638">
        <v>1607038</v>
      </c>
      <c r="DE26" s="630"/>
      <c r="DF26" s="630"/>
      <c r="DG26" s="630"/>
      <c r="DH26" s="630"/>
      <c r="DI26" s="630"/>
      <c r="DJ26" s="630"/>
      <c r="DK26" s="631"/>
      <c r="DL26" s="638" t="s">
        <v>129</v>
      </c>
      <c r="DM26" s="630"/>
      <c r="DN26" s="630"/>
      <c r="DO26" s="630"/>
      <c r="DP26" s="630"/>
      <c r="DQ26" s="630"/>
      <c r="DR26" s="630"/>
      <c r="DS26" s="630"/>
      <c r="DT26" s="630"/>
      <c r="DU26" s="630"/>
      <c r="DV26" s="631"/>
      <c r="DW26" s="634" t="s">
        <v>129</v>
      </c>
      <c r="DX26" s="669"/>
      <c r="DY26" s="669"/>
      <c r="DZ26" s="669"/>
      <c r="EA26" s="669"/>
      <c r="EB26" s="669"/>
      <c r="EC26" s="670"/>
    </row>
    <row r="27" spans="2:133" ht="11.25" customHeight="1" x14ac:dyDescent="0.15">
      <c r="B27" s="626" t="s">
        <v>299</v>
      </c>
      <c r="C27" s="627"/>
      <c r="D27" s="627"/>
      <c r="E27" s="627"/>
      <c r="F27" s="627"/>
      <c r="G27" s="627"/>
      <c r="H27" s="627"/>
      <c r="I27" s="627"/>
      <c r="J27" s="627"/>
      <c r="K27" s="627"/>
      <c r="L27" s="627"/>
      <c r="M27" s="627"/>
      <c r="N27" s="627"/>
      <c r="O27" s="627"/>
      <c r="P27" s="627"/>
      <c r="Q27" s="628"/>
      <c r="R27" s="629">
        <v>13975966</v>
      </c>
      <c r="S27" s="630"/>
      <c r="T27" s="630"/>
      <c r="U27" s="630"/>
      <c r="V27" s="630"/>
      <c r="W27" s="630"/>
      <c r="X27" s="630"/>
      <c r="Y27" s="631"/>
      <c r="Z27" s="632">
        <v>51.4</v>
      </c>
      <c r="AA27" s="632"/>
      <c r="AB27" s="632"/>
      <c r="AC27" s="632"/>
      <c r="AD27" s="633">
        <v>12802095</v>
      </c>
      <c r="AE27" s="633"/>
      <c r="AF27" s="633"/>
      <c r="AG27" s="633"/>
      <c r="AH27" s="633"/>
      <c r="AI27" s="633"/>
      <c r="AJ27" s="633"/>
      <c r="AK27" s="633"/>
      <c r="AL27" s="634">
        <v>99.800003051757813</v>
      </c>
      <c r="AM27" s="635"/>
      <c r="AN27" s="635"/>
      <c r="AO27" s="636"/>
      <c r="AP27" s="626" t="s">
        <v>300</v>
      </c>
      <c r="AQ27" s="627"/>
      <c r="AR27" s="627"/>
      <c r="AS27" s="627"/>
      <c r="AT27" s="627"/>
      <c r="AU27" s="627"/>
      <c r="AV27" s="627"/>
      <c r="AW27" s="627"/>
      <c r="AX27" s="627"/>
      <c r="AY27" s="627"/>
      <c r="AZ27" s="627"/>
      <c r="BA27" s="627"/>
      <c r="BB27" s="627"/>
      <c r="BC27" s="627"/>
      <c r="BD27" s="627"/>
      <c r="BE27" s="627"/>
      <c r="BF27" s="628"/>
      <c r="BG27" s="629">
        <v>5066742</v>
      </c>
      <c r="BH27" s="630"/>
      <c r="BI27" s="630"/>
      <c r="BJ27" s="630"/>
      <c r="BK27" s="630"/>
      <c r="BL27" s="630"/>
      <c r="BM27" s="630"/>
      <c r="BN27" s="631"/>
      <c r="BO27" s="632">
        <v>100</v>
      </c>
      <c r="BP27" s="632"/>
      <c r="BQ27" s="632"/>
      <c r="BR27" s="632"/>
      <c r="BS27" s="633">
        <v>51318</v>
      </c>
      <c r="BT27" s="633"/>
      <c r="BU27" s="633"/>
      <c r="BV27" s="633"/>
      <c r="BW27" s="633"/>
      <c r="BX27" s="633"/>
      <c r="BY27" s="633"/>
      <c r="BZ27" s="633"/>
      <c r="CA27" s="633"/>
      <c r="CB27" s="637"/>
      <c r="CD27" s="644" t="s">
        <v>301</v>
      </c>
      <c r="CE27" s="645"/>
      <c r="CF27" s="645"/>
      <c r="CG27" s="645"/>
      <c r="CH27" s="645"/>
      <c r="CI27" s="645"/>
      <c r="CJ27" s="645"/>
      <c r="CK27" s="645"/>
      <c r="CL27" s="645"/>
      <c r="CM27" s="645"/>
      <c r="CN27" s="645"/>
      <c r="CO27" s="645"/>
      <c r="CP27" s="645"/>
      <c r="CQ27" s="646"/>
      <c r="CR27" s="629">
        <v>4510572</v>
      </c>
      <c r="CS27" s="667"/>
      <c r="CT27" s="667"/>
      <c r="CU27" s="667"/>
      <c r="CV27" s="667"/>
      <c r="CW27" s="667"/>
      <c r="CX27" s="667"/>
      <c r="CY27" s="668"/>
      <c r="CZ27" s="634">
        <v>17</v>
      </c>
      <c r="DA27" s="669"/>
      <c r="DB27" s="669"/>
      <c r="DC27" s="672"/>
      <c r="DD27" s="638">
        <v>1099991</v>
      </c>
      <c r="DE27" s="667"/>
      <c r="DF27" s="667"/>
      <c r="DG27" s="667"/>
      <c r="DH27" s="667"/>
      <c r="DI27" s="667"/>
      <c r="DJ27" s="667"/>
      <c r="DK27" s="668"/>
      <c r="DL27" s="638">
        <v>1089811</v>
      </c>
      <c r="DM27" s="667"/>
      <c r="DN27" s="667"/>
      <c r="DO27" s="667"/>
      <c r="DP27" s="667"/>
      <c r="DQ27" s="667"/>
      <c r="DR27" s="667"/>
      <c r="DS27" s="667"/>
      <c r="DT27" s="667"/>
      <c r="DU27" s="667"/>
      <c r="DV27" s="668"/>
      <c r="DW27" s="634">
        <v>8.1</v>
      </c>
      <c r="DX27" s="669"/>
      <c r="DY27" s="669"/>
      <c r="DZ27" s="669"/>
      <c r="EA27" s="669"/>
      <c r="EB27" s="669"/>
      <c r="EC27" s="670"/>
    </row>
    <row r="28" spans="2:133" ht="11.25" customHeight="1" x14ac:dyDescent="0.15">
      <c r="B28" s="626" t="s">
        <v>302</v>
      </c>
      <c r="C28" s="627"/>
      <c r="D28" s="627"/>
      <c r="E28" s="627"/>
      <c r="F28" s="627"/>
      <c r="G28" s="627"/>
      <c r="H28" s="627"/>
      <c r="I28" s="627"/>
      <c r="J28" s="627"/>
      <c r="K28" s="627"/>
      <c r="L28" s="627"/>
      <c r="M28" s="627"/>
      <c r="N28" s="627"/>
      <c r="O28" s="627"/>
      <c r="P28" s="627"/>
      <c r="Q28" s="628"/>
      <c r="R28" s="629">
        <v>3863</v>
      </c>
      <c r="S28" s="630"/>
      <c r="T28" s="630"/>
      <c r="U28" s="630"/>
      <c r="V28" s="630"/>
      <c r="W28" s="630"/>
      <c r="X28" s="630"/>
      <c r="Y28" s="631"/>
      <c r="Z28" s="632">
        <v>0</v>
      </c>
      <c r="AA28" s="632"/>
      <c r="AB28" s="632"/>
      <c r="AC28" s="632"/>
      <c r="AD28" s="633">
        <v>3863</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303</v>
      </c>
      <c r="CE28" s="645"/>
      <c r="CF28" s="645"/>
      <c r="CG28" s="645"/>
      <c r="CH28" s="645"/>
      <c r="CI28" s="645"/>
      <c r="CJ28" s="645"/>
      <c r="CK28" s="645"/>
      <c r="CL28" s="645"/>
      <c r="CM28" s="645"/>
      <c r="CN28" s="645"/>
      <c r="CO28" s="645"/>
      <c r="CP28" s="645"/>
      <c r="CQ28" s="646"/>
      <c r="CR28" s="629">
        <v>2389889</v>
      </c>
      <c r="CS28" s="630"/>
      <c r="CT28" s="630"/>
      <c r="CU28" s="630"/>
      <c r="CV28" s="630"/>
      <c r="CW28" s="630"/>
      <c r="CX28" s="630"/>
      <c r="CY28" s="631"/>
      <c r="CZ28" s="634">
        <v>9</v>
      </c>
      <c r="DA28" s="669"/>
      <c r="DB28" s="669"/>
      <c r="DC28" s="672"/>
      <c r="DD28" s="638">
        <v>2354396</v>
      </c>
      <c r="DE28" s="630"/>
      <c r="DF28" s="630"/>
      <c r="DG28" s="630"/>
      <c r="DH28" s="630"/>
      <c r="DI28" s="630"/>
      <c r="DJ28" s="630"/>
      <c r="DK28" s="631"/>
      <c r="DL28" s="638">
        <v>2337970</v>
      </c>
      <c r="DM28" s="630"/>
      <c r="DN28" s="630"/>
      <c r="DO28" s="630"/>
      <c r="DP28" s="630"/>
      <c r="DQ28" s="630"/>
      <c r="DR28" s="630"/>
      <c r="DS28" s="630"/>
      <c r="DT28" s="630"/>
      <c r="DU28" s="630"/>
      <c r="DV28" s="631"/>
      <c r="DW28" s="634">
        <v>17.3</v>
      </c>
      <c r="DX28" s="669"/>
      <c r="DY28" s="669"/>
      <c r="DZ28" s="669"/>
      <c r="EA28" s="669"/>
      <c r="EB28" s="669"/>
      <c r="EC28" s="670"/>
    </row>
    <row r="29" spans="2:133" ht="11.25" customHeight="1" x14ac:dyDescent="0.15">
      <c r="B29" s="626" t="s">
        <v>304</v>
      </c>
      <c r="C29" s="627"/>
      <c r="D29" s="627"/>
      <c r="E29" s="627"/>
      <c r="F29" s="627"/>
      <c r="G29" s="627"/>
      <c r="H29" s="627"/>
      <c r="I29" s="627"/>
      <c r="J29" s="627"/>
      <c r="K29" s="627"/>
      <c r="L29" s="627"/>
      <c r="M29" s="627"/>
      <c r="N29" s="627"/>
      <c r="O29" s="627"/>
      <c r="P29" s="627"/>
      <c r="Q29" s="628"/>
      <c r="R29" s="629">
        <v>441906</v>
      </c>
      <c r="S29" s="630"/>
      <c r="T29" s="630"/>
      <c r="U29" s="630"/>
      <c r="V29" s="630"/>
      <c r="W29" s="630"/>
      <c r="X29" s="630"/>
      <c r="Y29" s="631"/>
      <c r="Z29" s="632">
        <v>1.6</v>
      </c>
      <c r="AA29" s="632"/>
      <c r="AB29" s="632"/>
      <c r="AC29" s="632"/>
      <c r="AD29" s="633" t="s">
        <v>129</v>
      </c>
      <c r="AE29" s="633"/>
      <c r="AF29" s="633"/>
      <c r="AG29" s="633"/>
      <c r="AH29" s="633"/>
      <c r="AI29" s="633"/>
      <c r="AJ29" s="633"/>
      <c r="AK29" s="633"/>
      <c r="AL29" s="634" t="s">
        <v>129</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305</v>
      </c>
      <c r="CE29" s="679"/>
      <c r="CF29" s="644" t="s">
        <v>70</v>
      </c>
      <c r="CG29" s="645"/>
      <c r="CH29" s="645"/>
      <c r="CI29" s="645"/>
      <c r="CJ29" s="645"/>
      <c r="CK29" s="645"/>
      <c r="CL29" s="645"/>
      <c r="CM29" s="645"/>
      <c r="CN29" s="645"/>
      <c r="CO29" s="645"/>
      <c r="CP29" s="645"/>
      <c r="CQ29" s="646"/>
      <c r="CR29" s="629">
        <v>2389887</v>
      </c>
      <c r="CS29" s="667"/>
      <c r="CT29" s="667"/>
      <c r="CU29" s="667"/>
      <c r="CV29" s="667"/>
      <c r="CW29" s="667"/>
      <c r="CX29" s="667"/>
      <c r="CY29" s="668"/>
      <c r="CZ29" s="634">
        <v>9</v>
      </c>
      <c r="DA29" s="669"/>
      <c r="DB29" s="669"/>
      <c r="DC29" s="672"/>
      <c r="DD29" s="638">
        <v>2354394</v>
      </c>
      <c r="DE29" s="667"/>
      <c r="DF29" s="667"/>
      <c r="DG29" s="667"/>
      <c r="DH29" s="667"/>
      <c r="DI29" s="667"/>
      <c r="DJ29" s="667"/>
      <c r="DK29" s="668"/>
      <c r="DL29" s="638">
        <v>2337968</v>
      </c>
      <c r="DM29" s="667"/>
      <c r="DN29" s="667"/>
      <c r="DO29" s="667"/>
      <c r="DP29" s="667"/>
      <c r="DQ29" s="667"/>
      <c r="DR29" s="667"/>
      <c r="DS29" s="667"/>
      <c r="DT29" s="667"/>
      <c r="DU29" s="667"/>
      <c r="DV29" s="668"/>
      <c r="DW29" s="634">
        <v>17.3</v>
      </c>
      <c r="DX29" s="669"/>
      <c r="DY29" s="669"/>
      <c r="DZ29" s="669"/>
      <c r="EA29" s="669"/>
      <c r="EB29" s="669"/>
      <c r="EC29" s="670"/>
    </row>
    <row r="30" spans="2:133" ht="11.25" customHeight="1" x14ac:dyDescent="0.15">
      <c r="B30" s="626" t="s">
        <v>306</v>
      </c>
      <c r="C30" s="627"/>
      <c r="D30" s="627"/>
      <c r="E30" s="627"/>
      <c r="F30" s="627"/>
      <c r="G30" s="627"/>
      <c r="H30" s="627"/>
      <c r="I30" s="627"/>
      <c r="J30" s="627"/>
      <c r="K30" s="627"/>
      <c r="L30" s="627"/>
      <c r="M30" s="627"/>
      <c r="N30" s="627"/>
      <c r="O30" s="627"/>
      <c r="P30" s="627"/>
      <c r="Q30" s="628"/>
      <c r="R30" s="629">
        <v>123339</v>
      </c>
      <c r="S30" s="630"/>
      <c r="T30" s="630"/>
      <c r="U30" s="630"/>
      <c r="V30" s="630"/>
      <c r="W30" s="630"/>
      <c r="X30" s="630"/>
      <c r="Y30" s="631"/>
      <c r="Z30" s="632">
        <v>0.5</v>
      </c>
      <c r="AA30" s="632"/>
      <c r="AB30" s="632"/>
      <c r="AC30" s="632"/>
      <c r="AD30" s="633">
        <v>5755</v>
      </c>
      <c r="AE30" s="633"/>
      <c r="AF30" s="633"/>
      <c r="AG30" s="633"/>
      <c r="AH30" s="633"/>
      <c r="AI30" s="633"/>
      <c r="AJ30" s="633"/>
      <c r="AK30" s="633"/>
      <c r="AL30" s="634">
        <v>0</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307</v>
      </c>
      <c r="BH30" s="676"/>
      <c r="BI30" s="676"/>
      <c r="BJ30" s="676"/>
      <c r="BK30" s="676"/>
      <c r="BL30" s="676"/>
      <c r="BM30" s="676"/>
      <c r="BN30" s="676"/>
      <c r="BO30" s="676"/>
      <c r="BP30" s="676"/>
      <c r="BQ30" s="677"/>
      <c r="BR30" s="608" t="s">
        <v>308</v>
      </c>
      <c r="BS30" s="676"/>
      <c r="BT30" s="676"/>
      <c r="BU30" s="676"/>
      <c r="BV30" s="676"/>
      <c r="BW30" s="676"/>
      <c r="BX30" s="676"/>
      <c r="BY30" s="676"/>
      <c r="BZ30" s="676"/>
      <c r="CA30" s="676"/>
      <c r="CB30" s="677"/>
      <c r="CD30" s="680"/>
      <c r="CE30" s="681"/>
      <c r="CF30" s="644" t="s">
        <v>309</v>
      </c>
      <c r="CG30" s="645"/>
      <c r="CH30" s="645"/>
      <c r="CI30" s="645"/>
      <c r="CJ30" s="645"/>
      <c r="CK30" s="645"/>
      <c r="CL30" s="645"/>
      <c r="CM30" s="645"/>
      <c r="CN30" s="645"/>
      <c r="CO30" s="645"/>
      <c r="CP30" s="645"/>
      <c r="CQ30" s="646"/>
      <c r="CR30" s="629">
        <v>2306513</v>
      </c>
      <c r="CS30" s="630"/>
      <c r="CT30" s="630"/>
      <c r="CU30" s="630"/>
      <c r="CV30" s="630"/>
      <c r="CW30" s="630"/>
      <c r="CX30" s="630"/>
      <c r="CY30" s="631"/>
      <c r="CZ30" s="634">
        <v>8.6999999999999993</v>
      </c>
      <c r="DA30" s="669"/>
      <c r="DB30" s="669"/>
      <c r="DC30" s="672"/>
      <c r="DD30" s="638">
        <v>2275945</v>
      </c>
      <c r="DE30" s="630"/>
      <c r="DF30" s="630"/>
      <c r="DG30" s="630"/>
      <c r="DH30" s="630"/>
      <c r="DI30" s="630"/>
      <c r="DJ30" s="630"/>
      <c r="DK30" s="631"/>
      <c r="DL30" s="638">
        <v>2259519</v>
      </c>
      <c r="DM30" s="630"/>
      <c r="DN30" s="630"/>
      <c r="DO30" s="630"/>
      <c r="DP30" s="630"/>
      <c r="DQ30" s="630"/>
      <c r="DR30" s="630"/>
      <c r="DS30" s="630"/>
      <c r="DT30" s="630"/>
      <c r="DU30" s="630"/>
      <c r="DV30" s="631"/>
      <c r="DW30" s="634">
        <v>16.7</v>
      </c>
      <c r="DX30" s="669"/>
      <c r="DY30" s="669"/>
      <c r="DZ30" s="669"/>
      <c r="EA30" s="669"/>
      <c r="EB30" s="669"/>
      <c r="EC30" s="670"/>
    </row>
    <row r="31" spans="2:133" ht="11.25" customHeight="1" x14ac:dyDescent="0.15">
      <c r="B31" s="626" t="s">
        <v>310</v>
      </c>
      <c r="C31" s="627"/>
      <c r="D31" s="627"/>
      <c r="E31" s="627"/>
      <c r="F31" s="627"/>
      <c r="G31" s="627"/>
      <c r="H31" s="627"/>
      <c r="I31" s="627"/>
      <c r="J31" s="627"/>
      <c r="K31" s="627"/>
      <c r="L31" s="627"/>
      <c r="M31" s="627"/>
      <c r="N31" s="627"/>
      <c r="O31" s="627"/>
      <c r="P31" s="627"/>
      <c r="Q31" s="628"/>
      <c r="R31" s="629">
        <v>83520</v>
      </c>
      <c r="S31" s="630"/>
      <c r="T31" s="630"/>
      <c r="U31" s="630"/>
      <c r="V31" s="630"/>
      <c r="W31" s="630"/>
      <c r="X31" s="630"/>
      <c r="Y31" s="631"/>
      <c r="Z31" s="632">
        <v>0.3</v>
      </c>
      <c r="AA31" s="632"/>
      <c r="AB31" s="632"/>
      <c r="AC31" s="632"/>
      <c r="AD31" s="633" t="s">
        <v>129</v>
      </c>
      <c r="AE31" s="633"/>
      <c r="AF31" s="633"/>
      <c r="AG31" s="633"/>
      <c r="AH31" s="633"/>
      <c r="AI31" s="633"/>
      <c r="AJ31" s="633"/>
      <c r="AK31" s="633"/>
      <c r="AL31" s="634" t="s">
        <v>129</v>
      </c>
      <c r="AM31" s="635"/>
      <c r="AN31" s="635"/>
      <c r="AO31" s="636"/>
      <c r="AP31" s="684" t="s">
        <v>311</v>
      </c>
      <c r="AQ31" s="685"/>
      <c r="AR31" s="685"/>
      <c r="AS31" s="685"/>
      <c r="AT31" s="690" t="s">
        <v>312</v>
      </c>
      <c r="AU31" s="360"/>
      <c r="AV31" s="360"/>
      <c r="AW31" s="360"/>
      <c r="AX31" s="615" t="s">
        <v>188</v>
      </c>
      <c r="AY31" s="616"/>
      <c r="AZ31" s="616"/>
      <c r="BA31" s="616"/>
      <c r="BB31" s="616"/>
      <c r="BC31" s="616"/>
      <c r="BD31" s="616"/>
      <c r="BE31" s="616"/>
      <c r="BF31" s="617"/>
      <c r="BG31" s="693">
        <v>99</v>
      </c>
      <c r="BH31" s="694"/>
      <c r="BI31" s="694"/>
      <c r="BJ31" s="694"/>
      <c r="BK31" s="694"/>
      <c r="BL31" s="694"/>
      <c r="BM31" s="624">
        <v>94.2</v>
      </c>
      <c r="BN31" s="694"/>
      <c r="BO31" s="694"/>
      <c r="BP31" s="694"/>
      <c r="BQ31" s="695"/>
      <c r="BR31" s="693">
        <v>97.6</v>
      </c>
      <c r="BS31" s="694"/>
      <c r="BT31" s="694"/>
      <c r="BU31" s="694"/>
      <c r="BV31" s="694"/>
      <c r="BW31" s="694"/>
      <c r="BX31" s="624">
        <v>94</v>
      </c>
      <c r="BY31" s="694"/>
      <c r="BZ31" s="694"/>
      <c r="CA31" s="694"/>
      <c r="CB31" s="695"/>
      <c r="CD31" s="680"/>
      <c r="CE31" s="681"/>
      <c r="CF31" s="644" t="s">
        <v>313</v>
      </c>
      <c r="CG31" s="645"/>
      <c r="CH31" s="645"/>
      <c r="CI31" s="645"/>
      <c r="CJ31" s="645"/>
      <c r="CK31" s="645"/>
      <c r="CL31" s="645"/>
      <c r="CM31" s="645"/>
      <c r="CN31" s="645"/>
      <c r="CO31" s="645"/>
      <c r="CP31" s="645"/>
      <c r="CQ31" s="646"/>
      <c r="CR31" s="629">
        <v>83374</v>
      </c>
      <c r="CS31" s="667"/>
      <c r="CT31" s="667"/>
      <c r="CU31" s="667"/>
      <c r="CV31" s="667"/>
      <c r="CW31" s="667"/>
      <c r="CX31" s="667"/>
      <c r="CY31" s="668"/>
      <c r="CZ31" s="634">
        <v>0.3</v>
      </c>
      <c r="DA31" s="669"/>
      <c r="DB31" s="669"/>
      <c r="DC31" s="672"/>
      <c r="DD31" s="638">
        <v>78449</v>
      </c>
      <c r="DE31" s="667"/>
      <c r="DF31" s="667"/>
      <c r="DG31" s="667"/>
      <c r="DH31" s="667"/>
      <c r="DI31" s="667"/>
      <c r="DJ31" s="667"/>
      <c r="DK31" s="668"/>
      <c r="DL31" s="638">
        <v>78449</v>
      </c>
      <c r="DM31" s="667"/>
      <c r="DN31" s="667"/>
      <c r="DO31" s="667"/>
      <c r="DP31" s="667"/>
      <c r="DQ31" s="667"/>
      <c r="DR31" s="667"/>
      <c r="DS31" s="667"/>
      <c r="DT31" s="667"/>
      <c r="DU31" s="667"/>
      <c r="DV31" s="668"/>
      <c r="DW31" s="634">
        <v>0.6</v>
      </c>
      <c r="DX31" s="669"/>
      <c r="DY31" s="669"/>
      <c r="DZ31" s="669"/>
      <c r="EA31" s="669"/>
      <c r="EB31" s="669"/>
      <c r="EC31" s="670"/>
    </row>
    <row r="32" spans="2:133" ht="11.25" customHeight="1" x14ac:dyDescent="0.15">
      <c r="B32" s="626" t="s">
        <v>314</v>
      </c>
      <c r="C32" s="627"/>
      <c r="D32" s="627"/>
      <c r="E32" s="627"/>
      <c r="F32" s="627"/>
      <c r="G32" s="627"/>
      <c r="H32" s="627"/>
      <c r="I32" s="627"/>
      <c r="J32" s="627"/>
      <c r="K32" s="627"/>
      <c r="L32" s="627"/>
      <c r="M32" s="627"/>
      <c r="N32" s="627"/>
      <c r="O32" s="627"/>
      <c r="P32" s="627"/>
      <c r="Q32" s="628"/>
      <c r="R32" s="629">
        <v>4999714</v>
      </c>
      <c r="S32" s="630"/>
      <c r="T32" s="630"/>
      <c r="U32" s="630"/>
      <c r="V32" s="630"/>
      <c r="W32" s="630"/>
      <c r="X32" s="630"/>
      <c r="Y32" s="631"/>
      <c r="Z32" s="632">
        <v>18.399999999999999</v>
      </c>
      <c r="AA32" s="632"/>
      <c r="AB32" s="632"/>
      <c r="AC32" s="632"/>
      <c r="AD32" s="633" t="s">
        <v>129</v>
      </c>
      <c r="AE32" s="633"/>
      <c r="AF32" s="633"/>
      <c r="AG32" s="633"/>
      <c r="AH32" s="633"/>
      <c r="AI32" s="633"/>
      <c r="AJ32" s="633"/>
      <c r="AK32" s="633"/>
      <c r="AL32" s="634" t="s">
        <v>129</v>
      </c>
      <c r="AM32" s="635"/>
      <c r="AN32" s="635"/>
      <c r="AO32" s="636"/>
      <c r="AP32" s="686"/>
      <c r="AQ32" s="687"/>
      <c r="AR32" s="687"/>
      <c r="AS32" s="687"/>
      <c r="AT32" s="691"/>
      <c r="AU32" s="361" t="s">
        <v>315</v>
      </c>
      <c r="AV32" s="361"/>
      <c r="AW32" s="361"/>
      <c r="AX32" s="626" t="s">
        <v>316</v>
      </c>
      <c r="AY32" s="627"/>
      <c r="AZ32" s="627"/>
      <c r="BA32" s="627"/>
      <c r="BB32" s="627"/>
      <c r="BC32" s="627"/>
      <c r="BD32" s="627"/>
      <c r="BE32" s="627"/>
      <c r="BF32" s="628"/>
      <c r="BG32" s="696">
        <v>99.3</v>
      </c>
      <c r="BH32" s="667"/>
      <c r="BI32" s="667"/>
      <c r="BJ32" s="667"/>
      <c r="BK32" s="667"/>
      <c r="BL32" s="667"/>
      <c r="BM32" s="635">
        <v>95.5</v>
      </c>
      <c r="BN32" s="697"/>
      <c r="BO32" s="697"/>
      <c r="BP32" s="697"/>
      <c r="BQ32" s="698"/>
      <c r="BR32" s="696">
        <v>97.7</v>
      </c>
      <c r="BS32" s="667"/>
      <c r="BT32" s="667"/>
      <c r="BU32" s="667"/>
      <c r="BV32" s="667"/>
      <c r="BW32" s="667"/>
      <c r="BX32" s="635">
        <v>95.4</v>
      </c>
      <c r="BY32" s="697"/>
      <c r="BZ32" s="697"/>
      <c r="CA32" s="697"/>
      <c r="CB32" s="698"/>
      <c r="CD32" s="682"/>
      <c r="CE32" s="683"/>
      <c r="CF32" s="644" t="s">
        <v>317</v>
      </c>
      <c r="CG32" s="645"/>
      <c r="CH32" s="645"/>
      <c r="CI32" s="645"/>
      <c r="CJ32" s="645"/>
      <c r="CK32" s="645"/>
      <c r="CL32" s="645"/>
      <c r="CM32" s="645"/>
      <c r="CN32" s="645"/>
      <c r="CO32" s="645"/>
      <c r="CP32" s="645"/>
      <c r="CQ32" s="646"/>
      <c r="CR32" s="629">
        <v>2</v>
      </c>
      <c r="CS32" s="630"/>
      <c r="CT32" s="630"/>
      <c r="CU32" s="630"/>
      <c r="CV32" s="630"/>
      <c r="CW32" s="630"/>
      <c r="CX32" s="630"/>
      <c r="CY32" s="631"/>
      <c r="CZ32" s="634">
        <v>0</v>
      </c>
      <c r="DA32" s="669"/>
      <c r="DB32" s="669"/>
      <c r="DC32" s="672"/>
      <c r="DD32" s="638">
        <v>2</v>
      </c>
      <c r="DE32" s="630"/>
      <c r="DF32" s="630"/>
      <c r="DG32" s="630"/>
      <c r="DH32" s="630"/>
      <c r="DI32" s="630"/>
      <c r="DJ32" s="630"/>
      <c r="DK32" s="631"/>
      <c r="DL32" s="638">
        <v>2</v>
      </c>
      <c r="DM32" s="630"/>
      <c r="DN32" s="630"/>
      <c r="DO32" s="630"/>
      <c r="DP32" s="630"/>
      <c r="DQ32" s="630"/>
      <c r="DR32" s="630"/>
      <c r="DS32" s="630"/>
      <c r="DT32" s="630"/>
      <c r="DU32" s="630"/>
      <c r="DV32" s="631"/>
      <c r="DW32" s="634">
        <v>0</v>
      </c>
      <c r="DX32" s="669"/>
      <c r="DY32" s="669"/>
      <c r="DZ32" s="669"/>
      <c r="EA32" s="669"/>
      <c r="EB32" s="669"/>
      <c r="EC32" s="670"/>
    </row>
    <row r="33" spans="2:133" ht="11.25" customHeight="1" x14ac:dyDescent="0.15">
      <c r="B33" s="654" t="s">
        <v>318</v>
      </c>
      <c r="C33" s="655"/>
      <c r="D33" s="655"/>
      <c r="E33" s="655"/>
      <c r="F33" s="655"/>
      <c r="G33" s="655"/>
      <c r="H33" s="655"/>
      <c r="I33" s="655"/>
      <c r="J33" s="655"/>
      <c r="K33" s="655"/>
      <c r="L33" s="655"/>
      <c r="M33" s="655"/>
      <c r="N33" s="655"/>
      <c r="O33" s="655"/>
      <c r="P33" s="655"/>
      <c r="Q33" s="656"/>
      <c r="R33" s="629" t="s">
        <v>129</v>
      </c>
      <c r="S33" s="630"/>
      <c r="T33" s="630"/>
      <c r="U33" s="630"/>
      <c r="V33" s="630"/>
      <c r="W33" s="630"/>
      <c r="X33" s="630"/>
      <c r="Y33" s="631"/>
      <c r="Z33" s="632" t="s">
        <v>129</v>
      </c>
      <c r="AA33" s="632"/>
      <c r="AB33" s="632"/>
      <c r="AC33" s="632"/>
      <c r="AD33" s="633" t="s">
        <v>129</v>
      </c>
      <c r="AE33" s="633"/>
      <c r="AF33" s="633"/>
      <c r="AG33" s="633"/>
      <c r="AH33" s="633"/>
      <c r="AI33" s="633"/>
      <c r="AJ33" s="633"/>
      <c r="AK33" s="633"/>
      <c r="AL33" s="634" t="s">
        <v>129</v>
      </c>
      <c r="AM33" s="635"/>
      <c r="AN33" s="635"/>
      <c r="AO33" s="636"/>
      <c r="AP33" s="688"/>
      <c r="AQ33" s="689"/>
      <c r="AR33" s="689"/>
      <c r="AS33" s="689"/>
      <c r="AT33" s="692"/>
      <c r="AU33" s="362"/>
      <c r="AV33" s="362"/>
      <c r="AW33" s="362"/>
      <c r="AX33" s="673" t="s">
        <v>319</v>
      </c>
      <c r="AY33" s="674"/>
      <c r="AZ33" s="674"/>
      <c r="BA33" s="674"/>
      <c r="BB33" s="674"/>
      <c r="BC33" s="674"/>
      <c r="BD33" s="674"/>
      <c r="BE33" s="674"/>
      <c r="BF33" s="675"/>
      <c r="BG33" s="699">
        <v>98.6</v>
      </c>
      <c r="BH33" s="700"/>
      <c r="BI33" s="700"/>
      <c r="BJ33" s="700"/>
      <c r="BK33" s="700"/>
      <c r="BL33" s="700"/>
      <c r="BM33" s="701">
        <v>92.2</v>
      </c>
      <c r="BN33" s="700"/>
      <c r="BO33" s="700"/>
      <c r="BP33" s="700"/>
      <c r="BQ33" s="702"/>
      <c r="BR33" s="699">
        <v>97.1</v>
      </c>
      <c r="BS33" s="700"/>
      <c r="BT33" s="700"/>
      <c r="BU33" s="700"/>
      <c r="BV33" s="700"/>
      <c r="BW33" s="700"/>
      <c r="BX33" s="701">
        <v>92</v>
      </c>
      <c r="BY33" s="700"/>
      <c r="BZ33" s="700"/>
      <c r="CA33" s="700"/>
      <c r="CB33" s="702"/>
      <c r="CD33" s="644" t="s">
        <v>320</v>
      </c>
      <c r="CE33" s="645"/>
      <c r="CF33" s="645"/>
      <c r="CG33" s="645"/>
      <c r="CH33" s="645"/>
      <c r="CI33" s="645"/>
      <c r="CJ33" s="645"/>
      <c r="CK33" s="645"/>
      <c r="CL33" s="645"/>
      <c r="CM33" s="645"/>
      <c r="CN33" s="645"/>
      <c r="CO33" s="645"/>
      <c r="CP33" s="645"/>
      <c r="CQ33" s="646"/>
      <c r="CR33" s="629">
        <v>11405301</v>
      </c>
      <c r="CS33" s="667"/>
      <c r="CT33" s="667"/>
      <c r="CU33" s="667"/>
      <c r="CV33" s="667"/>
      <c r="CW33" s="667"/>
      <c r="CX33" s="667"/>
      <c r="CY33" s="668"/>
      <c r="CZ33" s="634">
        <v>43</v>
      </c>
      <c r="DA33" s="669"/>
      <c r="DB33" s="669"/>
      <c r="DC33" s="672"/>
      <c r="DD33" s="638">
        <v>8404024</v>
      </c>
      <c r="DE33" s="667"/>
      <c r="DF33" s="667"/>
      <c r="DG33" s="667"/>
      <c r="DH33" s="667"/>
      <c r="DI33" s="667"/>
      <c r="DJ33" s="667"/>
      <c r="DK33" s="668"/>
      <c r="DL33" s="638">
        <v>4675861</v>
      </c>
      <c r="DM33" s="667"/>
      <c r="DN33" s="667"/>
      <c r="DO33" s="667"/>
      <c r="DP33" s="667"/>
      <c r="DQ33" s="667"/>
      <c r="DR33" s="667"/>
      <c r="DS33" s="667"/>
      <c r="DT33" s="667"/>
      <c r="DU33" s="667"/>
      <c r="DV33" s="668"/>
      <c r="DW33" s="634">
        <v>34.6</v>
      </c>
      <c r="DX33" s="669"/>
      <c r="DY33" s="669"/>
      <c r="DZ33" s="669"/>
      <c r="EA33" s="669"/>
      <c r="EB33" s="669"/>
      <c r="EC33" s="670"/>
    </row>
    <row r="34" spans="2:133" ht="11.25" customHeight="1" x14ac:dyDescent="0.15">
      <c r="B34" s="626" t="s">
        <v>321</v>
      </c>
      <c r="C34" s="627"/>
      <c r="D34" s="627"/>
      <c r="E34" s="627"/>
      <c r="F34" s="627"/>
      <c r="G34" s="627"/>
      <c r="H34" s="627"/>
      <c r="I34" s="627"/>
      <c r="J34" s="627"/>
      <c r="K34" s="627"/>
      <c r="L34" s="627"/>
      <c r="M34" s="627"/>
      <c r="N34" s="627"/>
      <c r="O34" s="627"/>
      <c r="P34" s="627"/>
      <c r="Q34" s="628"/>
      <c r="R34" s="629">
        <v>1817929</v>
      </c>
      <c r="S34" s="630"/>
      <c r="T34" s="630"/>
      <c r="U34" s="630"/>
      <c r="V34" s="630"/>
      <c r="W34" s="630"/>
      <c r="X34" s="630"/>
      <c r="Y34" s="631"/>
      <c r="Z34" s="632">
        <v>6.7</v>
      </c>
      <c r="AA34" s="632"/>
      <c r="AB34" s="632"/>
      <c r="AC34" s="632"/>
      <c r="AD34" s="633" t="s">
        <v>129</v>
      </c>
      <c r="AE34" s="633"/>
      <c r="AF34" s="633"/>
      <c r="AG34" s="633"/>
      <c r="AH34" s="633"/>
      <c r="AI34" s="633"/>
      <c r="AJ34" s="633"/>
      <c r="AK34" s="633"/>
      <c r="AL34" s="634" t="s">
        <v>129</v>
      </c>
      <c r="AM34" s="635"/>
      <c r="AN34" s="635"/>
      <c r="AO34" s="636"/>
      <c r="AP34" s="212"/>
      <c r="AQ34" s="213"/>
      <c r="AR34" s="361"/>
      <c r="AS34" s="360"/>
      <c r="AT34" s="360"/>
      <c r="AU34" s="360"/>
      <c r="AV34" s="360"/>
      <c r="AW34" s="360"/>
      <c r="AX34" s="360"/>
      <c r="AY34" s="360"/>
      <c r="AZ34" s="360"/>
      <c r="BA34" s="360"/>
      <c r="BB34" s="360"/>
      <c r="BC34" s="360"/>
      <c r="BD34" s="360"/>
      <c r="BE34" s="360"/>
      <c r="BF34" s="360"/>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D34" s="644" t="s">
        <v>322</v>
      </c>
      <c r="CE34" s="645"/>
      <c r="CF34" s="645"/>
      <c r="CG34" s="645"/>
      <c r="CH34" s="645"/>
      <c r="CI34" s="645"/>
      <c r="CJ34" s="645"/>
      <c r="CK34" s="645"/>
      <c r="CL34" s="645"/>
      <c r="CM34" s="645"/>
      <c r="CN34" s="645"/>
      <c r="CO34" s="645"/>
      <c r="CP34" s="645"/>
      <c r="CQ34" s="646"/>
      <c r="CR34" s="629">
        <v>3370240</v>
      </c>
      <c r="CS34" s="630"/>
      <c r="CT34" s="630"/>
      <c r="CU34" s="630"/>
      <c r="CV34" s="630"/>
      <c r="CW34" s="630"/>
      <c r="CX34" s="630"/>
      <c r="CY34" s="631"/>
      <c r="CZ34" s="634">
        <v>12.7</v>
      </c>
      <c r="DA34" s="669"/>
      <c r="DB34" s="669"/>
      <c r="DC34" s="672"/>
      <c r="DD34" s="638">
        <v>2051982</v>
      </c>
      <c r="DE34" s="630"/>
      <c r="DF34" s="630"/>
      <c r="DG34" s="630"/>
      <c r="DH34" s="630"/>
      <c r="DI34" s="630"/>
      <c r="DJ34" s="630"/>
      <c r="DK34" s="631"/>
      <c r="DL34" s="638">
        <v>1516862</v>
      </c>
      <c r="DM34" s="630"/>
      <c r="DN34" s="630"/>
      <c r="DO34" s="630"/>
      <c r="DP34" s="630"/>
      <c r="DQ34" s="630"/>
      <c r="DR34" s="630"/>
      <c r="DS34" s="630"/>
      <c r="DT34" s="630"/>
      <c r="DU34" s="630"/>
      <c r="DV34" s="631"/>
      <c r="DW34" s="634">
        <v>11.2</v>
      </c>
      <c r="DX34" s="669"/>
      <c r="DY34" s="669"/>
      <c r="DZ34" s="669"/>
      <c r="EA34" s="669"/>
      <c r="EB34" s="669"/>
      <c r="EC34" s="670"/>
    </row>
    <row r="35" spans="2:133" ht="11.25" customHeight="1" x14ac:dyDescent="0.15">
      <c r="B35" s="626" t="s">
        <v>323</v>
      </c>
      <c r="C35" s="627"/>
      <c r="D35" s="627"/>
      <c r="E35" s="627"/>
      <c r="F35" s="627"/>
      <c r="G35" s="627"/>
      <c r="H35" s="627"/>
      <c r="I35" s="627"/>
      <c r="J35" s="627"/>
      <c r="K35" s="627"/>
      <c r="L35" s="627"/>
      <c r="M35" s="627"/>
      <c r="N35" s="627"/>
      <c r="O35" s="627"/>
      <c r="P35" s="627"/>
      <c r="Q35" s="628"/>
      <c r="R35" s="629">
        <v>19375</v>
      </c>
      <c r="S35" s="630"/>
      <c r="T35" s="630"/>
      <c r="U35" s="630"/>
      <c r="V35" s="630"/>
      <c r="W35" s="630"/>
      <c r="X35" s="630"/>
      <c r="Y35" s="631"/>
      <c r="Z35" s="632">
        <v>0.1</v>
      </c>
      <c r="AA35" s="632"/>
      <c r="AB35" s="632"/>
      <c r="AC35" s="632"/>
      <c r="AD35" s="633">
        <v>5567</v>
      </c>
      <c r="AE35" s="633"/>
      <c r="AF35" s="633"/>
      <c r="AG35" s="633"/>
      <c r="AH35" s="633"/>
      <c r="AI35" s="633"/>
      <c r="AJ35" s="633"/>
      <c r="AK35" s="633"/>
      <c r="AL35" s="634">
        <v>0</v>
      </c>
      <c r="AM35" s="635"/>
      <c r="AN35" s="635"/>
      <c r="AO35" s="636"/>
      <c r="AP35" s="214"/>
      <c r="AQ35" s="608" t="s">
        <v>324</v>
      </c>
      <c r="AR35" s="609"/>
      <c r="AS35" s="609"/>
      <c r="AT35" s="609"/>
      <c r="AU35" s="609"/>
      <c r="AV35" s="609"/>
      <c r="AW35" s="609"/>
      <c r="AX35" s="609"/>
      <c r="AY35" s="609"/>
      <c r="AZ35" s="609"/>
      <c r="BA35" s="609"/>
      <c r="BB35" s="609"/>
      <c r="BC35" s="609"/>
      <c r="BD35" s="609"/>
      <c r="BE35" s="609"/>
      <c r="BF35" s="610"/>
      <c r="BG35" s="608" t="s">
        <v>325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326</v>
      </c>
      <c r="CE35" s="645"/>
      <c r="CF35" s="645"/>
      <c r="CG35" s="645"/>
      <c r="CH35" s="645"/>
      <c r="CI35" s="645"/>
      <c r="CJ35" s="645"/>
      <c r="CK35" s="645"/>
      <c r="CL35" s="645"/>
      <c r="CM35" s="645"/>
      <c r="CN35" s="645"/>
      <c r="CO35" s="645"/>
      <c r="CP35" s="645"/>
      <c r="CQ35" s="646"/>
      <c r="CR35" s="629">
        <v>367346</v>
      </c>
      <c r="CS35" s="667"/>
      <c r="CT35" s="667"/>
      <c r="CU35" s="667"/>
      <c r="CV35" s="667"/>
      <c r="CW35" s="667"/>
      <c r="CX35" s="667"/>
      <c r="CY35" s="668"/>
      <c r="CZ35" s="634">
        <v>1.4</v>
      </c>
      <c r="DA35" s="669"/>
      <c r="DB35" s="669"/>
      <c r="DC35" s="672"/>
      <c r="DD35" s="638">
        <v>300350</v>
      </c>
      <c r="DE35" s="667"/>
      <c r="DF35" s="667"/>
      <c r="DG35" s="667"/>
      <c r="DH35" s="667"/>
      <c r="DI35" s="667"/>
      <c r="DJ35" s="667"/>
      <c r="DK35" s="668"/>
      <c r="DL35" s="638">
        <v>87138</v>
      </c>
      <c r="DM35" s="667"/>
      <c r="DN35" s="667"/>
      <c r="DO35" s="667"/>
      <c r="DP35" s="667"/>
      <c r="DQ35" s="667"/>
      <c r="DR35" s="667"/>
      <c r="DS35" s="667"/>
      <c r="DT35" s="667"/>
      <c r="DU35" s="667"/>
      <c r="DV35" s="668"/>
      <c r="DW35" s="634">
        <v>0.6</v>
      </c>
      <c r="DX35" s="669"/>
      <c r="DY35" s="669"/>
      <c r="DZ35" s="669"/>
      <c r="EA35" s="669"/>
      <c r="EB35" s="669"/>
      <c r="EC35" s="670"/>
    </row>
    <row r="36" spans="2:133" ht="11.25" customHeight="1" x14ac:dyDescent="0.15">
      <c r="B36" s="626" t="s">
        <v>327</v>
      </c>
      <c r="C36" s="627"/>
      <c r="D36" s="627"/>
      <c r="E36" s="627"/>
      <c r="F36" s="627"/>
      <c r="G36" s="627"/>
      <c r="H36" s="627"/>
      <c r="I36" s="627"/>
      <c r="J36" s="627"/>
      <c r="K36" s="627"/>
      <c r="L36" s="627"/>
      <c r="M36" s="627"/>
      <c r="N36" s="627"/>
      <c r="O36" s="627"/>
      <c r="P36" s="627"/>
      <c r="Q36" s="628"/>
      <c r="R36" s="629">
        <v>506628</v>
      </c>
      <c r="S36" s="630"/>
      <c r="T36" s="630"/>
      <c r="U36" s="630"/>
      <c r="V36" s="630"/>
      <c r="W36" s="630"/>
      <c r="X36" s="630"/>
      <c r="Y36" s="631"/>
      <c r="Z36" s="632">
        <v>1.9</v>
      </c>
      <c r="AA36" s="632"/>
      <c r="AB36" s="632"/>
      <c r="AC36" s="632"/>
      <c r="AD36" s="633" t="s">
        <v>129</v>
      </c>
      <c r="AE36" s="633"/>
      <c r="AF36" s="633"/>
      <c r="AG36" s="633"/>
      <c r="AH36" s="633"/>
      <c r="AI36" s="633"/>
      <c r="AJ36" s="633"/>
      <c r="AK36" s="633"/>
      <c r="AL36" s="634" t="s">
        <v>129</v>
      </c>
      <c r="AM36" s="635"/>
      <c r="AN36" s="635"/>
      <c r="AO36" s="636"/>
      <c r="AP36" s="214"/>
      <c r="AQ36" s="703" t="s">
        <v>328</v>
      </c>
      <c r="AR36" s="704"/>
      <c r="AS36" s="704"/>
      <c r="AT36" s="704"/>
      <c r="AU36" s="704"/>
      <c r="AV36" s="704"/>
      <c r="AW36" s="704"/>
      <c r="AX36" s="704"/>
      <c r="AY36" s="705"/>
      <c r="AZ36" s="618">
        <v>3407211</v>
      </c>
      <c r="BA36" s="619"/>
      <c r="BB36" s="619"/>
      <c r="BC36" s="619"/>
      <c r="BD36" s="619"/>
      <c r="BE36" s="619"/>
      <c r="BF36" s="706"/>
      <c r="BG36" s="640" t="s">
        <v>329</v>
      </c>
      <c r="BH36" s="641"/>
      <c r="BI36" s="641"/>
      <c r="BJ36" s="641"/>
      <c r="BK36" s="641"/>
      <c r="BL36" s="641"/>
      <c r="BM36" s="641"/>
      <c r="BN36" s="641"/>
      <c r="BO36" s="641"/>
      <c r="BP36" s="641"/>
      <c r="BQ36" s="641"/>
      <c r="BR36" s="641"/>
      <c r="BS36" s="641"/>
      <c r="BT36" s="641"/>
      <c r="BU36" s="642"/>
      <c r="BV36" s="618">
        <v>58075</v>
      </c>
      <c r="BW36" s="619"/>
      <c r="BX36" s="619"/>
      <c r="BY36" s="619"/>
      <c r="BZ36" s="619"/>
      <c r="CA36" s="619"/>
      <c r="CB36" s="706"/>
      <c r="CD36" s="644" t="s">
        <v>330</v>
      </c>
      <c r="CE36" s="645"/>
      <c r="CF36" s="645"/>
      <c r="CG36" s="645"/>
      <c r="CH36" s="645"/>
      <c r="CI36" s="645"/>
      <c r="CJ36" s="645"/>
      <c r="CK36" s="645"/>
      <c r="CL36" s="645"/>
      <c r="CM36" s="645"/>
      <c r="CN36" s="645"/>
      <c r="CO36" s="645"/>
      <c r="CP36" s="645"/>
      <c r="CQ36" s="646"/>
      <c r="CR36" s="629">
        <v>2763584</v>
      </c>
      <c r="CS36" s="630"/>
      <c r="CT36" s="630"/>
      <c r="CU36" s="630"/>
      <c r="CV36" s="630"/>
      <c r="CW36" s="630"/>
      <c r="CX36" s="630"/>
      <c r="CY36" s="631"/>
      <c r="CZ36" s="634">
        <v>10.4</v>
      </c>
      <c r="DA36" s="669"/>
      <c r="DB36" s="669"/>
      <c r="DC36" s="672"/>
      <c r="DD36" s="638">
        <v>2466921</v>
      </c>
      <c r="DE36" s="630"/>
      <c r="DF36" s="630"/>
      <c r="DG36" s="630"/>
      <c r="DH36" s="630"/>
      <c r="DI36" s="630"/>
      <c r="DJ36" s="630"/>
      <c r="DK36" s="631"/>
      <c r="DL36" s="638">
        <v>1392418</v>
      </c>
      <c r="DM36" s="630"/>
      <c r="DN36" s="630"/>
      <c r="DO36" s="630"/>
      <c r="DP36" s="630"/>
      <c r="DQ36" s="630"/>
      <c r="DR36" s="630"/>
      <c r="DS36" s="630"/>
      <c r="DT36" s="630"/>
      <c r="DU36" s="630"/>
      <c r="DV36" s="631"/>
      <c r="DW36" s="634">
        <v>10.3</v>
      </c>
      <c r="DX36" s="669"/>
      <c r="DY36" s="669"/>
      <c r="DZ36" s="669"/>
      <c r="EA36" s="669"/>
      <c r="EB36" s="669"/>
      <c r="EC36" s="670"/>
    </row>
    <row r="37" spans="2:133" ht="11.25" customHeight="1" x14ac:dyDescent="0.15">
      <c r="B37" s="626" t="s">
        <v>331</v>
      </c>
      <c r="C37" s="627"/>
      <c r="D37" s="627"/>
      <c r="E37" s="627"/>
      <c r="F37" s="627"/>
      <c r="G37" s="627"/>
      <c r="H37" s="627"/>
      <c r="I37" s="627"/>
      <c r="J37" s="627"/>
      <c r="K37" s="627"/>
      <c r="L37" s="627"/>
      <c r="M37" s="627"/>
      <c r="N37" s="627"/>
      <c r="O37" s="627"/>
      <c r="P37" s="627"/>
      <c r="Q37" s="628"/>
      <c r="R37" s="629">
        <v>418569</v>
      </c>
      <c r="S37" s="630"/>
      <c r="T37" s="630"/>
      <c r="U37" s="630"/>
      <c r="V37" s="630"/>
      <c r="W37" s="630"/>
      <c r="X37" s="630"/>
      <c r="Y37" s="631"/>
      <c r="Z37" s="632">
        <v>1.5</v>
      </c>
      <c r="AA37" s="632"/>
      <c r="AB37" s="632"/>
      <c r="AC37" s="632"/>
      <c r="AD37" s="633" t="s">
        <v>129</v>
      </c>
      <c r="AE37" s="633"/>
      <c r="AF37" s="633"/>
      <c r="AG37" s="633"/>
      <c r="AH37" s="633"/>
      <c r="AI37" s="633"/>
      <c r="AJ37" s="633"/>
      <c r="AK37" s="633"/>
      <c r="AL37" s="634" t="s">
        <v>129</v>
      </c>
      <c r="AM37" s="635"/>
      <c r="AN37" s="635"/>
      <c r="AO37" s="636"/>
      <c r="AQ37" s="707" t="s">
        <v>332</v>
      </c>
      <c r="AR37" s="708"/>
      <c r="AS37" s="708"/>
      <c r="AT37" s="708"/>
      <c r="AU37" s="708"/>
      <c r="AV37" s="708"/>
      <c r="AW37" s="708"/>
      <c r="AX37" s="708"/>
      <c r="AY37" s="709"/>
      <c r="AZ37" s="629">
        <v>875000</v>
      </c>
      <c r="BA37" s="630"/>
      <c r="BB37" s="630"/>
      <c r="BC37" s="630"/>
      <c r="BD37" s="667"/>
      <c r="BE37" s="667"/>
      <c r="BF37" s="698"/>
      <c r="BG37" s="644" t="s">
        <v>333</v>
      </c>
      <c r="BH37" s="645"/>
      <c r="BI37" s="645"/>
      <c r="BJ37" s="645"/>
      <c r="BK37" s="645"/>
      <c r="BL37" s="645"/>
      <c r="BM37" s="645"/>
      <c r="BN37" s="645"/>
      <c r="BO37" s="645"/>
      <c r="BP37" s="645"/>
      <c r="BQ37" s="645"/>
      <c r="BR37" s="645"/>
      <c r="BS37" s="645"/>
      <c r="BT37" s="645"/>
      <c r="BU37" s="646"/>
      <c r="BV37" s="629">
        <v>30631</v>
      </c>
      <c r="BW37" s="630"/>
      <c r="BX37" s="630"/>
      <c r="BY37" s="630"/>
      <c r="BZ37" s="630"/>
      <c r="CA37" s="630"/>
      <c r="CB37" s="639"/>
      <c r="CD37" s="644" t="s">
        <v>334</v>
      </c>
      <c r="CE37" s="645"/>
      <c r="CF37" s="645"/>
      <c r="CG37" s="645"/>
      <c r="CH37" s="645"/>
      <c r="CI37" s="645"/>
      <c r="CJ37" s="645"/>
      <c r="CK37" s="645"/>
      <c r="CL37" s="645"/>
      <c r="CM37" s="645"/>
      <c r="CN37" s="645"/>
      <c r="CO37" s="645"/>
      <c r="CP37" s="645"/>
      <c r="CQ37" s="646"/>
      <c r="CR37" s="629">
        <v>175126</v>
      </c>
      <c r="CS37" s="667"/>
      <c r="CT37" s="667"/>
      <c r="CU37" s="667"/>
      <c r="CV37" s="667"/>
      <c r="CW37" s="667"/>
      <c r="CX37" s="667"/>
      <c r="CY37" s="668"/>
      <c r="CZ37" s="634">
        <v>0.7</v>
      </c>
      <c r="DA37" s="669"/>
      <c r="DB37" s="669"/>
      <c r="DC37" s="672"/>
      <c r="DD37" s="638">
        <v>175126</v>
      </c>
      <c r="DE37" s="667"/>
      <c r="DF37" s="667"/>
      <c r="DG37" s="667"/>
      <c r="DH37" s="667"/>
      <c r="DI37" s="667"/>
      <c r="DJ37" s="667"/>
      <c r="DK37" s="668"/>
      <c r="DL37" s="638">
        <v>175126</v>
      </c>
      <c r="DM37" s="667"/>
      <c r="DN37" s="667"/>
      <c r="DO37" s="667"/>
      <c r="DP37" s="667"/>
      <c r="DQ37" s="667"/>
      <c r="DR37" s="667"/>
      <c r="DS37" s="667"/>
      <c r="DT37" s="667"/>
      <c r="DU37" s="667"/>
      <c r="DV37" s="668"/>
      <c r="DW37" s="634">
        <v>1.3</v>
      </c>
      <c r="DX37" s="669"/>
      <c r="DY37" s="669"/>
      <c r="DZ37" s="669"/>
      <c r="EA37" s="669"/>
      <c r="EB37" s="669"/>
      <c r="EC37" s="670"/>
    </row>
    <row r="38" spans="2:133" ht="11.25" customHeight="1" x14ac:dyDescent="0.15">
      <c r="B38" s="626" t="s">
        <v>335</v>
      </c>
      <c r="C38" s="627"/>
      <c r="D38" s="627"/>
      <c r="E38" s="627"/>
      <c r="F38" s="627"/>
      <c r="G38" s="627"/>
      <c r="H38" s="627"/>
      <c r="I38" s="627"/>
      <c r="J38" s="627"/>
      <c r="K38" s="627"/>
      <c r="L38" s="627"/>
      <c r="M38" s="627"/>
      <c r="N38" s="627"/>
      <c r="O38" s="627"/>
      <c r="P38" s="627"/>
      <c r="Q38" s="628"/>
      <c r="R38" s="629">
        <v>1135754</v>
      </c>
      <c r="S38" s="630"/>
      <c r="T38" s="630"/>
      <c r="U38" s="630"/>
      <c r="V38" s="630"/>
      <c r="W38" s="630"/>
      <c r="X38" s="630"/>
      <c r="Y38" s="631"/>
      <c r="Z38" s="632">
        <v>4.2</v>
      </c>
      <c r="AA38" s="632"/>
      <c r="AB38" s="632"/>
      <c r="AC38" s="632"/>
      <c r="AD38" s="633" t="s">
        <v>129</v>
      </c>
      <c r="AE38" s="633"/>
      <c r="AF38" s="633"/>
      <c r="AG38" s="633"/>
      <c r="AH38" s="633"/>
      <c r="AI38" s="633"/>
      <c r="AJ38" s="633"/>
      <c r="AK38" s="633"/>
      <c r="AL38" s="634" t="s">
        <v>129</v>
      </c>
      <c r="AM38" s="635"/>
      <c r="AN38" s="635"/>
      <c r="AO38" s="636"/>
      <c r="AQ38" s="707" t="s">
        <v>336</v>
      </c>
      <c r="AR38" s="708"/>
      <c r="AS38" s="708"/>
      <c r="AT38" s="708"/>
      <c r="AU38" s="708"/>
      <c r="AV38" s="708"/>
      <c r="AW38" s="708"/>
      <c r="AX38" s="708"/>
      <c r="AY38" s="709"/>
      <c r="AZ38" s="629">
        <v>499389</v>
      </c>
      <c r="BA38" s="630"/>
      <c r="BB38" s="630"/>
      <c r="BC38" s="630"/>
      <c r="BD38" s="667"/>
      <c r="BE38" s="667"/>
      <c r="BF38" s="698"/>
      <c r="BG38" s="644" t="s">
        <v>337</v>
      </c>
      <c r="BH38" s="645"/>
      <c r="BI38" s="645"/>
      <c r="BJ38" s="645"/>
      <c r="BK38" s="645"/>
      <c r="BL38" s="645"/>
      <c r="BM38" s="645"/>
      <c r="BN38" s="645"/>
      <c r="BO38" s="645"/>
      <c r="BP38" s="645"/>
      <c r="BQ38" s="645"/>
      <c r="BR38" s="645"/>
      <c r="BS38" s="645"/>
      <c r="BT38" s="645"/>
      <c r="BU38" s="646"/>
      <c r="BV38" s="629">
        <v>6099</v>
      </c>
      <c r="BW38" s="630"/>
      <c r="BX38" s="630"/>
      <c r="BY38" s="630"/>
      <c r="BZ38" s="630"/>
      <c r="CA38" s="630"/>
      <c r="CB38" s="639"/>
      <c r="CD38" s="644" t="s">
        <v>338</v>
      </c>
      <c r="CE38" s="645"/>
      <c r="CF38" s="645"/>
      <c r="CG38" s="645"/>
      <c r="CH38" s="645"/>
      <c r="CI38" s="645"/>
      <c r="CJ38" s="645"/>
      <c r="CK38" s="645"/>
      <c r="CL38" s="645"/>
      <c r="CM38" s="645"/>
      <c r="CN38" s="645"/>
      <c r="CO38" s="645"/>
      <c r="CP38" s="645"/>
      <c r="CQ38" s="646"/>
      <c r="CR38" s="629">
        <v>2021524</v>
      </c>
      <c r="CS38" s="630"/>
      <c r="CT38" s="630"/>
      <c r="CU38" s="630"/>
      <c r="CV38" s="630"/>
      <c r="CW38" s="630"/>
      <c r="CX38" s="630"/>
      <c r="CY38" s="631"/>
      <c r="CZ38" s="634">
        <v>7.6</v>
      </c>
      <c r="DA38" s="669"/>
      <c r="DB38" s="669"/>
      <c r="DC38" s="672"/>
      <c r="DD38" s="638">
        <v>1714187</v>
      </c>
      <c r="DE38" s="630"/>
      <c r="DF38" s="630"/>
      <c r="DG38" s="630"/>
      <c r="DH38" s="630"/>
      <c r="DI38" s="630"/>
      <c r="DJ38" s="630"/>
      <c r="DK38" s="631"/>
      <c r="DL38" s="638">
        <v>1679443</v>
      </c>
      <c r="DM38" s="630"/>
      <c r="DN38" s="630"/>
      <c r="DO38" s="630"/>
      <c r="DP38" s="630"/>
      <c r="DQ38" s="630"/>
      <c r="DR38" s="630"/>
      <c r="DS38" s="630"/>
      <c r="DT38" s="630"/>
      <c r="DU38" s="630"/>
      <c r="DV38" s="631"/>
      <c r="DW38" s="634">
        <v>12.4</v>
      </c>
      <c r="DX38" s="669"/>
      <c r="DY38" s="669"/>
      <c r="DZ38" s="669"/>
      <c r="EA38" s="669"/>
      <c r="EB38" s="669"/>
      <c r="EC38" s="670"/>
    </row>
    <row r="39" spans="2:133" ht="11.25" customHeight="1" x14ac:dyDescent="0.15">
      <c r="B39" s="626" t="s">
        <v>339</v>
      </c>
      <c r="C39" s="627"/>
      <c r="D39" s="627"/>
      <c r="E39" s="627"/>
      <c r="F39" s="627"/>
      <c r="G39" s="627"/>
      <c r="H39" s="627"/>
      <c r="I39" s="627"/>
      <c r="J39" s="627"/>
      <c r="K39" s="627"/>
      <c r="L39" s="627"/>
      <c r="M39" s="627"/>
      <c r="N39" s="627"/>
      <c r="O39" s="627"/>
      <c r="P39" s="627"/>
      <c r="Q39" s="628"/>
      <c r="R39" s="629">
        <v>672644</v>
      </c>
      <c r="S39" s="630"/>
      <c r="T39" s="630"/>
      <c r="U39" s="630"/>
      <c r="V39" s="630"/>
      <c r="W39" s="630"/>
      <c r="X39" s="630"/>
      <c r="Y39" s="631"/>
      <c r="Z39" s="632">
        <v>2.5</v>
      </c>
      <c r="AA39" s="632"/>
      <c r="AB39" s="632"/>
      <c r="AC39" s="632"/>
      <c r="AD39" s="633">
        <v>11026</v>
      </c>
      <c r="AE39" s="633"/>
      <c r="AF39" s="633"/>
      <c r="AG39" s="633"/>
      <c r="AH39" s="633"/>
      <c r="AI39" s="633"/>
      <c r="AJ39" s="633"/>
      <c r="AK39" s="633"/>
      <c r="AL39" s="634">
        <v>0.1</v>
      </c>
      <c r="AM39" s="635"/>
      <c r="AN39" s="635"/>
      <c r="AO39" s="636"/>
      <c r="AQ39" s="707" t="s">
        <v>340</v>
      </c>
      <c r="AR39" s="708"/>
      <c r="AS39" s="708"/>
      <c r="AT39" s="708"/>
      <c r="AU39" s="708"/>
      <c r="AV39" s="708"/>
      <c r="AW39" s="708"/>
      <c r="AX39" s="708"/>
      <c r="AY39" s="709"/>
      <c r="AZ39" s="629">
        <v>11298</v>
      </c>
      <c r="BA39" s="630"/>
      <c r="BB39" s="630"/>
      <c r="BC39" s="630"/>
      <c r="BD39" s="667"/>
      <c r="BE39" s="667"/>
      <c r="BF39" s="698"/>
      <c r="BG39" s="644" t="s">
        <v>341</v>
      </c>
      <c r="BH39" s="645"/>
      <c r="BI39" s="645"/>
      <c r="BJ39" s="645"/>
      <c r="BK39" s="645"/>
      <c r="BL39" s="645"/>
      <c r="BM39" s="645"/>
      <c r="BN39" s="645"/>
      <c r="BO39" s="645"/>
      <c r="BP39" s="645"/>
      <c r="BQ39" s="645"/>
      <c r="BR39" s="645"/>
      <c r="BS39" s="645"/>
      <c r="BT39" s="645"/>
      <c r="BU39" s="646"/>
      <c r="BV39" s="629">
        <v>9079</v>
      </c>
      <c r="BW39" s="630"/>
      <c r="BX39" s="630"/>
      <c r="BY39" s="630"/>
      <c r="BZ39" s="630"/>
      <c r="CA39" s="630"/>
      <c r="CB39" s="639"/>
      <c r="CD39" s="644" t="s">
        <v>342</v>
      </c>
      <c r="CE39" s="645"/>
      <c r="CF39" s="645"/>
      <c r="CG39" s="645"/>
      <c r="CH39" s="645"/>
      <c r="CI39" s="645"/>
      <c r="CJ39" s="645"/>
      <c r="CK39" s="645"/>
      <c r="CL39" s="645"/>
      <c r="CM39" s="645"/>
      <c r="CN39" s="645"/>
      <c r="CO39" s="645"/>
      <c r="CP39" s="645"/>
      <c r="CQ39" s="646"/>
      <c r="CR39" s="629">
        <v>1995370</v>
      </c>
      <c r="CS39" s="667"/>
      <c r="CT39" s="667"/>
      <c r="CU39" s="667"/>
      <c r="CV39" s="667"/>
      <c r="CW39" s="667"/>
      <c r="CX39" s="667"/>
      <c r="CY39" s="668"/>
      <c r="CZ39" s="634">
        <v>7.5</v>
      </c>
      <c r="DA39" s="669"/>
      <c r="DB39" s="669"/>
      <c r="DC39" s="672"/>
      <c r="DD39" s="638">
        <v>1495791</v>
      </c>
      <c r="DE39" s="667"/>
      <c r="DF39" s="667"/>
      <c r="DG39" s="667"/>
      <c r="DH39" s="667"/>
      <c r="DI39" s="667"/>
      <c r="DJ39" s="667"/>
      <c r="DK39" s="668"/>
      <c r="DL39" s="638" t="s">
        <v>129</v>
      </c>
      <c r="DM39" s="667"/>
      <c r="DN39" s="667"/>
      <c r="DO39" s="667"/>
      <c r="DP39" s="667"/>
      <c r="DQ39" s="667"/>
      <c r="DR39" s="667"/>
      <c r="DS39" s="667"/>
      <c r="DT39" s="667"/>
      <c r="DU39" s="667"/>
      <c r="DV39" s="668"/>
      <c r="DW39" s="634" t="s">
        <v>129</v>
      </c>
      <c r="DX39" s="669"/>
      <c r="DY39" s="669"/>
      <c r="DZ39" s="669"/>
      <c r="EA39" s="669"/>
      <c r="EB39" s="669"/>
      <c r="EC39" s="670"/>
    </row>
    <row r="40" spans="2:133" ht="11.25" customHeight="1" x14ac:dyDescent="0.15">
      <c r="B40" s="626" t="s">
        <v>343</v>
      </c>
      <c r="C40" s="627"/>
      <c r="D40" s="627"/>
      <c r="E40" s="627"/>
      <c r="F40" s="627"/>
      <c r="G40" s="627"/>
      <c r="H40" s="627"/>
      <c r="I40" s="627"/>
      <c r="J40" s="627"/>
      <c r="K40" s="627"/>
      <c r="L40" s="627"/>
      <c r="M40" s="627"/>
      <c r="N40" s="627"/>
      <c r="O40" s="627"/>
      <c r="P40" s="627"/>
      <c r="Q40" s="628"/>
      <c r="R40" s="629">
        <v>3003633</v>
      </c>
      <c r="S40" s="630"/>
      <c r="T40" s="630"/>
      <c r="U40" s="630"/>
      <c r="V40" s="630"/>
      <c r="W40" s="630"/>
      <c r="X40" s="630"/>
      <c r="Y40" s="631"/>
      <c r="Z40" s="632">
        <v>11</v>
      </c>
      <c r="AA40" s="632"/>
      <c r="AB40" s="632"/>
      <c r="AC40" s="632"/>
      <c r="AD40" s="633" t="s">
        <v>129</v>
      </c>
      <c r="AE40" s="633"/>
      <c r="AF40" s="633"/>
      <c r="AG40" s="633"/>
      <c r="AH40" s="633"/>
      <c r="AI40" s="633"/>
      <c r="AJ40" s="633"/>
      <c r="AK40" s="633"/>
      <c r="AL40" s="634" t="s">
        <v>129</v>
      </c>
      <c r="AM40" s="635"/>
      <c r="AN40" s="635"/>
      <c r="AO40" s="636"/>
      <c r="AQ40" s="707" t="s">
        <v>344</v>
      </c>
      <c r="AR40" s="708"/>
      <c r="AS40" s="708"/>
      <c r="AT40" s="708"/>
      <c r="AU40" s="708"/>
      <c r="AV40" s="708"/>
      <c r="AW40" s="708"/>
      <c r="AX40" s="708"/>
      <c r="AY40" s="709"/>
      <c r="AZ40" s="629" t="s">
        <v>129</v>
      </c>
      <c r="BA40" s="630"/>
      <c r="BB40" s="630"/>
      <c r="BC40" s="630"/>
      <c r="BD40" s="667"/>
      <c r="BE40" s="667"/>
      <c r="BF40" s="698"/>
      <c r="BG40" s="710" t="s">
        <v>345</v>
      </c>
      <c r="BH40" s="711"/>
      <c r="BI40" s="711"/>
      <c r="BJ40" s="711"/>
      <c r="BK40" s="711"/>
      <c r="BL40" s="363"/>
      <c r="BM40" s="645" t="s">
        <v>346</v>
      </c>
      <c r="BN40" s="645"/>
      <c r="BO40" s="645"/>
      <c r="BP40" s="645"/>
      <c r="BQ40" s="645"/>
      <c r="BR40" s="645"/>
      <c r="BS40" s="645"/>
      <c r="BT40" s="645"/>
      <c r="BU40" s="646"/>
      <c r="BV40" s="629">
        <v>80</v>
      </c>
      <c r="BW40" s="630"/>
      <c r="BX40" s="630"/>
      <c r="BY40" s="630"/>
      <c r="BZ40" s="630"/>
      <c r="CA40" s="630"/>
      <c r="CB40" s="639"/>
      <c r="CD40" s="644" t="s">
        <v>347</v>
      </c>
      <c r="CE40" s="645"/>
      <c r="CF40" s="645"/>
      <c r="CG40" s="645"/>
      <c r="CH40" s="645"/>
      <c r="CI40" s="645"/>
      <c r="CJ40" s="645"/>
      <c r="CK40" s="645"/>
      <c r="CL40" s="645"/>
      <c r="CM40" s="645"/>
      <c r="CN40" s="645"/>
      <c r="CO40" s="645"/>
      <c r="CP40" s="645"/>
      <c r="CQ40" s="646"/>
      <c r="CR40" s="629">
        <v>887237</v>
      </c>
      <c r="CS40" s="630"/>
      <c r="CT40" s="630"/>
      <c r="CU40" s="630"/>
      <c r="CV40" s="630"/>
      <c r="CW40" s="630"/>
      <c r="CX40" s="630"/>
      <c r="CY40" s="631"/>
      <c r="CZ40" s="634">
        <v>3.3</v>
      </c>
      <c r="DA40" s="669"/>
      <c r="DB40" s="669"/>
      <c r="DC40" s="672"/>
      <c r="DD40" s="638">
        <v>374793</v>
      </c>
      <c r="DE40" s="630"/>
      <c r="DF40" s="630"/>
      <c r="DG40" s="630"/>
      <c r="DH40" s="630"/>
      <c r="DI40" s="630"/>
      <c r="DJ40" s="630"/>
      <c r="DK40" s="631"/>
      <c r="DL40" s="638" t="s">
        <v>129</v>
      </c>
      <c r="DM40" s="630"/>
      <c r="DN40" s="630"/>
      <c r="DO40" s="630"/>
      <c r="DP40" s="630"/>
      <c r="DQ40" s="630"/>
      <c r="DR40" s="630"/>
      <c r="DS40" s="630"/>
      <c r="DT40" s="630"/>
      <c r="DU40" s="630"/>
      <c r="DV40" s="631"/>
      <c r="DW40" s="634" t="s">
        <v>129</v>
      </c>
      <c r="DX40" s="669"/>
      <c r="DY40" s="669"/>
      <c r="DZ40" s="669"/>
      <c r="EA40" s="669"/>
      <c r="EB40" s="669"/>
      <c r="EC40" s="670"/>
    </row>
    <row r="41" spans="2:133" ht="11.25" customHeight="1" x14ac:dyDescent="0.15">
      <c r="B41" s="626" t="s">
        <v>348</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129</v>
      </c>
      <c r="AA41" s="632"/>
      <c r="AB41" s="632"/>
      <c r="AC41" s="632"/>
      <c r="AD41" s="633" t="s">
        <v>129</v>
      </c>
      <c r="AE41" s="633"/>
      <c r="AF41" s="633"/>
      <c r="AG41" s="633"/>
      <c r="AH41" s="633"/>
      <c r="AI41" s="633"/>
      <c r="AJ41" s="633"/>
      <c r="AK41" s="633"/>
      <c r="AL41" s="634" t="s">
        <v>129</v>
      </c>
      <c r="AM41" s="635"/>
      <c r="AN41" s="635"/>
      <c r="AO41" s="636"/>
      <c r="AQ41" s="707" t="s">
        <v>349</v>
      </c>
      <c r="AR41" s="708"/>
      <c r="AS41" s="708"/>
      <c r="AT41" s="708"/>
      <c r="AU41" s="708"/>
      <c r="AV41" s="708"/>
      <c r="AW41" s="708"/>
      <c r="AX41" s="708"/>
      <c r="AY41" s="709"/>
      <c r="AZ41" s="629">
        <v>303320</v>
      </c>
      <c r="BA41" s="630"/>
      <c r="BB41" s="630"/>
      <c r="BC41" s="630"/>
      <c r="BD41" s="667"/>
      <c r="BE41" s="667"/>
      <c r="BF41" s="698"/>
      <c r="BG41" s="710"/>
      <c r="BH41" s="711"/>
      <c r="BI41" s="711"/>
      <c r="BJ41" s="711"/>
      <c r="BK41" s="711"/>
      <c r="BL41" s="363"/>
      <c r="BM41" s="645" t="s">
        <v>350</v>
      </c>
      <c r="BN41" s="645"/>
      <c r="BO41" s="645"/>
      <c r="BP41" s="645"/>
      <c r="BQ41" s="645"/>
      <c r="BR41" s="645"/>
      <c r="BS41" s="645"/>
      <c r="BT41" s="645"/>
      <c r="BU41" s="646"/>
      <c r="BV41" s="629" t="s">
        <v>129</v>
      </c>
      <c r="BW41" s="630"/>
      <c r="BX41" s="630"/>
      <c r="BY41" s="630"/>
      <c r="BZ41" s="630"/>
      <c r="CA41" s="630"/>
      <c r="CB41" s="639"/>
      <c r="CD41" s="644" t="s">
        <v>351</v>
      </c>
      <c r="CE41" s="645"/>
      <c r="CF41" s="645"/>
      <c r="CG41" s="645"/>
      <c r="CH41" s="645"/>
      <c r="CI41" s="645"/>
      <c r="CJ41" s="645"/>
      <c r="CK41" s="645"/>
      <c r="CL41" s="645"/>
      <c r="CM41" s="645"/>
      <c r="CN41" s="645"/>
      <c r="CO41" s="645"/>
      <c r="CP41" s="645"/>
      <c r="CQ41" s="646"/>
      <c r="CR41" s="629" t="s">
        <v>129</v>
      </c>
      <c r="CS41" s="667"/>
      <c r="CT41" s="667"/>
      <c r="CU41" s="667"/>
      <c r="CV41" s="667"/>
      <c r="CW41" s="667"/>
      <c r="CX41" s="667"/>
      <c r="CY41" s="668"/>
      <c r="CZ41" s="634" t="s">
        <v>129</v>
      </c>
      <c r="DA41" s="669"/>
      <c r="DB41" s="669"/>
      <c r="DC41" s="672"/>
      <c r="DD41" s="638" t="s">
        <v>129</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352</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32" t="s">
        <v>129</v>
      </c>
      <c r="AA42" s="632"/>
      <c r="AB42" s="632"/>
      <c r="AC42" s="632"/>
      <c r="AD42" s="633" t="s">
        <v>129</v>
      </c>
      <c r="AE42" s="633"/>
      <c r="AF42" s="633"/>
      <c r="AG42" s="633"/>
      <c r="AH42" s="633"/>
      <c r="AI42" s="633"/>
      <c r="AJ42" s="633"/>
      <c r="AK42" s="633"/>
      <c r="AL42" s="634" t="s">
        <v>129</v>
      </c>
      <c r="AM42" s="635"/>
      <c r="AN42" s="635"/>
      <c r="AO42" s="636"/>
      <c r="AQ42" s="717" t="s">
        <v>353</v>
      </c>
      <c r="AR42" s="718"/>
      <c r="AS42" s="718"/>
      <c r="AT42" s="718"/>
      <c r="AU42" s="718"/>
      <c r="AV42" s="718"/>
      <c r="AW42" s="718"/>
      <c r="AX42" s="718"/>
      <c r="AY42" s="719"/>
      <c r="AZ42" s="723">
        <v>1718204</v>
      </c>
      <c r="BA42" s="724"/>
      <c r="BB42" s="724"/>
      <c r="BC42" s="724"/>
      <c r="BD42" s="700"/>
      <c r="BE42" s="700"/>
      <c r="BF42" s="702"/>
      <c r="BG42" s="712"/>
      <c r="BH42" s="713"/>
      <c r="BI42" s="713"/>
      <c r="BJ42" s="713"/>
      <c r="BK42" s="713"/>
      <c r="BL42" s="364"/>
      <c r="BM42" s="658" t="s">
        <v>354</v>
      </c>
      <c r="BN42" s="658"/>
      <c r="BO42" s="658"/>
      <c r="BP42" s="658"/>
      <c r="BQ42" s="658"/>
      <c r="BR42" s="658"/>
      <c r="BS42" s="658"/>
      <c r="BT42" s="658"/>
      <c r="BU42" s="659"/>
      <c r="BV42" s="723">
        <v>346</v>
      </c>
      <c r="BW42" s="724"/>
      <c r="BX42" s="724"/>
      <c r="BY42" s="724"/>
      <c r="BZ42" s="724"/>
      <c r="CA42" s="724"/>
      <c r="CB42" s="736"/>
      <c r="CD42" s="626" t="s">
        <v>355</v>
      </c>
      <c r="CE42" s="627"/>
      <c r="CF42" s="627"/>
      <c r="CG42" s="627"/>
      <c r="CH42" s="627"/>
      <c r="CI42" s="627"/>
      <c r="CJ42" s="627"/>
      <c r="CK42" s="627"/>
      <c r="CL42" s="627"/>
      <c r="CM42" s="627"/>
      <c r="CN42" s="627"/>
      <c r="CO42" s="627"/>
      <c r="CP42" s="627"/>
      <c r="CQ42" s="628"/>
      <c r="CR42" s="629">
        <v>4624827</v>
      </c>
      <c r="CS42" s="667"/>
      <c r="CT42" s="667"/>
      <c r="CU42" s="667"/>
      <c r="CV42" s="667"/>
      <c r="CW42" s="667"/>
      <c r="CX42" s="667"/>
      <c r="CY42" s="668"/>
      <c r="CZ42" s="634">
        <v>17.399999999999999</v>
      </c>
      <c r="DA42" s="669"/>
      <c r="DB42" s="669"/>
      <c r="DC42" s="672"/>
      <c r="DD42" s="638">
        <v>729140</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356</v>
      </c>
      <c r="C43" s="627"/>
      <c r="D43" s="627"/>
      <c r="E43" s="627"/>
      <c r="F43" s="627"/>
      <c r="G43" s="627"/>
      <c r="H43" s="627"/>
      <c r="I43" s="627"/>
      <c r="J43" s="627"/>
      <c r="K43" s="627"/>
      <c r="L43" s="627"/>
      <c r="M43" s="627"/>
      <c r="N43" s="627"/>
      <c r="O43" s="627"/>
      <c r="P43" s="627"/>
      <c r="Q43" s="628"/>
      <c r="R43" s="629">
        <v>676133</v>
      </c>
      <c r="S43" s="630"/>
      <c r="T43" s="630"/>
      <c r="U43" s="630"/>
      <c r="V43" s="630"/>
      <c r="W43" s="630"/>
      <c r="X43" s="630"/>
      <c r="Y43" s="631"/>
      <c r="Z43" s="632">
        <v>2.5</v>
      </c>
      <c r="AA43" s="632"/>
      <c r="AB43" s="632"/>
      <c r="AC43" s="632"/>
      <c r="AD43" s="633" t="s">
        <v>129</v>
      </c>
      <c r="AE43" s="633"/>
      <c r="AF43" s="633"/>
      <c r="AG43" s="633"/>
      <c r="AH43" s="633"/>
      <c r="AI43" s="633"/>
      <c r="AJ43" s="633"/>
      <c r="AK43" s="633"/>
      <c r="AL43" s="634" t="s">
        <v>129</v>
      </c>
      <c r="AM43" s="635"/>
      <c r="AN43" s="635"/>
      <c r="AO43" s="636"/>
      <c r="BV43" s="215"/>
      <c r="BW43" s="215"/>
      <c r="BX43" s="215"/>
      <c r="BY43" s="215"/>
      <c r="BZ43" s="215"/>
      <c r="CA43" s="215"/>
      <c r="CB43" s="215"/>
      <c r="CD43" s="626" t="s">
        <v>357</v>
      </c>
      <c r="CE43" s="627"/>
      <c r="CF43" s="627"/>
      <c r="CG43" s="627"/>
      <c r="CH43" s="627"/>
      <c r="CI43" s="627"/>
      <c r="CJ43" s="627"/>
      <c r="CK43" s="627"/>
      <c r="CL43" s="627"/>
      <c r="CM43" s="627"/>
      <c r="CN43" s="627"/>
      <c r="CO43" s="627"/>
      <c r="CP43" s="627"/>
      <c r="CQ43" s="628"/>
      <c r="CR43" s="629">
        <v>31961</v>
      </c>
      <c r="CS43" s="667"/>
      <c r="CT43" s="667"/>
      <c r="CU43" s="667"/>
      <c r="CV43" s="667"/>
      <c r="CW43" s="667"/>
      <c r="CX43" s="667"/>
      <c r="CY43" s="668"/>
      <c r="CZ43" s="634">
        <v>0.1</v>
      </c>
      <c r="DA43" s="669"/>
      <c r="DB43" s="669"/>
      <c r="DC43" s="672"/>
      <c r="DD43" s="638">
        <v>14699</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358</v>
      </c>
      <c r="C44" s="674"/>
      <c r="D44" s="674"/>
      <c r="E44" s="674"/>
      <c r="F44" s="674"/>
      <c r="G44" s="674"/>
      <c r="H44" s="674"/>
      <c r="I44" s="674"/>
      <c r="J44" s="674"/>
      <c r="K44" s="674"/>
      <c r="L44" s="674"/>
      <c r="M44" s="674"/>
      <c r="N44" s="674"/>
      <c r="O44" s="674"/>
      <c r="P44" s="674"/>
      <c r="Q44" s="675"/>
      <c r="R44" s="723">
        <v>27202840</v>
      </c>
      <c r="S44" s="724"/>
      <c r="T44" s="724"/>
      <c r="U44" s="724"/>
      <c r="V44" s="724"/>
      <c r="W44" s="724"/>
      <c r="X44" s="724"/>
      <c r="Y44" s="725"/>
      <c r="Z44" s="726">
        <v>100</v>
      </c>
      <c r="AA44" s="726"/>
      <c r="AB44" s="726"/>
      <c r="AC44" s="726"/>
      <c r="AD44" s="727">
        <v>12828306</v>
      </c>
      <c r="AE44" s="727"/>
      <c r="AF44" s="727"/>
      <c r="AG44" s="727"/>
      <c r="AH44" s="727"/>
      <c r="AI44" s="727"/>
      <c r="AJ44" s="727"/>
      <c r="AK44" s="727"/>
      <c r="AL44" s="728">
        <v>100</v>
      </c>
      <c r="AM44" s="701"/>
      <c r="AN44" s="701"/>
      <c r="AO44" s="729"/>
      <c r="CD44" s="730" t="s">
        <v>305</v>
      </c>
      <c r="CE44" s="731"/>
      <c r="CF44" s="626" t="s">
        <v>359</v>
      </c>
      <c r="CG44" s="627"/>
      <c r="CH44" s="627"/>
      <c r="CI44" s="627"/>
      <c r="CJ44" s="627"/>
      <c r="CK44" s="627"/>
      <c r="CL44" s="627"/>
      <c r="CM44" s="627"/>
      <c r="CN44" s="627"/>
      <c r="CO44" s="627"/>
      <c r="CP44" s="627"/>
      <c r="CQ44" s="628"/>
      <c r="CR44" s="629">
        <v>4563574</v>
      </c>
      <c r="CS44" s="630"/>
      <c r="CT44" s="630"/>
      <c r="CU44" s="630"/>
      <c r="CV44" s="630"/>
      <c r="CW44" s="630"/>
      <c r="CX44" s="630"/>
      <c r="CY44" s="631"/>
      <c r="CZ44" s="634">
        <v>17.2</v>
      </c>
      <c r="DA44" s="635"/>
      <c r="DB44" s="635"/>
      <c r="DC44" s="647"/>
      <c r="DD44" s="638">
        <v>714595</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CD45" s="732"/>
      <c r="CE45" s="733"/>
      <c r="CF45" s="626" t="s">
        <v>360</v>
      </c>
      <c r="CG45" s="627"/>
      <c r="CH45" s="627"/>
      <c r="CI45" s="627"/>
      <c r="CJ45" s="627"/>
      <c r="CK45" s="627"/>
      <c r="CL45" s="627"/>
      <c r="CM45" s="627"/>
      <c r="CN45" s="627"/>
      <c r="CO45" s="627"/>
      <c r="CP45" s="627"/>
      <c r="CQ45" s="628"/>
      <c r="CR45" s="629">
        <v>2694726</v>
      </c>
      <c r="CS45" s="667"/>
      <c r="CT45" s="667"/>
      <c r="CU45" s="667"/>
      <c r="CV45" s="667"/>
      <c r="CW45" s="667"/>
      <c r="CX45" s="667"/>
      <c r="CY45" s="668"/>
      <c r="CZ45" s="634">
        <v>10.199999999999999</v>
      </c>
      <c r="DA45" s="669"/>
      <c r="DB45" s="669"/>
      <c r="DC45" s="672"/>
      <c r="DD45" s="638">
        <v>228424</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17" t="s">
        <v>361</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CD46" s="732"/>
      <c r="CE46" s="733"/>
      <c r="CF46" s="626" t="s">
        <v>362</v>
      </c>
      <c r="CG46" s="627"/>
      <c r="CH46" s="627"/>
      <c r="CI46" s="627"/>
      <c r="CJ46" s="627"/>
      <c r="CK46" s="627"/>
      <c r="CL46" s="627"/>
      <c r="CM46" s="627"/>
      <c r="CN46" s="627"/>
      <c r="CO46" s="627"/>
      <c r="CP46" s="627"/>
      <c r="CQ46" s="628"/>
      <c r="CR46" s="629">
        <v>1762929</v>
      </c>
      <c r="CS46" s="630"/>
      <c r="CT46" s="630"/>
      <c r="CU46" s="630"/>
      <c r="CV46" s="630"/>
      <c r="CW46" s="630"/>
      <c r="CX46" s="630"/>
      <c r="CY46" s="631"/>
      <c r="CZ46" s="634">
        <v>6.6</v>
      </c>
      <c r="DA46" s="635"/>
      <c r="DB46" s="635"/>
      <c r="DC46" s="647"/>
      <c r="DD46" s="638">
        <v>475410</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364</v>
      </c>
      <c r="CG47" s="627"/>
      <c r="CH47" s="627"/>
      <c r="CI47" s="627"/>
      <c r="CJ47" s="627"/>
      <c r="CK47" s="627"/>
      <c r="CL47" s="627"/>
      <c r="CM47" s="627"/>
      <c r="CN47" s="627"/>
      <c r="CO47" s="627"/>
      <c r="CP47" s="627"/>
      <c r="CQ47" s="628"/>
      <c r="CR47" s="629">
        <v>61253</v>
      </c>
      <c r="CS47" s="667"/>
      <c r="CT47" s="667"/>
      <c r="CU47" s="667"/>
      <c r="CV47" s="667"/>
      <c r="CW47" s="667"/>
      <c r="CX47" s="667"/>
      <c r="CY47" s="668"/>
      <c r="CZ47" s="634">
        <v>0.2</v>
      </c>
      <c r="DA47" s="669"/>
      <c r="DB47" s="669"/>
      <c r="DC47" s="672"/>
      <c r="DD47" s="638">
        <v>14545</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365</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366</v>
      </c>
      <c r="CG48" s="627"/>
      <c r="CH48" s="627"/>
      <c r="CI48" s="627"/>
      <c r="CJ48" s="627"/>
      <c r="CK48" s="627"/>
      <c r="CL48" s="627"/>
      <c r="CM48" s="627"/>
      <c r="CN48" s="627"/>
      <c r="CO48" s="627"/>
      <c r="CP48" s="627"/>
      <c r="CQ48" s="628"/>
      <c r="CR48" s="629" t="s">
        <v>129</v>
      </c>
      <c r="CS48" s="630"/>
      <c r="CT48" s="630"/>
      <c r="CU48" s="630"/>
      <c r="CV48" s="630"/>
      <c r="CW48" s="630"/>
      <c r="CX48" s="630"/>
      <c r="CY48" s="631"/>
      <c r="CZ48" s="634" t="s">
        <v>129</v>
      </c>
      <c r="DA48" s="635"/>
      <c r="DB48" s="635"/>
      <c r="DC48" s="647"/>
      <c r="DD48" s="638" t="s">
        <v>129</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6"/>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CD49" s="673" t="s">
        <v>367</v>
      </c>
      <c r="CE49" s="674"/>
      <c r="CF49" s="674"/>
      <c r="CG49" s="674"/>
      <c r="CH49" s="674"/>
      <c r="CI49" s="674"/>
      <c r="CJ49" s="674"/>
      <c r="CK49" s="674"/>
      <c r="CL49" s="674"/>
      <c r="CM49" s="674"/>
      <c r="CN49" s="674"/>
      <c r="CO49" s="674"/>
      <c r="CP49" s="674"/>
      <c r="CQ49" s="675"/>
      <c r="CR49" s="723">
        <v>26536500</v>
      </c>
      <c r="CS49" s="700"/>
      <c r="CT49" s="700"/>
      <c r="CU49" s="700"/>
      <c r="CV49" s="700"/>
      <c r="CW49" s="700"/>
      <c r="CX49" s="700"/>
      <c r="CY49" s="737"/>
      <c r="CZ49" s="728">
        <v>100</v>
      </c>
      <c r="DA49" s="738"/>
      <c r="DB49" s="738"/>
      <c r="DC49" s="739"/>
      <c r="DD49" s="740">
        <v>15557881</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5"/>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row>
  </sheetData>
  <sheetProtection algorithmName="SHA-512" hashValue="L4jrsubxjhCcMYBOY7z6DOEz92Y+eOjRWVZCWgQvhjUNA0LKlJo90+3JggXeJfBJswC+/auvodQS9YeThpSlEw==" saltValue="c/JYdyifgQrdEdnse+4zA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ht="11.25" customHeight="1" thickBot="1" x14ac:dyDescent="0.2">
      <c r="A1" s="219"/>
      <c r="B1" s="219"/>
      <c r="C1" s="219"/>
      <c r="D1" s="219"/>
      <c r="E1" s="219"/>
      <c r="F1" s="219"/>
      <c r="G1" s="219"/>
      <c r="H1" s="219"/>
      <c r="I1" s="219"/>
      <c r="J1" s="219"/>
      <c r="K1" s="219"/>
      <c r="L1" s="219"/>
      <c r="M1" s="219"/>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1"/>
      <c r="DR1" s="221"/>
      <c r="DS1" s="221"/>
      <c r="DT1" s="221"/>
      <c r="DU1" s="221"/>
      <c r="DV1" s="221"/>
      <c r="DW1" s="221"/>
      <c r="DX1" s="221"/>
      <c r="DY1" s="221"/>
      <c r="DZ1" s="221"/>
      <c r="EA1" s="222"/>
    </row>
    <row r="2" spans="1:131" ht="26.25" customHeight="1" thickBot="1" x14ac:dyDescent="0.2">
      <c r="A2" s="1118" t="s">
        <v>368</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119" t="s">
        <v>369</v>
      </c>
      <c r="DK2" s="1120"/>
      <c r="DL2" s="1120"/>
      <c r="DM2" s="1120"/>
      <c r="DN2" s="1120"/>
      <c r="DO2" s="1121"/>
      <c r="DP2" s="220"/>
      <c r="DQ2" s="1119" t="s">
        <v>370</v>
      </c>
      <c r="DR2" s="1120"/>
      <c r="DS2" s="1120"/>
      <c r="DT2" s="1120"/>
      <c r="DU2" s="1120"/>
      <c r="DV2" s="1120"/>
      <c r="DW2" s="1120"/>
      <c r="DX2" s="1120"/>
      <c r="DY2" s="1120"/>
      <c r="DZ2" s="1121"/>
      <c r="EA2" s="222"/>
    </row>
    <row r="3" spans="1:131" ht="11.25" customHeight="1" x14ac:dyDescent="0.15">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2"/>
    </row>
    <row r="4" spans="1:131" s="227" customFormat="1" ht="26.25" customHeight="1" thickBot="1" x14ac:dyDescent="0.2">
      <c r="A4" s="1087" t="s">
        <v>371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4"/>
      <c r="BA4" s="224"/>
      <c r="BB4" s="224"/>
      <c r="BC4" s="224"/>
      <c r="BD4" s="224"/>
      <c r="BE4" s="225"/>
      <c r="BF4" s="225"/>
      <c r="BG4" s="225"/>
      <c r="BH4" s="225"/>
      <c r="BI4" s="225"/>
      <c r="BJ4" s="225"/>
      <c r="BK4" s="225"/>
      <c r="BL4" s="225"/>
      <c r="BM4" s="225"/>
      <c r="BN4" s="225"/>
      <c r="BO4" s="225"/>
      <c r="BP4" s="225"/>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6"/>
    </row>
    <row r="5" spans="1:131" s="227" customFormat="1" ht="26.25" customHeight="1" x14ac:dyDescent="0.15">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22"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24"/>
      <c r="BA5" s="224"/>
      <c r="BB5" s="224"/>
      <c r="BC5" s="224"/>
      <c r="BD5" s="224"/>
      <c r="BE5" s="225"/>
      <c r="BF5" s="225"/>
      <c r="BG5" s="225"/>
      <c r="BH5" s="225"/>
      <c r="BI5" s="225"/>
      <c r="BJ5" s="225"/>
      <c r="BK5" s="225"/>
      <c r="BL5" s="225"/>
      <c r="BM5" s="225"/>
      <c r="BN5" s="225"/>
      <c r="BO5" s="225"/>
      <c r="BP5" s="225"/>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12" t="s">
        <v>387</v>
      </c>
      <c r="DH5" s="1113"/>
      <c r="DI5" s="1113"/>
      <c r="DJ5" s="1113"/>
      <c r="DK5" s="1114"/>
      <c r="DL5" s="1112" t="s">
        <v>388</v>
      </c>
      <c r="DM5" s="1113"/>
      <c r="DN5" s="1113"/>
      <c r="DO5" s="1113"/>
      <c r="DP5" s="1114"/>
      <c r="DQ5" s="1029" t="s">
        <v>389</v>
      </c>
      <c r="DR5" s="1030"/>
      <c r="DS5" s="1030"/>
      <c r="DT5" s="1030"/>
      <c r="DU5" s="1031"/>
      <c r="DV5" s="1029" t="s">
        <v>380</v>
      </c>
      <c r="DW5" s="1030"/>
      <c r="DX5" s="1030"/>
      <c r="DY5" s="1030"/>
      <c r="DZ5" s="1043"/>
      <c r="EA5" s="226"/>
    </row>
    <row r="6" spans="1:131" s="227"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4"/>
      <c r="BA6" s="224"/>
      <c r="BB6" s="224"/>
      <c r="BC6" s="224"/>
      <c r="BD6" s="224"/>
      <c r="BE6" s="225"/>
      <c r="BF6" s="225"/>
      <c r="BG6" s="225"/>
      <c r="BH6" s="225"/>
      <c r="BI6" s="225"/>
      <c r="BJ6" s="225"/>
      <c r="BK6" s="225"/>
      <c r="BL6" s="225"/>
      <c r="BM6" s="225"/>
      <c r="BN6" s="225"/>
      <c r="BO6" s="225"/>
      <c r="BP6" s="225"/>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26"/>
    </row>
    <row r="7" spans="1:131" s="227" customFormat="1" ht="26.25" customHeight="1" thickTop="1" x14ac:dyDescent="0.15">
      <c r="A7" s="228">
        <v>1</v>
      </c>
      <c r="B7" s="1075" t="s">
        <v>390</v>
      </c>
      <c r="C7" s="1076"/>
      <c r="D7" s="1076"/>
      <c r="E7" s="1076"/>
      <c r="F7" s="1076"/>
      <c r="G7" s="1076"/>
      <c r="H7" s="1076"/>
      <c r="I7" s="1076"/>
      <c r="J7" s="1076"/>
      <c r="K7" s="1076"/>
      <c r="L7" s="1076"/>
      <c r="M7" s="1076"/>
      <c r="N7" s="1076"/>
      <c r="O7" s="1076"/>
      <c r="P7" s="1077"/>
      <c r="Q7" s="1130">
        <v>27198</v>
      </c>
      <c r="R7" s="1131"/>
      <c r="S7" s="1131"/>
      <c r="T7" s="1131"/>
      <c r="U7" s="1131"/>
      <c r="V7" s="1131">
        <v>26532</v>
      </c>
      <c r="W7" s="1131"/>
      <c r="X7" s="1131"/>
      <c r="Y7" s="1131"/>
      <c r="Z7" s="1131"/>
      <c r="AA7" s="1131">
        <v>666</v>
      </c>
      <c r="AB7" s="1131"/>
      <c r="AC7" s="1131"/>
      <c r="AD7" s="1131"/>
      <c r="AE7" s="1132"/>
      <c r="AF7" s="1133">
        <v>607</v>
      </c>
      <c r="AG7" s="1134"/>
      <c r="AH7" s="1134"/>
      <c r="AI7" s="1134"/>
      <c r="AJ7" s="1135"/>
      <c r="AK7" s="1136">
        <v>24</v>
      </c>
      <c r="AL7" s="1137"/>
      <c r="AM7" s="1137"/>
      <c r="AN7" s="1137"/>
      <c r="AO7" s="1137"/>
      <c r="AP7" s="1137">
        <v>24580</v>
      </c>
      <c r="AQ7" s="1137"/>
      <c r="AR7" s="1137"/>
      <c r="AS7" s="1137"/>
      <c r="AT7" s="1137"/>
      <c r="AU7" s="1138"/>
      <c r="AV7" s="1138"/>
      <c r="AW7" s="1138"/>
      <c r="AX7" s="1138"/>
      <c r="AY7" s="1139"/>
      <c r="AZ7" s="224"/>
      <c r="BA7" s="224"/>
      <c r="BB7" s="224"/>
      <c r="BC7" s="224"/>
      <c r="BD7" s="224"/>
      <c r="BE7" s="225"/>
      <c r="BF7" s="225"/>
      <c r="BG7" s="225"/>
      <c r="BH7" s="225"/>
      <c r="BI7" s="225"/>
      <c r="BJ7" s="225"/>
      <c r="BK7" s="225"/>
      <c r="BL7" s="225"/>
      <c r="BM7" s="225"/>
      <c r="BN7" s="225"/>
      <c r="BO7" s="225"/>
      <c r="BP7" s="225"/>
      <c r="BQ7" s="228">
        <v>1</v>
      </c>
      <c r="BR7" s="229"/>
      <c r="BS7" s="1127" t="s">
        <v>580</v>
      </c>
      <c r="BT7" s="1128"/>
      <c r="BU7" s="1128"/>
      <c r="BV7" s="1128"/>
      <c r="BW7" s="1128"/>
      <c r="BX7" s="1128"/>
      <c r="BY7" s="1128"/>
      <c r="BZ7" s="1128"/>
      <c r="CA7" s="1128"/>
      <c r="CB7" s="1128"/>
      <c r="CC7" s="1128"/>
      <c r="CD7" s="1128"/>
      <c r="CE7" s="1128"/>
      <c r="CF7" s="1128"/>
      <c r="CG7" s="1140"/>
      <c r="CH7" s="1124">
        <v>-4</v>
      </c>
      <c r="CI7" s="1125"/>
      <c r="CJ7" s="1125"/>
      <c r="CK7" s="1125"/>
      <c r="CL7" s="1126"/>
      <c r="CM7" s="1124">
        <v>136</v>
      </c>
      <c r="CN7" s="1125"/>
      <c r="CO7" s="1125"/>
      <c r="CP7" s="1125"/>
      <c r="CQ7" s="1126"/>
      <c r="CR7" s="1124">
        <v>89</v>
      </c>
      <c r="CS7" s="1125"/>
      <c r="CT7" s="1125"/>
      <c r="CU7" s="1125"/>
      <c r="CV7" s="1126"/>
      <c r="CW7" s="1124">
        <v>69</v>
      </c>
      <c r="CX7" s="1125"/>
      <c r="CY7" s="1125"/>
      <c r="CZ7" s="1125"/>
      <c r="DA7" s="1126"/>
      <c r="DB7" s="1124" t="s">
        <v>592</v>
      </c>
      <c r="DC7" s="1125"/>
      <c r="DD7" s="1125"/>
      <c r="DE7" s="1125"/>
      <c r="DF7" s="1126"/>
      <c r="DG7" s="1124" t="s">
        <v>592</v>
      </c>
      <c r="DH7" s="1125"/>
      <c r="DI7" s="1125"/>
      <c r="DJ7" s="1125"/>
      <c r="DK7" s="1126"/>
      <c r="DL7" s="1124" t="s">
        <v>592</v>
      </c>
      <c r="DM7" s="1125"/>
      <c r="DN7" s="1125"/>
      <c r="DO7" s="1125"/>
      <c r="DP7" s="1126"/>
      <c r="DQ7" s="1124" t="s">
        <v>592</v>
      </c>
      <c r="DR7" s="1125"/>
      <c r="DS7" s="1125"/>
      <c r="DT7" s="1125"/>
      <c r="DU7" s="1126"/>
      <c r="DV7" s="1127"/>
      <c r="DW7" s="1128"/>
      <c r="DX7" s="1128"/>
      <c r="DY7" s="1128"/>
      <c r="DZ7" s="1129"/>
      <c r="EA7" s="226"/>
    </row>
    <row r="8" spans="1:131" s="227" customFormat="1" ht="26.25" customHeight="1" x14ac:dyDescent="0.15">
      <c r="A8" s="230">
        <v>2</v>
      </c>
      <c r="B8" s="1058" t="s">
        <v>391</v>
      </c>
      <c r="C8" s="1059"/>
      <c r="D8" s="1059"/>
      <c r="E8" s="1059"/>
      <c r="F8" s="1059"/>
      <c r="G8" s="1059"/>
      <c r="H8" s="1059"/>
      <c r="I8" s="1059"/>
      <c r="J8" s="1059"/>
      <c r="K8" s="1059"/>
      <c r="L8" s="1059"/>
      <c r="M8" s="1059"/>
      <c r="N8" s="1059"/>
      <c r="O8" s="1059"/>
      <c r="P8" s="1060"/>
      <c r="Q8" s="1066">
        <v>11</v>
      </c>
      <c r="R8" s="1067"/>
      <c r="S8" s="1067"/>
      <c r="T8" s="1067"/>
      <c r="U8" s="1067"/>
      <c r="V8" s="1067">
        <v>10</v>
      </c>
      <c r="W8" s="1067"/>
      <c r="X8" s="1067"/>
      <c r="Y8" s="1067"/>
      <c r="Z8" s="1067"/>
      <c r="AA8" s="1067">
        <v>1</v>
      </c>
      <c r="AB8" s="1067"/>
      <c r="AC8" s="1067"/>
      <c r="AD8" s="1067"/>
      <c r="AE8" s="1068"/>
      <c r="AF8" s="1063">
        <v>1</v>
      </c>
      <c r="AG8" s="1064"/>
      <c r="AH8" s="1064"/>
      <c r="AI8" s="1064"/>
      <c r="AJ8" s="1065"/>
      <c r="AK8" s="1108" t="s">
        <v>589</v>
      </c>
      <c r="AL8" s="1109"/>
      <c r="AM8" s="1109"/>
      <c r="AN8" s="1109"/>
      <c r="AO8" s="1109"/>
      <c r="AP8" s="1109" t="s">
        <v>589</v>
      </c>
      <c r="AQ8" s="1109"/>
      <c r="AR8" s="1109"/>
      <c r="AS8" s="1109"/>
      <c r="AT8" s="1109"/>
      <c r="AU8" s="1110"/>
      <c r="AV8" s="1110"/>
      <c r="AW8" s="1110"/>
      <c r="AX8" s="1110"/>
      <c r="AY8" s="1111"/>
      <c r="AZ8" s="224"/>
      <c r="BA8" s="224"/>
      <c r="BB8" s="224"/>
      <c r="BC8" s="224"/>
      <c r="BD8" s="224"/>
      <c r="BE8" s="225"/>
      <c r="BF8" s="225"/>
      <c r="BG8" s="225"/>
      <c r="BH8" s="225"/>
      <c r="BI8" s="225"/>
      <c r="BJ8" s="225"/>
      <c r="BK8" s="225"/>
      <c r="BL8" s="225"/>
      <c r="BM8" s="225"/>
      <c r="BN8" s="225"/>
      <c r="BO8" s="225"/>
      <c r="BP8" s="225"/>
      <c r="BQ8" s="230">
        <v>2</v>
      </c>
      <c r="BR8" s="231" t="s">
        <v>591</v>
      </c>
      <c r="BS8" s="1020" t="s">
        <v>581</v>
      </c>
      <c r="BT8" s="1021"/>
      <c r="BU8" s="1021"/>
      <c r="BV8" s="1021"/>
      <c r="BW8" s="1021"/>
      <c r="BX8" s="1021"/>
      <c r="BY8" s="1021"/>
      <c r="BZ8" s="1021"/>
      <c r="CA8" s="1021"/>
      <c r="CB8" s="1021"/>
      <c r="CC8" s="1021"/>
      <c r="CD8" s="1021"/>
      <c r="CE8" s="1021"/>
      <c r="CF8" s="1021"/>
      <c r="CG8" s="1042"/>
      <c r="CH8" s="1017">
        <v>0</v>
      </c>
      <c r="CI8" s="1018"/>
      <c r="CJ8" s="1018"/>
      <c r="CK8" s="1018"/>
      <c r="CL8" s="1019"/>
      <c r="CM8" s="1017">
        <v>164</v>
      </c>
      <c r="CN8" s="1018"/>
      <c r="CO8" s="1018"/>
      <c r="CP8" s="1018"/>
      <c r="CQ8" s="1019"/>
      <c r="CR8" s="1017">
        <v>5</v>
      </c>
      <c r="CS8" s="1018"/>
      <c r="CT8" s="1018"/>
      <c r="CU8" s="1018"/>
      <c r="CV8" s="1019"/>
      <c r="CW8" s="1017" t="s">
        <v>593</v>
      </c>
      <c r="CX8" s="1018"/>
      <c r="CY8" s="1018"/>
      <c r="CZ8" s="1018"/>
      <c r="DA8" s="1019"/>
      <c r="DB8" s="1017" t="s">
        <v>592</v>
      </c>
      <c r="DC8" s="1018"/>
      <c r="DD8" s="1018"/>
      <c r="DE8" s="1018"/>
      <c r="DF8" s="1019"/>
      <c r="DG8" s="1017" t="s">
        <v>592</v>
      </c>
      <c r="DH8" s="1018"/>
      <c r="DI8" s="1018"/>
      <c r="DJ8" s="1018"/>
      <c r="DK8" s="1019"/>
      <c r="DL8" s="1017" t="s">
        <v>592</v>
      </c>
      <c r="DM8" s="1018"/>
      <c r="DN8" s="1018"/>
      <c r="DO8" s="1018"/>
      <c r="DP8" s="1019"/>
      <c r="DQ8" s="1017" t="s">
        <v>592</v>
      </c>
      <c r="DR8" s="1018"/>
      <c r="DS8" s="1018"/>
      <c r="DT8" s="1018"/>
      <c r="DU8" s="1019"/>
      <c r="DV8" s="1020"/>
      <c r="DW8" s="1021"/>
      <c r="DX8" s="1021"/>
      <c r="DY8" s="1021"/>
      <c r="DZ8" s="1022"/>
      <c r="EA8" s="226"/>
    </row>
    <row r="9" spans="1:131" s="227" customFormat="1" ht="26.25" customHeight="1" x14ac:dyDescent="0.15">
      <c r="A9" s="230">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4"/>
      <c r="BA9" s="224"/>
      <c r="BB9" s="224"/>
      <c r="BC9" s="224"/>
      <c r="BD9" s="224"/>
      <c r="BE9" s="225"/>
      <c r="BF9" s="225"/>
      <c r="BG9" s="225"/>
      <c r="BH9" s="225"/>
      <c r="BI9" s="225"/>
      <c r="BJ9" s="225"/>
      <c r="BK9" s="225"/>
      <c r="BL9" s="225"/>
      <c r="BM9" s="225"/>
      <c r="BN9" s="225"/>
      <c r="BO9" s="225"/>
      <c r="BP9" s="225"/>
      <c r="BQ9" s="230">
        <v>3</v>
      </c>
      <c r="BR9" s="231"/>
      <c r="BS9" s="1020" t="s">
        <v>582</v>
      </c>
      <c r="BT9" s="1021"/>
      <c r="BU9" s="1021"/>
      <c r="BV9" s="1021"/>
      <c r="BW9" s="1021"/>
      <c r="BX9" s="1021"/>
      <c r="BY9" s="1021"/>
      <c r="BZ9" s="1021"/>
      <c r="CA9" s="1021"/>
      <c r="CB9" s="1021"/>
      <c r="CC9" s="1021"/>
      <c r="CD9" s="1021"/>
      <c r="CE9" s="1021"/>
      <c r="CF9" s="1021"/>
      <c r="CG9" s="1042"/>
      <c r="CH9" s="1017">
        <v>4</v>
      </c>
      <c r="CI9" s="1018"/>
      <c r="CJ9" s="1018"/>
      <c r="CK9" s="1018"/>
      <c r="CL9" s="1019"/>
      <c r="CM9" s="1017">
        <v>8</v>
      </c>
      <c r="CN9" s="1018"/>
      <c r="CO9" s="1018"/>
      <c r="CP9" s="1018"/>
      <c r="CQ9" s="1019"/>
      <c r="CR9" s="1017">
        <v>3</v>
      </c>
      <c r="CS9" s="1018"/>
      <c r="CT9" s="1018"/>
      <c r="CU9" s="1018"/>
      <c r="CV9" s="1019"/>
      <c r="CW9" s="1017">
        <v>15</v>
      </c>
      <c r="CX9" s="1018"/>
      <c r="CY9" s="1018"/>
      <c r="CZ9" s="1018"/>
      <c r="DA9" s="1019"/>
      <c r="DB9" s="1017" t="s">
        <v>592</v>
      </c>
      <c r="DC9" s="1018"/>
      <c r="DD9" s="1018"/>
      <c r="DE9" s="1018"/>
      <c r="DF9" s="1019"/>
      <c r="DG9" s="1017" t="s">
        <v>592</v>
      </c>
      <c r="DH9" s="1018"/>
      <c r="DI9" s="1018"/>
      <c r="DJ9" s="1018"/>
      <c r="DK9" s="1019"/>
      <c r="DL9" s="1017" t="s">
        <v>592</v>
      </c>
      <c r="DM9" s="1018"/>
      <c r="DN9" s="1018"/>
      <c r="DO9" s="1018"/>
      <c r="DP9" s="1019"/>
      <c r="DQ9" s="1017" t="s">
        <v>592</v>
      </c>
      <c r="DR9" s="1018"/>
      <c r="DS9" s="1018"/>
      <c r="DT9" s="1018"/>
      <c r="DU9" s="1019"/>
      <c r="DV9" s="1020"/>
      <c r="DW9" s="1021"/>
      <c r="DX9" s="1021"/>
      <c r="DY9" s="1021"/>
      <c r="DZ9" s="1022"/>
      <c r="EA9" s="226"/>
    </row>
    <row r="10" spans="1:131" s="227" customFormat="1" ht="26.25" customHeight="1" x14ac:dyDescent="0.15">
      <c r="A10" s="230">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4"/>
      <c r="BA10" s="224"/>
      <c r="BB10" s="224"/>
      <c r="BC10" s="224"/>
      <c r="BD10" s="224"/>
      <c r="BE10" s="225"/>
      <c r="BF10" s="225"/>
      <c r="BG10" s="225"/>
      <c r="BH10" s="225"/>
      <c r="BI10" s="225"/>
      <c r="BJ10" s="225"/>
      <c r="BK10" s="225"/>
      <c r="BL10" s="225"/>
      <c r="BM10" s="225"/>
      <c r="BN10" s="225"/>
      <c r="BO10" s="225"/>
      <c r="BP10" s="225"/>
      <c r="BQ10" s="230">
        <v>4</v>
      </c>
      <c r="BR10" s="231"/>
      <c r="BS10" s="1020" t="s">
        <v>583</v>
      </c>
      <c r="BT10" s="1021"/>
      <c r="BU10" s="1021"/>
      <c r="BV10" s="1021"/>
      <c r="BW10" s="1021"/>
      <c r="BX10" s="1021"/>
      <c r="BY10" s="1021"/>
      <c r="BZ10" s="1021"/>
      <c r="CA10" s="1021"/>
      <c r="CB10" s="1021"/>
      <c r="CC10" s="1021"/>
      <c r="CD10" s="1021"/>
      <c r="CE10" s="1021"/>
      <c r="CF10" s="1021"/>
      <c r="CG10" s="1042"/>
      <c r="CH10" s="1017">
        <v>9</v>
      </c>
      <c r="CI10" s="1018"/>
      <c r="CJ10" s="1018"/>
      <c r="CK10" s="1018"/>
      <c r="CL10" s="1019"/>
      <c r="CM10" s="1017">
        <v>15</v>
      </c>
      <c r="CN10" s="1018"/>
      <c r="CO10" s="1018"/>
      <c r="CP10" s="1018"/>
      <c r="CQ10" s="1019"/>
      <c r="CR10" s="1017">
        <v>5</v>
      </c>
      <c r="CS10" s="1018"/>
      <c r="CT10" s="1018"/>
      <c r="CU10" s="1018"/>
      <c r="CV10" s="1019"/>
      <c r="CW10" s="1017" t="s">
        <v>593</v>
      </c>
      <c r="CX10" s="1018"/>
      <c r="CY10" s="1018"/>
      <c r="CZ10" s="1018"/>
      <c r="DA10" s="1019"/>
      <c r="DB10" s="1017" t="s">
        <v>592</v>
      </c>
      <c r="DC10" s="1018"/>
      <c r="DD10" s="1018"/>
      <c r="DE10" s="1018"/>
      <c r="DF10" s="1019"/>
      <c r="DG10" s="1017" t="s">
        <v>592</v>
      </c>
      <c r="DH10" s="1018"/>
      <c r="DI10" s="1018"/>
      <c r="DJ10" s="1018"/>
      <c r="DK10" s="1019"/>
      <c r="DL10" s="1017" t="s">
        <v>592</v>
      </c>
      <c r="DM10" s="1018"/>
      <c r="DN10" s="1018"/>
      <c r="DO10" s="1018"/>
      <c r="DP10" s="1019"/>
      <c r="DQ10" s="1017" t="s">
        <v>592</v>
      </c>
      <c r="DR10" s="1018"/>
      <c r="DS10" s="1018"/>
      <c r="DT10" s="1018"/>
      <c r="DU10" s="1019"/>
      <c r="DV10" s="1020"/>
      <c r="DW10" s="1021"/>
      <c r="DX10" s="1021"/>
      <c r="DY10" s="1021"/>
      <c r="DZ10" s="1022"/>
      <c r="EA10" s="226"/>
    </row>
    <row r="11" spans="1:131" s="227" customFormat="1" ht="26.25" customHeight="1" x14ac:dyDescent="0.15">
      <c r="A11" s="230">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4"/>
      <c r="BA11" s="224"/>
      <c r="BB11" s="224"/>
      <c r="BC11" s="224"/>
      <c r="BD11" s="224"/>
      <c r="BE11" s="225"/>
      <c r="BF11" s="225"/>
      <c r="BG11" s="225"/>
      <c r="BH11" s="225"/>
      <c r="BI11" s="225"/>
      <c r="BJ11" s="225"/>
      <c r="BK11" s="225"/>
      <c r="BL11" s="225"/>
      <c r="BM11" s="225"/>
      <c r="BN11" s="225"/>
      <c r="BO11" s="225"/>
      <c r="BP11" s="225"/>
      <c r="BQ11" s="230">
        <v>5</v>
      </c>
      <c r="BR11" s="231"/>
      <c r="BS11" s="1020" t="s">
        <v>590</v>
      </c>
      <c r="BT11" s="1021"/>
      <c r="BU11" s="1021"/>
      <c r="BV11" s="1021"/>
      <c r="BW11" s="1021"/>
      <c r="BX11" s="1021"/>
      <c r="BY11" s="1021"/>
      <c r="BZ11" s="1021"/>
      <c r="CA11" s="1021"/>
      <c r="CB11" s="1021"/>
      <c r="CC11" s="1021"/>
      <c r="CD11" s="1021"/>
      <c r="CE11" s="1021"/>
      <c r="CF11" s="1021"/>
      <c r="CG11" s="1042"/>
      <c r="CH11" s="1017">
        <v>0</v>
      </c>
      <c r="CI11" s="1018"/>
      <c r="CJ11" s="1018"/>
      <c r="CK11" s="1018"/>
      <c r="CL11" s="1019"/>
      <c r="CM11" s="1017">
        <v>3</v>
      </c>
      <c r="CN11" s="1018"/>
      <c r="CO11" s="1018"/>
      <c r="CP11" s="1018"/>
      <c r="CQ11" s="1019"/>
      <c r="CR11" s="1017">
        <v>3</v>
      </c>
      <c r="CS11" s="1018"/>
      <c r="CT11" s="1018"/>
      <c r="CU11" s="1018"/>
      <c r="CV11" s="1019"/>
      <c r="CW11" s="1017">
        <v>32</v>
      </c>
      <c r="CX11" s="1018"/>
      <c r="CY11" s="1018"/>
      <c r="CZ11" s="1018"/>
      <c r="DA11" s="1019"/>
      <c r="DB11" s="1017" t="s">
        <v>592</v>
      </c>
      <c r="DC11" s="1018"/>
      <c r="DD11" s="1018"/>
      <c r="DE11" s="1018"/>
      <c r="DF11" s="1019"/>
      <c r="DG11" s="1017" t="s">
        <v>592</v>
      </c>
      <c r="DH11" s="1018"/>
      <c r="DI11" s="1018"/>
      <c r="DJ11" s="1018"/>
      <c r="DK11" s="1019"/>
      <c r="DL11" s="1017" t="s">
        <v>592</v>
      </c>
      <c r="DM11" s="1018"/>
      <c r="DN11" s="1018"/>
      <c r="DO11" s="1018"/>
      <c r="DP11" s="1019"/>
      <c r="DQ11" s="1017" t="s">
        <v>592</v>
      </c>
      <c r="DR11" s="1018"/>
      <c r="DS11" s="1018"/>
      <c r="DT11" s="1018"/>
      <c r="DU11" s="1019"/>
      <c r="DV11" s="1020"/>
      <c r="DW11" s="1021"/>
      <c r="DX11" s="1021"/>
      <c r="DY11" s="1021"/>
      <c r="DZ11" s="1022"/>
      <c r="EA11" s="226"/>
    </row>
    <row r="12" spans="1:131" s="227" customFormat="1" ht="26.25" customHeight="1" x14ac:dyDescent="0.15">
      <c r="A12" s="230">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4"/>
      <c r="BA12" s="224"/>
      <c r="BB12" s="224"/>
      <c r="BC12" s="224"/>
      <c r="BD12" s="224"/>
      <c r="BE12" s="225"/>
      <c r="BF12" s="225"/>
      <c r="BG12" s="225"/>
      <c r="BH12" s="225"/>
      <c r="BI12" s="225"/>
      <c r="BJ12" s="225"/>
      <c r="BK12" s="225"/>
      <c r="BL12" s="225"/>
      <c r="BM12" s="225"/>
      <c r="BN12" s="225"/>
      <c r="BO12" s="225"/>
      <c r="BP12" s="225"/>
      <c r="BQ12" s="230">
        <v>6</v>
      </c>
      <c r="BR12" s="231"/>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26"/>
    </row>
    <row r="13" spans="1:131" s="227" customFormat="1" ht="26.25" customHeight="1" x14ac:dyDescent="0.15">
      <c r="A13" s="230">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4"/>
      <c r="BA13" s="224"/>
      <c r="BB13" s="224"/>
      <c r="BC13" s="224"/>
      <c r="BD13" s="224"/>
      <c r="BE13" s="225"/>
      <c r="BF13" s="225"/>
      <c r="BG13" s="225"/>
      <c r="BH13" s="225"/>
      <c r="BI13" s="225"/>
      <c r="BJ13" s="225"/>
      <c r="BK13" s="225"/>
      <c r="BL13" s="225"/>
      <c r="BM13" s="225"/>
      <c r="BN13" s="225"/>
      <c r="BO13" s="225"/>
      <c r="BP13" s="225"/>
      <c r="BQ13" s="230">
        <v>7</v>
      </c>
      <c r="BR13" s="231"/>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26"/>
    </row>
    <row r="14" spans="1:131" s="227" customFormat="1" ht="26.25" customHeight="1" x14ac:dyDescent="0.15">
      <c r="A14" s="230">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4"/>
      <c r="BA14" s="224"/>
      <c r="BB14" s="224"/>
      <c r="BC14" s="224"/>
      <c r="BD14" s="224"/>
      <c r="BE14" s="225"/>
      <c r="BF14" s="225"/>
      <c r="BG14" s="225"/>
      <c r="BH14" s="225"/>
      <c r="BI14" s="225"/>
      <c r="BJ14" s="225"/>
      <c r="BK14" s="225"/>
      <c r="BL14" s="225"/>
      <c r="BM14" s="225"/>
      <c r="BN14" s="225"/>
      <c r="BO14" s="225"/>
      <c r="BP14" s="225"/>
      <c r="BQ14" s="230">
        <v>8</v>
      </c>
      <c r="BR14" s="231"/>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26"/>
    </row>
    <row r="15" spans="1:131" s="227" customFormat="1" ht="26.25" customHeight="1" x14ac:dyDescent="0.15">
      <c r="A15" s="230">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4"/>
      <c r="BA15" s="224"/>
      <c r="BB15" s="224"/>
      <c r="BC15" s="224"/>
      <c r="BD15" s="224"/>
      <c r="BE15" s="225"/>
      <c r="BF15" s="225"/>
      <c r="BG15" s="225"/>
      <c r="BH15" s="225"/>
      <c r="BI15" s="225"/>
      <c r="BJ15" s="225"/>
      <c r="BK15" s="225"/>
      <c r="BL15" s="225"/>
      <c r="BM15" s="225"/>
      <c r="BN15" s="225"/>
      <c r="BO15" s="225"/>
      <c r="BP15" s="225"/>
      <c r="BQ15" s="230">
        <v>9</v>
      </c>
      <c r="BR15" s="231"/>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26"/>
    </row>
    <row r="16" spans="1:131" s="227" customFormat="1" ht="26.25" customHeight="1" x14ac:dyDescent="0.15">
      <c r="A16" s="230">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4"/>
      <c r="BA16" s="224"/>
      <c r="BB16" s="224"/>
      <c r="BC16" s="224"/>
      <c r="BD16" s="224"/>
      <c r="BE16" s="225"/>
      <c r="BF16" s="225"/>
      <c r="BG16" s="225"/>
      <c r="BH16" s="225"/>
      <c r="BI16" s="225"/>
      <c r="BJ16" s="225"/>
      <c r="BK16" s="225"/>
      <c r="BL16" s="225"/>
      <c r="BM16" s="225"/>
      <c r="BN16" s="225"/>
      <c r="BO16" s="225"/>
      <c r="BP16" s="225"/>
      <c r="BQ16" s="230">
        <v>10</v>
      </c>
      <c r="BR16" s="231"/>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26"/>
    </row>
    <row r="17" spans="1:131" s="227" customFormat="1" ht="26.25" customHeight="1" x14ac:dyDescent="0.15">
      <c r="A17" s="230">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4"/>
      <c r="BA17" s="224"/>
      <c r="BB17" s="224"/>
      <c r="BC17" s="224"/>
      <c r="BD17" s="224"/>
      <c r="BE17" s="225"/>
      <c r="BF17" s="225"/>
      <c r="BG17" s="225"/>
      <c r="BH17" s="225"/>
      <c r="BI17" s="225"/>
      <c r="BJ17" s="225"/>
      <c r="BK17" s="225"/>
      <c r="BL17" s="225"/>
      <c r="BM17" s="225"/>
      <c r="BN17" s="225"/>
      <c r="BO17" s="225"/>
      <c r="BP17" s="225"/>
      <c r="BQ17" s="230">
        <v>11</v>
      </c>
      <c r="BR17" s="231"/>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26"/>
    </row>
    <row r="18" spans="1:131" s="227" customFormat="1" ht="26.25" customHeight="1" x14ac:dyDescent="0.15">
      <c r="A18" s="230">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4"/>
      <c r="BA18" s="224"/>
      <c r="BB18" s="224"/>
      <c r="BC18" s="224"/>
      <c r="BD18" s="224"/>
      <c r="BE18" s="225"/>
      <c r="BF18" s="225"/>
      <c r="BG18" s="225"/>
      <c r="BH18" s="225"/>
      <c r="BI18" s="225"/>
      <c r="BJ18" s="225"/>
      <c r="BK18" s="225"/>
      <c r="BL18" s="225"/>
      <c r="BM18" s="225"/>
      <c r="BN18" s="225"/>
      <c r="BO18" s="225"/>
      <c r="BP18" s="225"/>
      <c r="BQ18" s="230">
        <v>12</v>
      </c>
      <c r="BR18" s="231"/>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26"/>
    </row>
    <row r="19" spans="1:131" s="227" customFormat="1" ht="26.25" customHeight="1" x14ac:dyDescent="0.15">
      <c r="A19" s="230">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4"/>
      <c r="BA19" s="224"/>
      <c r="BB19" s="224"/>
      <c r="BC19" s="224"/>
      <c r="BD19" s="224"/>
      <c r="BE19" s="225"/>
      <c r="BF19" s="225"/>
      <c r="BG19" s="225"/>
      <c r="BH19" s="225"/>
      <c r="BI19" s="225"/>
      <c r="BJ19" s="225"/>
      <c r="BK19" s="225"/>
      <c r="BL19" s="225"/>
      <c r="BM19" s="225"/>
      <c r="BN19" s="225"/>
      <c r="BO19" s="225"/>
      <c r="BP19" s="225"/>
      <c r="BQ19" s="230">
        <v>13</v>
      </c>
      <c r="BR19" s="231"/>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26"/>
    </row>
    <row r="20" spans="1:131" s="227" customFormat="1" ht="26.25" customHeight="1" x14ac:dyDescent="0.15">
      <c r="A20" s="230">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4"/>
      <c r="BA20" s="224"/>
      <c r="BB20" s="224"/>
      <c r="BC20" s="224"/>
      <c r="BD20" s="224"/>
      <c r="BE20" s="225"/>
      <c r="BF20" s="225"/>
      <c r="BG20" s="225"/>
      <c r="BH20" s="225"/>
      <c r="BI20" s="225"/>
      <c r="BJ20" s="225"/>
      <c r="BK20" s="225"/>
      <c r="BL20" s="225"/>
      <c r="BM20" s="225"/>
      <c r="BN20" s="225"/>
      <c r="BO20" s="225"/>
      <c r="BP20" s="225"/>
      <c r="BQ20" s="230">
        <v>14</v>
      </c>
      <c r="BR20" s="231"/>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26"/>
    </row>
    <row r="21" spans="1:131" s="227" customFormat="1" ht="26.25" customHeight="1" thickBot="1" x14ac:dyDescent="0.2">
      <c r="A21" s="230">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4"/>
      <c r="BA21" s="224"/>
      <c r="BB21" s="224"/>
      <c r="BC21" s="224"/>
      <c r="BD21" s="224"/>
      <c r="BE21" s="225"/>
      <c r="BF21" s="225"/>
      <c r="BG21" s="225"/>
      <c r="BH21" s="225"/>
      <c r="BI21" s="225"/>
      <c r="BJ21" s="225"/>
      <c r="BK21" s="225"/>
      <c r="BL21" s="225"/>
      <c r="BM21" s="225"/>
      <c r="BN21" s="225"/>
      <c r="BO21" s="225"/>
      <c r="BP21" s="225"/>
      <c r="BQ21" s="230">
        <v>15</v>
      </c>
      <c r="BR21" s="231"/>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26"/>
    </row>
    <row r="22" spans="1:131" s="227" customFormat="1" ht="26.25" customHeight="1" x14ac:dyDescent="0.15">
      <c r="A22" s="230">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392</v>
      </c>
      <c r="BA22" s="1056"/>
      <c r="BB22" s="1056"/>
      <c r="BC22" s="1056"/>
      <c r="BD22" s="1057"/>
      <c r="BE22" s="225"/>
      <c r="BF22" s="225"/>
      <c r="BG22" s="225"/>
      <c r="BH22" s="225"/>
      <c r="BI22" s="225"/>
      <c r="BJ22" s="225"/>
      <c r="BK22" s="225"/>
      <c r="BL22" s="225"/>
      <c r="BM22" s="225"/>
      <c r="BN22" s="225"/>
      <c r="BO22" s="225"/>
      <c r="BP22" s="225"/>
      <c r="BQ22" s="230">
        <v>16</v>
      </c>
      <c r="BR22" s="231"/>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26"/>
    </row>
    <row r="23" spans="1:131" s="227" customFormat="1" ht="26.25" customHeight="1" thickBot="1" x14ac:dyDescent="0.2">
      <c r="A23" s="232" t="s">
        <v>393</v>
      </c>
      <c r="B23" s="965" t="s">
        <v>394</v>
      </c>
      <c r="C23" s="966"/>
      <c r="D23" s="966"/>
      <c r="E23" s="966"/>
      <c r="F23" s="966"/>
      <c r="G23" s="966"/>
      <c r="H23" s="966"/>
      <c r="I23" s="966"/>
      <c r="J23" s="966"/>
      <c r="K23" s="966"/>
      <c r="L23" s="966"/>
      <c r="M23" s="966"/>
      <c r="N23" s="966"/>
      <c r="O23" s="966"/>
      <c r="P23" s="976"/>
      <c r="Q23" s="1095">
        <v>27203</v>
      </c>
      <c r="R23" s="1089"/>
      <c r="S23" s="1089"/>
      <c r="T23" s="1089"/>
      <c r="U23" s="1089"/>
      <c r="V23" s="1089">
        <v>26537</v>
      </c>
      <c r="W23" s="1089"/>
      <c r="X23" s="1089"/>
      <c r="Y23" s="1089"/>
      <c r="Z23" s="1089"/>
      <c r="AA23" s="1089">
        <v>666</v>
      </c>
      <c r="AB23" s="1089"/>
      <c r="AC23" s="1089"/>
      <c r="AD23" s="1089"/>
      <c r="AE23" s="1096"/>
      <c r="AF23" s="1097">
        <v>607</v>
      </c>
      <c r="AG23" s="1089"/>
      <c r="AH23" s="1089"/>
      <c r="AI23" s="1089"/>
      <c r="AJ23" s="1098"/>
      <c r="AK23" s="1099"/>
      <c r="AL23" s="1100"/>
      <c r="AM23" s="1100"/>
      <c r="AN23" s="1100"/>
      <c r="AO23" s="1100"/>
      <c r="AP23" s="1089">
        <v>24850</v>
      </c>
      <c r="AQ23" s="1089"/>
      <c r="AR23" s="1089"/>
      <c r="AS23" s="1089"/>
      <c r="AT23" s="1089"/>
      <c r="AU23" s="1090"/>
      <c r="AV23" s="1090"/>
      <c r="AW23" s="1090"/>
      <c r="AX23" s="1090"/>
      <c r="AY23" s="1091"/>
      <c r="AZ23" s="1092" t="s">
        <v>395</v>
      </c>
      <c r="BA23" s="1093"/>
      <c r="BB23" s="1093"/>
      <c r="BC23" s="1093"/>
      <c r="BD23" s="1094"/>
      <c r="BE23" s="225"/>
      <c r="BF23" s="225"/>
      <c r="BG23" s="225"/>
      <c r="BH23" s="225"/>
      <c r="BI23" s="225"/>
      <c r="BJ23" s="225"/>
      <c r="BK23" s="225"/>
      <c r="BL23" s="225"/>
      <c r="BM23" s="225"/>
      <c r="BN23" s="225"/>
      <c r="BO23" s="225"/>
      <c r="BP23" s="225"/>
      <c r="BQ23" s="230">
        <v>17</v>
      </c>
      <c r="BR23" s="231"/>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26"/>
    </row>
    <row r="24" spans="1:131" s="227" customFormat="1" ht="26.25" customHeight="1" x14ac:dyDescent="0.15">
      <c r="A24" s="1088" t="s">
        <v>396</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4"/>
      <c r="BA24" s="224"/>
      <c r="BB24" s="224"/>
      <c r="BC24" s="224"/>
      <c r="BD24" s="224"/>
      <c r="BE24" s="225"/>
      <c r="BF24" s="225"/>
      <c r="BG24" s="225"/>
      <c r="BH24" s="225"/>
      <c r="BI24" s="225"/>
      <c r="BJ24" s="225"/>
      <c r="BK24" s="225"/>
      <c r="BL24" s="225"/>
      <c r="BM24" s="225"/>
      <c r="BN24" s="225"/>
      <c r="BO24" s="225"/>
      <c r="BP24" s="225"/>
      <c r="BQ24" s="230">
        <v>18</v>
      </c>
      <c r="BR24" s="231"/>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26"/>
    </row>
    <row r="25" spans="1:131" ht="26.25" customHeight="1" thickBot="1" x14ac:dyDescent="0.2">
      <c r="A25" s="1087" t="s">
        <v>397</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4"/>
      <c r="BK25" s="224"/>
      <c r="BL25" s="224"/>
      <c r="BM25" s="224"/>
      <c r="BN25" s="224"/>
      <c r="BO25" s="233"/>
      <c r="BP25" s="233"/>
      <c r="BQ25" s="230">
        <v>19</v>
      </c>
      <c r="BR25" s="231"/>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2"/>
    </row>
    <row r="26" spans="1:131" ht="26.25" customHeight="1" x14ac:dyDescent="0.15">
      <c r="A26" s="1023" t="s">
        <v>373</v>
      </c>
      <c r="B26" s="1024"/>
      <c r="C26" s="1024"/>
      <c r="D26" s="1024"/>
      <c r="E26" s="1024"/>
      <c r="F26" s="1024"/>
      <c r="G26" s="1024"/>
      <c r="H26" s="1024"/>
      <c r="I26" s="1024"/>
      <c r="J26" s="1024"/>
      <c r="K26" s="1024"/>
      <c r="L26" s="1024"/>
      <c r="M26" s="1024"/>
      <c r="N26" s="1024"/>
      <c r="O26" s="1024"/>
      <c r="P26" s="1025"/>
      <c r="Q26" s="1029" t="s">
        <v>398</v>
      </c>
      <c r="R26" s="1030"/>
      <c r="S26" s="1030"/>
      <c r="T26" s="1030"/>
      <c r="U26" s="1031"/>
      <c r="V26" s="1029" t="s">
        <v>399</v>
      </c>
      <c r="W26" s="1030"/>
      <c r="X26" s="1030"/>
      <c r="Y26" s="1030"/>
      <c r="Z26" s="1031"/>
      <c r="AA26" s="1029" t="s">
        <v>400</v>
      </c>
      <c r="AB26" s="1030"/>
      <c r="AC26" s="1030"/>
      <c r="AD26" s="1030"/>
      <c r="AE26" s="1030"/>
      <c r="AF26" s="1083" t="s">
        <v>401</v>
      </c>
      <c r="AG26" s="1036"/>
      <c r="AH26" s="1036"/>
      <c r="AI26" s="1036"/>
      <c r="AJ26" s="1084"/>
      <c r="AK26" s="1030" t="s">
        <v>402</v>
      </c>
      <c r="AL26" s="1030"/>
      <c r="AM26" s="1030"/>
      <c r="AN26" s="1030"/>
      <c r="AO26" s="1031"/>
      <c r="AP26" s="1029" t="s">
        <v>403</v>
      </c>
      <c r="AQ26" s="1030"/>
      <c r="AR26" s="1030"/>
      <c r="AS26" s="1030"/>
      <c r="AT26" s="1031"/>
      <c r="AU26" s="1029" t="s">
        <v>404</v>
      </c>
      <c r="AV26" s="1030"/>
      <c r="AW26" s="1030"/>
      <c r="AX26" s="1030"/>
      <c r="AY26" s="1031"/>
      <c r="AZ26" s="1029" t="s">
        <v>405</v>
      </c>
      <c r="BA26" s="1030"/>
      <c r="BB26" s="1030"/>
      <c r="BC26" s="1030"/>
      <c r="BD26" s="1031"/>
      <c r="BE26" s="1029" t="s">
        <v>380</v>
      </c>
      <c r="BF26" s="1030"/>
      <c r="BG26" s="1030"/>
      <c r="BH26" s="1030"/>
      <c r="BI26" s="1043"/>
      <c r="BJ26" s="224"/>
      <c r="BK26" s="224"/>
      <c r="BL26" s="224"/>
      <c r="BM26" s="224"/>
      <c r="BN26" s="224"/>
      <c r="BO26" s="233"/>
      <c r="BP26" s="233"/>
      <c r="BQ26" s="230">
        <v>20</v>
      </c>
      <c r="BR26" s="231"/>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2"/>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4"/>
      <c r="BK27" s="224"/>
      <c r="BL27" s="224"/>
      <c r="BM27" s="224"/>
      <c r="BN27" s="224"/>
      <c r="BO27" s="233"/>
      <c r="BP27" s="233"/>
      <c r="BQ27" s="230">
        <v>21</v>
      </c>
      <c r="BR27" s="231"/>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2"/>
    </row>
    <row r="28" spans="1:131" ht="26.25" customHeight="1" thickTop="1" x14ac:dyDescent="0.15">
      <c r="A28" s="234">
        <v>1</v>
      </c>
      <c r="B28" s="1075" t="s">
        <v>406</v>
      </c>
      <c r="C28" s="1076"/>
      <c r="D28" s="1076"/>
      <c r="E28" s="1076"/>
      <c r="F28" s="1076"/>
      <c r="G28" s="1076"/>
      <c r="H28" s="1076"/>
      <c r="I28" s="1076"/>
      <c r="J28" s="1076"/>
      <c r="K28" s="1076"/>
      <c r="L28" s="1076"/>
      <c r="M28" s="1076"/>
      <c r="N28" s="1076"/>
      <c r="O28" s="1076"/>
      <c r="P28" s="1077"/>
      <c r="Q28" s="1078">
        <v>4435</v>
      </c>
      <c r="R28" s="1079"/>
      <c r="S28" s="1079"/>
      <c r="T28" s="1079"/>
      <c r="U28" s="1079"/>
      <c r="V28" s="1079">
        <v>4377</v>
      </c>
      <c r="W28" s="1079"/>
      <c r="X28" s="1079"/>
      <c r="Y28" s="1079"/>
      <c r="Z28" s="1079"/>
      <c r="AA28" s="1079">
        <v>58</v>
      </c>
      <c r="AB28" s="1079"/>
      <c r="AC28" s="1079"/>
      <c r="AD28" s="1079"/>
      <c r="AE28" s="1080"/>
      <c r="AF28" s="1081">
        <v>58</v>
      </c>
      <c r="AG28" s="1079"/>
      <c r="AH28" s="1079"/>
      <c r="AI28" s="1079"/>
      <c r="AJ28" s="1082"/>
      <c r="AK28" s="1070">
        <v>303</v>
      </c>
      <c r="AL28" s="1071"/>
      <c r="AM28" s="1071"/>
      <c r="AN28" s="1071"/>
      <c r="AO28" s="1071"/>
      <c r="AP28" s="1071" t="s">
        <v>589</v>
      </c>
      <c r="AQ28" s="1071"/>
      <c r="AR28" s="1071"/>
      <c r="AS28" s="1071"/>
      <c r="AT28" s="1071"/>
      <c r="AU28" s="1071" t="s">
        <v>589</v>
      </c>
      <c r="AV28" s="1071"/>
      <c r="AW28" s="1071"/>
      <c r="AX28" s="1071"/>
      <c r="AY28" s="1071"/>
      <c r="AZ28" s="1072" t="s">
        <v>589</v>
      </c>
      <c r="BA28" s="1072"/>
      <c r="BB28" s="1072"/>
      <c r="BC28" s="1072"/>
      <c r="BD28" s="1072"/>
      <c r="BE28" s="1073"/>
      <c r="BF28" s="1073"/>
      <c r="BG28" s="1073"/>
      <c r="BH28" s="1073"/>
      <c r="BI28" s="1074"/>
      <c r="BJ28" s="224"/>
      <c r="BK28" s="224"/>
      <c r="BL28" s="224"/>
      <c r="BM28" s="224"/>
      <c r="BN28" s="224"/>
      <c r="BO28" s="233"/>
      <c r="BP28" s="233"/>
      <c r="BQ28" s="230">
        <v>22</v>
      </c>
      <c r="BR28" s="231"/>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2"/>
    </row>
    <row r="29" spans="1:131" ht="26.25" customHeight="1" x14ac:dyDescent="0.15">
      <c r="A29" s="234">
        <v>2</v>
      </c>
      <c r="B29" s="1058" t="s">
        <v>407</v>
      </c>
      <c r="C29" s="1059"/>
      <c r="D29" s="1059"/>
      <c r="E29" s="1059"/>
      <c r="F29" s="1059"/>
      <c r="G29" s="1059"/>
      <c r="H29" s="1059"/>
      <c r="I29" s="1059"/>
      <c r="J29" s="1059"/>
      <c r="K29" s="1059"/>
      <c r="L29" s="1059"/>
      <c r="M29" s="1059"/>
      <c r="N29" s="1059"/>
      <c r="O29" s="1059"/>
      <c r="P29" s="1060"/>
      <c r="Q29" s="1066">
        <v>5993</v>
      </c>
      <c r="R29" s="1067"/>
      <c r="S29" s="1067"/>
      <c r="T29" s="1067"/>
      <c r="U29" s="1067"/>
      <c r="V29" s="1067">
        <v>5904</v>
      </c>
      <c r="W29" s="1067"/>
      <c r="X29" s="1067"/>
      <c r="Y29" s="1067"/>
      <c r="Z29" s="1067"/>
      <c r="AA29" s="1067">
        <v>89</v>
      </c>
      <c r="AB29" s="1067"/>
      <c r="AC29" s="1067"/>
      <c r="AD29" s="1067"/>
      <c r="AE29" s="1068"/>
      <c r="AF29" s="1063">
        <v>89</v>
      </c>
      <c r="AG29" s="1064"/>
      <c r="AH29" s="1064"/>
      <c r="AI29" s="1064"/>
      <c r="AJ29" s="1065"/>
      <c r="AK29" s="1008">
        <v>891</v>
      </c>
      <c r="AL29" s="999"/>
      <c r="AM29" s="999"/>
      <c r="AN29" s="999"/>
      <c r="AO29" s="999"/>
      <c r="AP29" s="999" t="s">
        <v>589</v>
      </c>
      <c r="AQ29" s="999"/>
      <c r="AR29" s="999"/>
      <c r="AS29" s="999"/>
      <c r="AT29" s="999"/>
      <c r="AU29" s="999" t="s">
        <v>589</v>
      </c>
      <c r="AV29" s="999"/>
      <c r="AW29" s="999"/>
      <c r="AX29" s="999"/>
      <c r="AY29" s="999"/>
      <c r="AZ29" s="1069" t="s">
        <v>589</v>
      </c>
      <c r="BA29" s="1069"/>
      <c r="BB29" s="1069"/>
      <c r="BC29" s="1069"/>
      <c r="BD29" s="1069"/>
      <c r="BE29" s="1000"/>
      <c r="BF29" s="1000"/>
      <c r="BG29" s="1000"/>
      <c r="BH29" s="1000"/>
      <c r="BI29" s="1001"/>
      <c r="BJ29" s="224"/>
      <c r="BK29" s="224"/>
      <c r="BL29" s="224"/>
      <c r="BM29" s="224"/>
      <c r="BN29" s="224"/>
      <c r="BO29" s="233"/>
      <c r="BP29" s="233"/>
      <c r="BQ29" s="230">
        <v>23</v>
      </c>
      <c r="BR29" s="231"/>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2"/>
    </row>
    <row r="30" spans="1:131" ht="26.25" customHeight="1" x14ac:dyDescent="0.15">
      <c r="A30" s="234">
        <v>3</v>
      </c>
      <c r="B30" s="1058" t="s">
        <v>408</v>
      </c>
      <c r="C30" s="1059"/>
      <c r="D30" s="1059"/>
      <c r="E30" s="1059"/>
      <c r="F30" s="1059"/>
      <c r="G30" s="1059"/>
      <c r="H30" s="1059"/>
      <c r="I30" s="1059"/>
      <c r="J30" s="1059"/>
      <c r="K30" s="1059"/>
      <c r="L30" s="1059"/>
      <c r="M30" s="1059"/>
      <c r="N30" s="1059"/>
      <c r="O30" s="1059"/>
      <c r="P30" s="1060"/>
      <c r="Q30" s="1066">
        <v>22</v>
      </c>
      <c r="R30" s="1067"/>
      <c r="S30" s="1067"/>
      <c r="T30" s="1067"/>
      <c r="U30" s="1067"/>
      <c r="V30" s="1067">
        <v>22</v>
      </c>
      <c r="W30" s="1067"/>
      <c r="X30" s="1067"/>
      <c r="Y30" s="1067"/>
      <c r="Z30" s="1067"/>
      <c r="AA30" s="1067" t="s">
        <v>592</v>
      </c>
      <c r="AB30" s="1067"/>
      <c r="AC30" s="1067"/>
      <c r="AD30" s="1067"/>
      <c r="AE30" s="1068"/>
      <c r="AF30" s="1063" t="s">
        <v>130</v>
      </c>
      <c r="AG30" s="1064"/>
      <c r="AH30" s="1064"/>
      <c r="AI30" s="1064"/>
      <c r="AJ30" s="1065"/>
      <c r="AK30" s="1008">
        <v>5</v>
      </c>
      <c r="AL30" s="999"/>
      <c r="AM30" s="999"/>
      <c r="AN30" s="999"/>
      <c r="AO30" s="999"/>
      <c r="AP30" s="999" t="s">
        <v>589</v>
      </c>
      <c r="AQ30" s="999"/>
      <c r="AR30" s="999"/>
      <c r="AS30" s="999"/>
      <c r="AT30" s="999"/>
      <c r="AU30" s="999" t="s">
        <v>589</v>
      </c>
      <c r="AV30" s="999"/>
      <c r="AW30" s="999"/>
      <c r="AX30" s="999"/>
      <c r="AY30" s="999"/>
      <c r="AZ30" s="1069" t="s">
        <v>589</v>
      </c>
      <c r="BA30" s="1069"/>
      <c r="BB30" s="1069"/>
      <c r="BC30" s="1069"/>
      <c r="BD30" s="1069"/>
      <c r="BE30" s="1000"/>
      <c r="BF30" s="1000"/>
      <c r="BG30" s="1000"/>
      <c r="BH30" s="1000"/>
      <c r="BI30" s="1001"/>
      <c r="BJ30" s="224"/>
      <c r="BK30" s="224"/>
      <c r="BL30" s="224"/>
      <c r="BM30" s="224"/>
      <c r="BN30" s="224"/>
      <c r="BO30" s="233"/>
      <c r="BP30" s="233"/>
      <c r="BQ30" s="230">
        <v>24</v>
      </c>
      <c r="BR30" s="231"/>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2"/>
    </row>
    <row r="31" spans="1:131" ht="26.25" customHeight="1" x14ac:dyDescent="0.15">
      <c r="A31" s="234">
        <v>4</v>
      </c>
      <c r="B31" s="1058" t="s">
        <v>409</v>
      </c>
      <c r="C31" s="1059"/>
      <c r="D31" s="1059"/>
      <c r="E31" s="1059"/>
      <c r="F31" s="1059"/>
      <c r="G31" s="1059"/>
      <c r="H31" s="1059"/>
      <c r="I31" s="1059"/>
      <c r="J31" s="1059"/>
      <c r="K31" s="1059"/>
      <c r="L31" s="1059"/>
      <c r="M31" s="1059"/>
      <c r="N31" s="1059"/>
      <c r="O31" s="1059"/>
      <c r="P31" s="1060"/>
      <c r="Q31" s="1066">
        <v>771</v>
      </c>
      <c r="R31" s="1067"/>
      <c r="S31" s="1067"/>
      <c r="T31" s="1067"/>
      <c r="U31" s="1067"/>
      <c r="V31" s="1067">
        <v>769</v>
      </c>
      <c r="W31" s="1067"/>
      <c r="X31" s="1067"/>
      <c r="Y31" s="1067"/>
      <c r="Z31" s="1067"/>
      <c r="AA31" s="1067">
        <v>2</v>
      </c>
      <c r="AB31" s="1067"/>
      <c r="AC31" s="1067"/>
      <c r="AD31" s="1067"/>
      <c r="AE31" s="1068"/>
      <c r="AF31" s="1063">
        <v>2</v>
      </c>
      <c r="AG31" s="1064"/>
      <c r="AH31" s="1064"/>
      <c r="AI31" s="1064"/>
      <c r="AJ31" s="1065"/>
      <c r="AK31" s="1008">
        <v>167</v>
      </c>
      <c r="AL31" s="999"/>
      <c r="AM31" s="999"/>
      <c r="AN31" s="999"/>
      <c r="AO31" s="999"/>
      <c r="AP31" s="999" t="s">
        <v>589</v>
      </c>
      <c r="AQ31" s="999"/>
      <c r="AR31" s="999"/>
      <c r="AS31" s="999"/>
      <c r="AT31" s="999"/>
      <c r="AU31" s="999" t="s">
        <v>589</v>
      </c>
      <c r="AV31" s="999"/>
      <c r="AW31" s="999"/>
      <c r="AX31" s="999"/>
      <c r="AY31" s="999"/>
      <c r="AZ31" s="1069" t="s">
        <v>589</v>
      </c>
      <c r="BA31" s="1069"/>
      <c r="BB31" s="1069"/>
      <c r="BC31" s="1069"/>
      <c r="BD31" s="1069"/>
      <c r="BE31" s="1000"/>
      <c r="BF31" s="1000"/>
      <c r="BG31" s="1000"/>
      <c r="BH31" s="1000"/>
      <c r="BI31" s="1001"/>
      <c r="BJ31" s="224"/>
      <c r="BK31" s="224"/>
      <c r="BL31" s="224"/>
      <c r="BM31" s="224"/>
      <c r="BN31" s="224"/>
      <c r="BO31" s="233"/>
      <c r="BP31" s="233"/>
      <c r="BQ31" s="230">
        <v>25</v>
      </c>
      <c r="BR31" s="231"/>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2"/>
    </row>
    <row r="32" spans="1:131" ht="26.25" customHeight="1" x14ac:dyDescent="0.15">
      <c r="A32" s="234">
        <v>5</v>
      </c>
      <c r="B32" s="1058" t="s">
        <v>410</v>
      </c>
      <c r="C32" s="1059"/>
      <c r="D32" s="1059"/>
      <c r="E32" s="1059"/>
      <c r="F32" s="1059"/>
      <c r="G32" s="1059"/>
      <c r="H32" s="1059"/>
      <c r="I32" s="1059"/>
      <c r="J32" s="1059"/>
      <c r="K32" s="1059"/>
      <c r="L32" s="1059"/>
      <c r="M32" s="1059"/>
      <c r="N32" s="1059"/>
      <c r="O32" s="1059"/>
      <c r="P32" s="1060"/>
      <c r="Q32" s="1066">
        <v>1213</v>
      </c>
      <c r="R32" s="1067"/>
      <c r="S32" s="1067"/>
      <c r="T32" s="1067"/>
      <c r="U32" s="1067"/>
      <c r="V32" s="1067">
        <v>1114</v>
      </c>
      <c r="W32" s="1067"/>
      <c r="X32" s="1067"/>
      <c r="Y32" s="1067"/>
      <c r="Z32" s="1067"/>
      <c r="AA32" s="1067">
        <v>99</v>
      </c>
      <c r="AB32" s="1067"/>
      <c r="AC32" s="1067"/>
      <c r="AD32" s="1067"/>
      <c r="AE32" s="1068"/>
      <c r="AF32" s="1063">
        <v>1375</v>
      </c>
      <c r="AG32" s="1064"/>
      <c r="AH32" s="1064"/>
      <c r="AI32" s="1064"/>
      <c r="AJ32" s="1065"/>
      <c r="AK32" s="1008">
        <v>11</v>
      </c>
      <c r="AL32" s="999"/>
      <c r="AM32" s="999"/>
      <c r="AN32" s="999"/>
      <c r="AO32" s="999"/>
      <c r="AP32" s="999">
        <v>2788</v>
      </c>
      <c r="AQ32" s="999"/>
      <c r="AR32" s="999"/>
      <c r="AS32" s="999"/>
      <c r="AT32" s="999"/>
      <c r="AU32" s="999">
        <v>142</v>
      </c>
      <c r="AV32" s="999"/>
      <c r="AW32" s="999"/>
      <c r="AX32" s="999"/>
      <c r="AY32" s="999"/>
      <c r="AZ32" s="1069" t="s">
        <v>589</v>
      </c>
      <c r="BA32" s="1069"/>
      <c r="BB32" s="1069"/>
      <c r="BC32" s="1069"/>
      <c r="BD32" s="1069"/>
      <c r="BE32" s="1000" t="s">
        <v>411</v>
      </c>
      <c r="BF32" s="1000"/>
      <c r="BG32" s="1000"/>
      <c r="BH32" s="1000"/>
      <c r="BI32" s="1001"/>
      <c r="BJ32" s="224"/>
      <c r="BK32" s="224"/>
      <c r="BL32" s="224"/>
      <c r="BM32" s="224"/>
      <c r="BN32" s="224"/>
      <c r="BO32" s="233"/>
      <c r="BP32" s="233"/>
      <c r="BQ32" s="230">
        <v>26</v>
      </c>
      <c r="BR32" s="231"/>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2"/>
    </row>
    <row r="33" spans="1:131" ht="26.25" customHeight="1" x14ac:dyDescent="0.15">
      <c r="A33" s="234">
        <v>6</v>
      </c>
      <c r="B33" s="1058" t="s">
        <v>412</v>
      </c>
      <c r="C33" s="1059"/>
      <c r="D33" s="1059"/>
      <c r="E33" s="1059"/>
      <c r="F33" s="1059"/>
      <c r="G33" s="1059"/>
      <c r="H33" s="1059"/>
      <c r="I33" s="1059"/>
      <c r="J33" s="1059"/>
      <c r="K33" s="1059"/>
      <c r="L33" s="1059"/>
      <c r="M33" s="1059"/>
      <c r="N33" s="1059"/>
      <c r="O33" s="1059"/>
      <c r="P33" s="1060"/>
      <c r="Q33" s="1066">
        <v>935</v>
      </c>
      <c r="R33" s="1067"/>
      <c r="S33" s="1067"/>
      <c r="T33" s="1067"/>
      <c r="U33" s="1067"/>
      <c r="V33" s="1067">
        <v>1242</v>
      </c>
      <c r="W33" s="1067"/>
      <c r="X33" s="1067"/>
      <c r="Y33" s="1067"/>
      <c r="Z33" s="1067"/>
      <c r="AA33" s="1067">
        <v>-306</v>
      </c>
      <c r="AB33" s="1067"/>
      <c r="AC33" s="1067"/>
      <c r="AD33" s="1067"/>
      <c r="AE33" s="1068"/>
      <c r="AF33" s="1063">
        <v>9</v>
      </c>
      <c r="AG33" s="1064"/>
      <c r="AH33" s="1064"/>
      <c r="AI33" s="1064"/>
      <c r="AJ33" s="1065"/>
      <c r="AK33" s="1008">
        <v>875</v>
      </c>
      <c r="AL33" s="999"/>
      <c r="AM33" s="999"/>
      <c r="AN33" s="999"/>
      <c r="AO33" s="999"/>
      <c r="AP33" s="999">
        <v>4329</v>
      </c>
      <c r="AQ33" s="999"/>
      <c r="AR33" s="999"/>
      <c r="AS33" s="999"/>
      <c r="AT33" s="999"/>
      <c r="AU33" s="999">
        <v>2476</v>
      </c>
      <c r="AV33" s="999"/>
      <c r="AW33" s="999"/>
      <c r="AX33" s="999"/>
      <c r="AY33" s="999"/>
      <c r="AZ33" s="1069" t="s">
        <v>589</v>
      </c>
      <c r="BA33" s="1069"/>
      <c r="BB33" s="1069"/>
      <c r="BC33" s="1069"/>
      <c r="BD33" s="1069"/>
      <c r="BE33" s="1000" t="s">
        <v>411</v>
      </c>
      <c r="BF33" s="1000"/>
      <c r="BG33" s="1000"/>
      <c r="BH33" s="1000"/>
      <c r="BI33" s="1001"/>
      <c r="BJ33" s="224"/>
      <c r="BK33" s="224"/>
      <c r="BL33" s="224"/>
      <c r="BM33" s="224"/>
      <c r="BN33" s="224"/>
      <c r="BO33" s="233"/>
      <c r="BP33" s="233"/>
      <c r="BQ33" s="230">
        <v>27</v>
      </c>
      <c r="BR33" s="231"/>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2"/>
    </row>
    <row r="34" spans="1:131" ht="26.25" customHeight="1" x14ac:dyDescent="0.15">
      <c r="A34" s="234">
        <v>7</v>
      </c>
      <c r="B34" s="1058" t="s">
        <v>413</v>
      </c>
      <c r="C34" s="1059"/>
      <c r="D34" s="1059"/>
      <c r="E34" s="1059"/>
      <c r="F34" s="1059"/>
      <c r="G34" s="1059"/>
      <c r="H34" s="1059"/>
      <c r="I34" s="1059"/>
      <c r="J34" s="1059"/>
      <c r="K34" s="1059"/>
      <c r="L34" s="1059"/>
      <c r="M34" s="1059"/>
      <c r="N34" s="1059"/>
      <c r="O34" s="1059"/>
      <c r="P34" s="1060"/>
      <c r="Q34" s="1066">
        <v>1451</v>
      </c>
      <c r="R34" s="1067"/>
      <c r="S34" s="1067"/>
      <c r="T34" s="1067"/>
      <c r="U34" s="1067"/>
      <c r="V34" s="1067">
        <v>1449</v>
      </c>
      <c r="W34" s="1067"/>
      <c r="X34" s="1067"/>
      <c r="Y34" s="1067"/>
      <c r="Z34" s="1067"/>
      <c r="AA34" s="1067">
        <v>2</v>
      </c>
      <c r="AB34" s="1067"/>
      <c r="AC34" s="1067"/>
      <c r="AD34" s="1067"/>
      <c r="AE34" s="1068"/>
      <c r="AF34" s="1063">
        <v>132</v>
      </c>
      <c r="AG34" s="1064"/>
      <c r="AH34" s="1064"/>
      <c r="AI34" s="1064"/>
      <c r="AJ34" s="1065"/>
      <c r="AK34" s="1008">
        <v>499</v>
      </c>
      <c r="AL34" s="999"/>
      <c r="AM34" s="999"/>
      <c r="AN34" s="999"/>
      <c r="AO34" s="999"/>
      <c r="AP34" s="999">
        <v>6184</v>
      </c>
      <c r="AQ34" s="999"/>
      <c r="AR34" s="999"/>
      <c r="AS34" s="999"/>
      <c r="AT34" s="999"/>
      <c r="AU34" s="999">
        <v>4434</v>
      </c>
      <c r="AV34" s="999"/>
      <c r="AW34" s="999"/>
      <c r="AX34" s="999"/>
      <c r="AY34" s="999"/>
      <c r="AZ34" s="1069" t="s">
        <v>589</v>
      </c>
      <c r="BA34" s="1069"/>
      <c r="BB34" s="1069"/>
      <c r="BC34" s="1069"/>
      <c r="BD34" s="1069"/>
      <c r="BE34" s="1000" t="s">
        <v>411</v>
      </c>
      <c r="BF34" s="1000"/>
      <c r="BG34" s="1000"/>
      <c r="BH34" s="1000"/>
      <c r="BI34" s="1001"/>
      <c r="BJ34" s="224"/>
      <c r="BK34" s="224"/>
      <c r="BL34" s="224"/>
      <c r="BM34" s="224"/>
      <c r="BN34" s="224"/>
      <c r="BO34" s="233"/>
      <c r="BP34" s="233"/>
      <c r="BQ34" s="230">
        <v>28</v>
      </c>
      <c r="BR34" s="231"/>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2"/>
    </row>
    <row r="35" spans="1:131" ht="26.25" customHeight="1" x14ac:dyDescent="0.15">
      <c r="A35" s="234">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4"/>
      <c r="BK35" s="224"/>
      <c r="BL35" s="224"/>
      <c r="BM35" s="224"/>
      <c r="BN35" s="224"/>
      <c r="BO35" s="233"/>
      <c r="BP35" s="233"/>
      <c r="BQ35" s="230">
        <v>29</v>
      </c>
      <c r="BR35" s="231"/>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2"/>
    </row>
    <row r="36" spans="1:131" ht="26.25" customHeight="1" x14ac:dyDescent="0.15">
      <c r="A36" s="234">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4"/>
      <c r="BK36" s="224"/>
      <c r="BL36" s="224"/>
      <c r="BM36" s="224"/>
      <c r="BN36" s="224"/>
      <c r="BO36" s="233"/>
      <c r="BP36" s="233"/>
      <c r="BQ36" s="230">
        <v>30</v>
      </c>
      <c r="BR36" s="231"/>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2"/>
    </row>
    <row r="37" spans="1:131" ht="26.25" customHeight="1" x14ac:dyDescent="0.15">
      <c r="A37" s="234">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4"/>
      <c r="BK37" s="224"/>
      <c r="BL37" s="224"/>
      <c r="BM37" s="224"/>
      <c r="BN37" s="224"/>
      <c r="BO37" s="233"/>
      <c r="BP37" s="233"/>
      <c r="BQ37" s="230">
        <v>31</v>
      </c>
      <c r="BR37" s="231"/>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2"/>
    </row>
    <row r="38" spans="1:131" ht="26.25" customHeight="1" x14ac:dyDescent="0.15">
      <c r="A38" s="234">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4"/>
      <c r="BK38" s="224"/>
      <c r="BL38" s="224"/>
      <c r="BM38" s="224"/>
      <c r="BN38" s="224"/>
      <c r="BO38" s="233"/>
      <c r="BP38" s="233"/>
      <c r="BQ38" s="230">
        <v>32</v>
      </c>
      <c r="BR38" s="231"/>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2"/>
    </row>
    <row r="39" spans="1:131" ht="26.25" customHeight="1" x14ac:dyDescent="0.15">
      <c r="A39" s="234">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4"/>
      <c r="BK39" s="224"/>
      <c r="BL39" s="224"/>
      <c r="BM39" s="224"/>
      <c r="BN39" s="224"/>
      <c r="BO39" s="233"/>
      <c r="BP39" s="233"/>
      <c r="BQ39" s="230">
        <v>33</v>
      </c>
      <c r="BR39" s="231"/>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2"/>
    </row>
    <row r="40" spans="1:131" ht="26.25" customHeight="1" x14ac:dyDescent="0.15">
      <c r="A40" s="230">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4"/>
      <c r="BK40" s="224"/>
      <c r="BL40" s="224"/>
      <c r="BM40" s="224"/>
      <c r="BN40" s="224"/>
      <c r="BO40" s="233"/>
      <c r="BP40" s="233"/>
      <c r="BQ40" s="230">
        <v>34</v>
      </c>
      <c r="BR40" s="231"/>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2"/>
    </row>
    <row r="41" spans="1:131" ht="26.25" customHeight="1" x14ac:dyDescent="0.15">
      <c r="A41" s="230">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4"/>
      <c r="BK41" s="224"/>
      <c r="BL41" s="224"/>
      <c r="BM41" s="224"/>
      <c r="BN41" s="224"/>
      <c r="BO41" s="233"/>
      <c r="BP41" s="233"/>
      <c r="BQ41" s="230">
        <v>35</v>
      </c>
      <c r="BR41" s="231"/>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2"/>
    </row>
    <row r="42" spans="1:131" ht="26.25" customHeight="1" x14ac:dyDescent="0.15">
      <c r="A42" s="230">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4"/>
      <c r="BK42" s="224"/>
      <c r="BL42" s="224"/>
      <c r="BM42" s="224"/>
      <c r="BN42" s="224"/>
      <c r="BO42" s="233"/>
      <c r="BP42" s="233"/>
      <c r="BQ42" s="230">
        <v>36</v>
      </c>
      <c r="BR42" s="231"/>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2"/>
    </row>
    <row r="43" spans="1:131" ht="26.25" customHeight="1" x14ac:dyDescent="0.15">
      <c r="A43" s="230">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4"/>
      <c r="BK43" s="224"/>
      <c r="BL43" s="224"/>
      <c r="BM43" s="224"/>
      <c r="BN43" s="224"/>
      <c r="BO43" s="233"/>
      <c r="BP43" s="233"/>
      <c r="BQ43" s="230">
        <v>37</v>
      </c>
      <c r="BR43" s="231"/>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2"/>
    </row>
    <row r="44" spans="1:131" ht="26.25" customHeight="1" x14ac:dyDescent="0.15">
      <c r="A44" s="230">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4"/>
      <c r="BK44" s="224"/>
      <c r="BL44" s="224"/>
      <c r="BM44" s="224"/>
      <c r="BN44" s="224"/>
      <c r="BO44" s="233"/>
      <c r="BP44" s="233"/>
      <c r="BQ44" s="230">
        <v>38</v>
      </c>
      <c r="BR44" s="231"/>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2"/>
    </row>
    <row r="45" spans="1:131" ht="26.25" customHeight="1" x14ac:dyDescent="0.15">
      <c r="A45" s="230">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4"/>
      <c r="BK45" s="224"/>
      <c r="BL45" s="224"/>
      <c r="BM45" s="224"/>
      <c r="BN45" s="224"/>
      <c r="BO45" s="233"/>
      <c r="BP45" s="233"/>
      <c r="BQ45" s="230">
        <v>39</v>
      </c>
      <c r="BR45" s="231"/>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2"/>
    </row>
    <row r="46" spans="1:131" ht="26.25" customHeight="1" x14ac:dyDescent="0.15">
      <c r="A46" s="230">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4"/>
      <c r="BK46" s="224"/>
      <c r="BL46" s="224"/>
      <c r="BM46" s="224"/>
      <c r="BN46" s="224"/>
      <c r="BO46" s="233"/>
      <c r="BP46" s="233"/>
      <c r="BQ46" s="230">
        <v>40</v>
      </c>
      <c r="BR46" s="231"/>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2"/>
    </row>
    <row r="47" spans="1:131" ht="26.25" customHeight="1" x14ac:dyDescent="0.15">
      <c r="A47" s="230">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4"/>
      <c r="BK47" s="224"/>
      <c r="BL47" s="224"/>
      <c r="BM47" s="224"/>
      <c r="BN47" s="224"/>
      <c r="BO47" s="233"/>
      <c r="BP47" s="233"/>
      <c r="BQ47" s="230">
        <v>41</v>
      </c>
      <c r="BR47" s="231"/>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2"/>
    </row>
    <row r="48" spans="1:131" ht="26.25" customHeight="1" x14ac:dyDescent="0.15">
      <c r="A48" s="230">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4"/>
      <c r="BK48" s="224"/>
      <c r="BL48" s="224"/>
      <c r="BM48" s="224"/>
      <c r="BN48" s="224"/>
      <c r="BO48" s="233"/>
      <c r="BP48" s="233"/>
      <c r="BQ48" s="230">
        <v>42</v>
      </c>
      <c r="BR48" s="231"/>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2"/>
    </row>
    <row r="49" spans="1:131" ht="26.25" customHeight="1" x14ac:dyDescent="0.15">
      <c r="A49" s="230">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4"/>
      <c r="BK49" s="224"/>
      <c r="BL49" s="224"/>
      <c r="BM49" s="224"/>
      <c r="BN49" s="224"/>
      <c r="BO49" s="233"/>
      <c r="BP49" s="233"/>
      <c r="BQ49" s="230">
        <v>43</v>
      </c>
      <c r="BR49" s="231"/>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2"/>
    </row>
    <row r="50" spans="1:131" ht="26.25" customHeight="1" x14ac:dyDescent="0.15">
      <c r="A50" s="230">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4"/>
      <c r="BK50" s="224"/>
      <c r="BL50" s="224"/>
      <c r="BM50" s="224"/>
      <c r="BN50" s="224"/>
      <c r="BO50" s="233"/>
      <c r="BP50" s="233"/>
      <c r="BQ50" s="230">
        <v>44</v>
      </c>
      <c r="BR50" s="231"/>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2"/>
    </row>
    <row r="51" spans="1:131" ht="26.25" customHeight="1" x14ac:dyDescent="0.15">
      <c r="A51" s="230">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4"/>
      <c r="BK51" s="224"/>
      <c r="BL51" s="224"/>
      <c r="BM51" s="224"/>
      <c r="BN51" s="224"/>
      <c r="BO51" s="233"/>
      <c r="BP51" s="233"/>
      <c r="BQ51" s="230">
        <v>45</v>
      </c>
      <c r="BR51" s="231"/>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2"/>
    </row>
    <row r="52" spans="1:131" ht="26.25" customHeight="1" x14ac:dyDescent="0.15">
      <c r="A52" s="230">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4"/>
      <c r="BK52" s="224"/>
      <c r="BL52" s="224"/>
      <c r="BM52" s="224"/>
      <c r="BN52" s="224"/>
      <c r="BO52" s="233"/>
      <c r="BP52" s="233"/>
      <c r="BQ52" s="230">
        <v>46</v>
      </c>
      <c r="BR52" s="231"/>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2"/>
    </row>
    <row r="53" spans="1:131" ht="26.25" customHeight="1" x14ac:dyDescent="0.15">
      <c r="A53" s="230">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4"/>
      <c r="BK53" s="224"/>
      <c r="BL53" s="224"/>
      <c r="BM53" s="224"/>
      <c r="BN53" s="224"/>
      <c r="BO53" s="233"/>
      <c r="BP53" s="233"/>
      <c r="BQ53" s="230">
        <v>47</v>
      </c>
      <c r="BR53" s="231"/>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2"/>
    </row>
    <row r="54" spans="1:131" ht="26.25" customHeight="1" x14ac:dyDescent="0.15">
      <c r="A54" s="230">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4"/>
      <c r="BK54" s="224"/>
      <c r="BL54" s="224"/>
      <c r="BM54" s="224"/>
      <c r="BN54" s="224"/>
      <c r="BO54" s="233"/>
      <c r="BP54" s="233"/>
      <c r="BQ54" s="230">
        <v>48</v>
      </c>
      <c r="BR54" s="231"/>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2"/>
    </row>
    <row r="55" spans="1:131" ht="26.25" customHeight="1" x14ac:dyDescent="0.15">
      <c r="A55" s="230">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4"/>
      <c r="BK55" s="224"/>
      <c r="BL55" s="224"/>
      <c r="BM55" s="224"/>
      <c r="BN55" s="224"/>
      <c r="BO55" s="233"/>
      <c r="BP55" s="233"/>
      <c r="BQ55" s="230">
        <v>49</v>
      </c>
      <c r="BR55" s="231"/>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2"/>
    </row>
    <row r="56" spans="1:131" ht="26.25" customHeight="1" x14ac:dyDescent="0.15">
      <c r="A56" s="230">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4"/>
      <c r="BK56" s="224"/>
      <c r="BL56" s="224"/>
      <c r="BM56" s="224"/>
      <c r="BN56" s="224"/>
      <c r="BO56" s="233"/>
      <c r="BP56" s="233"/>
      <c r="BQ56" s="230">
        <v>50</v>
      </c>
      <c r="BR56" s="231"/>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2"/>
    </row>
    <row r="57" spans="1:131" ht="26.25" customHeight="1" x14ac:dyDescent="0.15">
      <c r="A57" s="230">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4"/>
      <c r="BK57" s="224"/>
      <c r="BL57" s="224"/>
      <c r="BM57" s="224"/>
      <c r="BN57" s="224"/>
      <c r="BO57" s="233"/>
      <c r="BP57" s="233"/>
      <c r="BQ57" s="230">
        <v>51</v>
      </c>
      <c r="BR57" s="231"/>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2"/>
    </row>
    <row r="58" spans="1:131" ht="26.25" customHeight="1" x14ac:dyDescent="0.15">
      <c r="A58" s="230">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4"/>
      <c r="BK58" s="224"/>
      <c r="BL58" s="224"/>
      <c r="BM58" s="224"/>
      <c r="BN58" s="224"/>
      <c r="BO58" s="233"/>
      <c r="BP58" s="233"/>
      <c r="BQ58" s="230">
        <v>52</v>
      </c>
      <c r="BR58" s="231"/>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2"/>
    </row>
    <row r="59" spans="1:131" ht="26.25" customHeight="1" x14ac:dyDescent="0.15">
      <c r="A59" s="230">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4"/>
      <c r="BK59" s="224"/>
      <c r="BL59" s="224"/>
      <c r="BM59" s="224"/>
      <c r="BN59" s="224"/>
      <c r="BO59" s="233"/>
      <c r="BP59" s="233"/>
      <c r="BQ59" s="230">
        <v>53</v>
      </c>
      <c r="BR59" s="231"/>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2"/>
    </row>
    <row r="60" spans="1:131" ht="26.25" customHeight="1" x14ac:dyDescent="0.15">
      <c r="A60" s="230">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4"/>
      <c r="BK60" s="224"/>
      <c r="BL60" s="224"/>
      <c r="BM60" s="224"/>
      <c r="BN60" s="224"/>
      <c r="BO60" s="233"/>
      <c r="BP60" s="233"/>
      <c r="BQ60" s="230">
        <v>54</v>
      </c>
      <c r="BR60" s="231"/>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2"/>
    </row>
    <row r="61" spans="1:131" ht="26.25" customHeight="1" thickBot="1" x14ac:dyDescent="0.2">
      <c r="A61" s="230">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4"/>
      <c r="BK61" s="224"/>
      <c r="BL61" s="224"/>
      <c r="BM61" s="224"/>
      <c r="BN61" s="224"/>
      <c r="BO61" s="233"/>
      <c r="BP61" s="233"/>
      <c r="BQ61" s="230">
        <v>55</v>
      </c>
      <c r="BR61" s="231"/>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2"/>
    </row>
    <row r="62" spans="1:131" ht="26.25" customHeight="1" x14ac:dyDescent="0.15">
      <c r="A62" s="230">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414</v>
      </c>
      <c r="BK62" s="1056"/>
      <c r="BL62" s="1056"/>
      <c r="BM62" s="1056"/>
      <c r="BN62" s="1057"/>
      <c r="BO62" s="233"/>
      <c r="BP62" s="233"/>
      <c r="BQ62" s="230">
        <v>56</v>
      </c>
      <c r="BR62" s="231"/>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2"/>
    </row>
    <row r="63" spans="1:131" ht="26.25" customHeight="1" thickBot="1" x14ac:dyDescent="0.2">
      <c r="A63" s="232" t="s">
        <v>393</v>
      </c>
      <c r="B63" s="965" t="s">
        <v>415</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1665</v>
      </c>
      <c r="AG63" s="987"/>
      <c r="AH63" s="987"/>
      <c r="AI63" s="987"/>
      <c r="AJ63" s="1050"/>
      <c r="AK63" s="1051"/>
      <c r="AL63" s="991"/>
      <c r="AM63" s="991"/>
      <c r="AN63" s="991"/>
      <c r="AO63" s="991"/>
      <c r="AP63" s="987">
        <v>13301</v>
      </c>
      <c r="AQ63" s="987"/>
      <c r="AR63" s="987"/>
      <c r="AS63" s="987"/>
      <c r="AT63" s="987"/>
      <c r="AU63" s="987">
        <v>7052</v>
      </c>
      <c r="AV63" s="987"/>
      <c r="AW63" s="987"/>
      <c r="AX63" s="987"/>
      <c r="AY63" s="987"/>
      <c r="AZ63" s="1045"/>
      <c r="BA63" s="1045"/>
      <c r="BB63" s="1045"/>
      <c r="BC63" s="1045"/>
      <c r="BD63" s="1045"/>
      <c r="BE63" s="988"/>
      <c r="BF63" s="988"/>
      <c r="BG63" s="988"/>
      <c r="BH63" s="988"/>
      <c r="BI63" s="989"/>
      <c r="BJ63" s="1046" t="s">
        <v>130</v>
      </c>
      <c r="BK63" s="981"/>
      <c r="BL63" s="981"/>
      <c r="BM63" s="981"/>
      <c r="BN63" s="1047"/>
      <c r="BO63" s="233"/>
      <c r="BP63" s="233"/>
      <c r="BQ63" s="230">
        <v>57</v>
      </c>
      <c r="BR63" s="231"/>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2"/>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2"/>
    </row>
    <row r="65" spans="1:131" ht="26.25" customHeight="1" thickBot="1" x14ac:dyDescent="0.2">
      <c r="A65" s="224" t="s">
        <v>416</v>
      </c>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33"/>
      <c r="BF65" s="233"/>
      <c r="BG65" s="233"/>
      <c r="BH65" s="233"/>
      <c r="BI65" s="233"/>
      <c r="BJ65" s="233"/>
      <c r="BK65" s="233"/>
      <c r="BL65" s="233"/>
      <c r="BM65" s="233"/>
      <c r="BN65" s="233"/>
      <c r="BO65" s="233"/>
      <c r="BP65" s="233"/>
      <c r="BQ65" s="230">
        <v>59</v>
      </c>
      <c r="BR65" s="231"/>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2"/>
    </row>
    <row r="66" spans="1:131" ht="26.25" customHeight="1" x14ac:dyDescent="0.15">
      <c r="A66" s="1023" t="s">
        <v>417</v>
      </c>
      <c r="B66" s="1024"/>
      <c r="C66" s="1024"/>
      <c r="D66" s="1024"/>
      <c r="E66" s="1024"/>
      <c r="F66" s="1024"/>
      <c r="G66" s="1024"/>
      <c r="H66" s="1024"/>
      <c r="I66" s="1024"/>
      <c r="J66" s="1024"/>
      <c r="K66" s="1024"/>
      <c r="L66" s="1024"/>
      <c r="M66" s="1024"/>
      <c r="N66" s="1024"/>
      <c r="O66" s="1024"/>
      <c r="P66" s="1025"/>
      <c r="Q66" s="1029" t="s">
        <v>418</v>
      </c>
      <c r="R66" s="1030"/>
      <c r="S66" s="1030"/>
      <c r="T66" s="1030"/>
      <c r="U66" s="1031"/>
      <c r="V66" s="1029" t="s">
        <v>399</v>
      </c>
      <c r="W66" s="1030"/>
      <c r="X66" s="1030"/>
      <c r="Y66" s="1030"/>
      <c r="Z66" s="1031"/>
      <c r="AA66" s="1029" t="s">
        <v>419</v>
      </c>
      <c r="AB66" s="1030"/>
      <c r="AC66" s="1030"/>
      <c r="AD66" s="1030"/>
      <c r="AE66" s="1031"/>
      <c r="AF66" s="1035" t="s">
        <v>420</v>
      </c>
      <c r="AG66" s="1036"/>
      <c r="AH66" s="1036"/>
      <c r="AI66" s="1036"/>
      <c r="AJ66" s="1037"/>
      <c r="AK66" s="1029" t="s">
        <v>402</v>
      </c>
      <c r="AL66" s="1024"/>
      <c r="AM66" s="1024"/>
      <c r="AN66" s="1024"/>
      <c r="AO66" s="1025"/>
      <c r="AP66" s="1029" t="s">
        <v>403</v>
      </c>
      <c r="AQ66" s="1030"/>
      <c r="AR66" s="1030"/>
      <c r="AS66" s="1030"/>
      <c r="AT66" s="1031"/>
      <c r="AU66" s="1029" t="s">
        <v>421</v>
      </c>
      <c r="AV66" s="1030"/>
      <c r="AW66" s="1030"/>
      <c r="AX66" s="1030"/>
      <c r="AY66" s="1031"/>
      <c r="AZ66" s="1029" t="s">
        <v>380</v>
      </c>
      <c r="BA66" s="1030"/>
      <c r="BB66" s="1030"/>
      <c r="BC66" s="1030"/>
      <c r="BD66" s="1043"/>
      <c r="BE66" s="233"/>
      <c r="BF66" s="233"/>
      <c r="BG66" s="233"/>
      <c r="BH66" s="233"/>
      <c r="BI66" s="233"/>
      <c r="BJ66" s="233"/>
      <c r="BK66" s="233"/>
      <c r="BL66" s="233"/>
      <c r="BM66" s="233"/>
      <c r="BN66" s="233"/>
      <c r="BO66" s="233"/>
      <c r="BP66" s="233"/>
      <c r="BQ66" s="230">
        <v>60</v>
      </c>
      <c r="BR66" s="235"/>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2"/>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3"/>
      <c r="BF67" s="233"/>
      <c r="BG67" s="233"/>
      <c r="BH67" s="233"/>
      <c r="BI67" s="233"/>
      <c r="BJ67" s="233"/>
      <c r="BK67" s="233"/>
      <c r="BL67" s="233"/>
      <c r="BM67" s="233"/>
      <c r="BN67" s="233"/>
      <c r="BO67" s="233"/>
      <c r="BP67" s="233"/>
      <c r="BQ67" s="230">
        <v>61</v>
      </c>
      <c r="BR67" s="235"/>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2"/>
    </row>
    <row r="68" spans="1:131" ht="26.25" customHeight="1" thickTop="1" x14ac:dyDescent="0.15">
      <c r="A68" s="228">
        <v>1</v>
      </c>
      <c r="B68" s="1013" t="s">
        <v>575</v>
      </c>
      <c r="C68" s="1014"/>
      <c r="D68" s="1014"/>
      <c r="E68" s="1014"/>
      <c r="F68" s="1014"/>
      <c r="G68" s="1014"/>
      <c r="H68" s="1014"/>
      <c r="I68" s="1014"/>
      <c r="J68" s="1014"/>
      <c r="K68" s="1014"/>
      <c r="L68" s="1014"/>
      <c r="M68" s="1014"/>
      <c r="N68" s="1014"/>
      <c r="O68" s="1014"/>
      <c r="P68" s="1015"/>
      <c r="Q68" s="1016">
        <v>1413</v>
      </c>
      <c r="R68" s="1010"/>
      <c r="S68" s="1010"/>
      <c r="T68" s="1010"/>
      <c r="U68" s="1010"/>
      <c r="V68" s="1010">
        <v>1382</v>
      </c>
      <c r="W68" s="1010"/>
      <c r="X68" s="1010"/>
      <c r="Y68" s="1010"/>
      <c r="Z68" s="1010"/>
      <c r="AA68" s="1010">
        <v>31</v>
      </c>
      <c r="AB68" s="1010"/>
      <c r="AC68" s="1010"/>
      <c r="AD68" s="1010"/>
      <c r="AE68" s="1010"/>
      <c r="AF68" s="1010">
        <v>31</v>
      </c>
      <c r="AG68" s="1010"/>
      <c r="AH68" s="1010"/>
      <c r="AI68" s="1010"/>
      <c r="AJ68" s="1010"/>
      <c r="AK68" s="1010" t="s">
        <v>592</v>
      </c>
      <c r="AL68" s="1010"/>
      <c r="AM68" s="1010"/>
      <c r="AN68" s="1010"/>
      <c r="AO68" s="1010"/>
      <c r="AP68" s="1010">
        <v>1449</v>
      </c>
      <c r="AQ68" s="1010"/>
      <c r="AR68" s="1010"/>
      <c r="AS68" s="1010"/>
      <c r="AT68" s="1010"/>
      <c r="AU68" s="1010">
        <v>259</v>
      </c>
      <c r="AV68" s="1010"/>
      <c r="AW68" s="1010"/>
      <c r="AX68" s="1010"/>
      <c r="AY68" s="1010"/>
      <c r="AZ68" s="1011"/>
      <c r="BA68" s="1011"/>
      <c r="BB68" s="1011"/>
      <c r="BC68" s="1011"/>
      <c r="BD68" s="1012"/>
      <c r="BE68" s="233"/>
      <c r="BF68" s="233"/>
      <c r="BG68" s="233"/>
      <c r="BH68" s="233"/>
      <c r="BI68" s="233"/>
      <c r="BJ68" s="233"/>
      <c r="BK68" s="233"/>
      <c r="BL68" s="233"/>
      <c r="BM68" s="233"/>
      <c r="BN68" s="233"/>
      <c r="BO68" s="233"/>
      <c r="BP68" s="233"/>
      <c r="BQ68" s="230">
        <v>62</v>
      </c>
      <c r="BR68" s="235"/>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2"/>
    </row>
    <row r="69" spans="1:131" ht="26.25" customHeight="1" x14ac:dyDescent="0.15">
      <c r="A69" s="230">
        <v>2</v>
      </c>
      <c r="B69" s="1002" t="s">
        <v>576</v>
      </c>
      <c r="C69" s="1003"/>
      <c r="D69" s="1003"/>
      <c r="E69" s="1003"/>
      <c r="F69" s="1003"/>
      <c r="G69" s="1003"/>
      <c r="H69" s="1003"/>
      <c r="I69" s="1003"/>
      <c r="J69" s="1003"/>
      <c r="K69" s="1003"/>
      <c r="L69" s="1003"/>
      <c r="M69" s="1003"/>
      <c r="N69" s="1003"/>
      <c r="O69" s="1003"/>
      <c r="P69" s="1004"/>
      <c r="Q69" s="1005">
        <v>240</v>
      </c>
      <c r="R69" s="999"/>
      <c r="S69" s="999"/>
      <c r="T69" s="999"/>
      <c r="U69" s="999"/>
      <c r="V69" s="999">
        <v>195</v>
      </c>
      <c r="W69" s="999"/>
      <c r="X69" s="999"/>
      <c r="Y69" s="999"/>
      <c r="Z69" s="999"/>
      <c r="AA69" s="999">
        <v>45</v>
      </c>
      <c r="AB69" s="999"/>
      <c r="AC69" s="999"/>
      <c r="AD69" s="999"/>
      <c r="AE69" s="999"/>
      <c r="AF69" s="999">
        <v>33</v>
      </c>
      <c r="AG69" s="999"/>
      <c r="AH69" s="999"/>
      <c r="AI69" s="999"/>
      <c r="AJ69" s="999"/>
      <c r="AK69" s="999">
        <v>10</v>
      </c>
      <c r="AL69" s="999"/>
      <c r="AM69" s="999"/>
      <c r="AN69" s="999"/>
      <c r="AO69" s="999"/>
      <c r="AP69" s="999" t="s">
        <v>592</v>
      </c>
      <c r="AQ69" s="999"/>
      <c r="AR69" s="999"/>
      <c r="AS69" s="999"/>
      <c r="AT69" s="999"/>
      <c r="AU69" s="999" t="s">
        <v>592</v>
      </c>
      <c r="AV69" s="999"/>
      <c r="AW69" s="999"/>
      <c r="AX69" s="999"/>
      <c r="AY69" s="999"/>
      <c r="AZ69" s="1000"/>
      <c r="BA69" s="1000"/>
      <c r="BB69" s="1000"/>
      <c r="BC69" s="1000"/>
      <c r="BD69" s="1001"/>
      <c r="BE69" s="233"/>
      <c r="BF69" s="233"/>
      <c r="BG69" s="233"/>
      <c r="BH69" s="233"/>
      <c r="BI69" s="233"/>
      <c r="BJ69" s="233"/>
      <c r="BK69" s="233"/>
      <c r="BL69" s="233"/>
      <c r="BM69" s="233"/>
      <c r="BN69" s="233"/>
      <c r="BO69" s="233"/>
      <c r="BP69" s="233"/>
      <c r="BQ69" s="230">
        <v>63</v>
      </c>
      <c r="BR69" s="235"/>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2"/>
    </row>
    <row r="70" spans="1:131" ht="26.25" customHeight="1" x14ac:dyDescent="0.15">
      <c r="A70" s="230">
        <v>3</v>
      </c>
      <c r="B70" s="1002" t="s">
        <v>577</v>
      </c>
      <c r="C70" s="1003"/>
      <c r="D70" s="1003"/>
      <c r="E70" s="1003"/>
      <c r="F70" s="1003"/>
      <c r="G70" s="1003"/>
      <c r="H70" s="1003"/>
      <c r="I70" s="1003"/>
      <c r="J70" s="1003"/>
      <c r="K70" s="1003"/>
      <c r="L70" s="1003"/>
      <c r="M70" s="1003"/>
      <c r="N70" s="1003"/>
      <c r="O70" s="1003"/>
      <c r="P70" s="1004"/>
      <c r="Q70" s="1005">
        <v>6028</v>
      </c>
      <c r="R70" s="999"/>
      <c r="S70" s="999"/>
      <c r="T70" s="999"/>
      <c r="U70" s="999"/>
      <c r="V70" s="999">
        <v>5566</v>
      </c>
      <c r="W70" s="999"/>
      <c r="X70" s="999"/>
      <c r="Y70" s="999"/>
      <c r="Z70" s="999"/>
      <c r="AA70" s="999">
        <v>462</v>
      </c>
      <c r="AB70" s="999"/>
      <c r="AC70" s="999"/>
      <c r="AD70" s="999"/>
      <c r="AE70" s="999"/>
      <c r="AF70" s="999">
        <v>462</v>
      </c>
      <c r="AG70" s="999"/>
      <c r="AH70" s="999"/>
      <c r="AI70" s="999"/>
      <c r="AJ70" s="999"/>
      <c r="AK70" s="999">
        <v>0</v>
      </c>
      <c r="AL70" s="999"/>
      <c r="AM70" s="999"/>
      <c r="AN70" s="999"/>
      <c r="AO70" s="999"/>
      <c r="AP70" s="999" t="s">
        <v>592</v>
      </c>
      <c r="AQ70" s="999"/>
      <c r="AR70" s="999"/>
      <c r="AS70" s="999"/>
      <c r="AT70" s="999"/>
      <c r="AU70" s="999" t="s">
        <v>592</v>
      </c>
      <c r="AV70" s="999"/>
      <c r="AW70" s="999"/>
      <c r="AX70" s="999"/>
      <c r="AY70" s="999"/>
      <c r="AZ70" s="1000"/>
      <c r="BA70" s="1000"/>
      <c r="BB70" s="1000"/>
      <c r="BC70" s="1000"/>
      <c r="BD70" s="1001"/>
      <c r="BE70" s="233"/>
      <c r="BF70" s="233"/>
      <c r="BG70" s="233"/>
      <c r="BH70" s="233"/>
      <c r="BI70" s="233"/>
      <c r="BJ70" s="233"/>
      <c r="BK70" s="233"/>
      <c r="BL70" s="233"/>
      <c r="BM70" s="233"/>
      <c r="BN70" s="233"/>
      <c r="BO70" s="233"/>
      <c r="BP70" s="233"/>
      <c r="BQ70" s="230">
        <v>64</v>
      </c>
      <c r="BR70" s="235"/>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2"/>
    </row>
    <row r="71" spans="1:131" ht="26.25" customHeight="1" x14ac:dyDescent="0.15">
      <c r="A71" s="230">
        <v>4</v>
      </c>
      <c r="B71" s="1002" t="s">
        <v>578</v>
      </c>
      <c r="C71" s="1003"/>
      <c r="D71" s="1003"/>
      <c r="E71" s="1003"/>
      <c r="F71" s="1003"/>
      <c r="G71" s="1003"/>
      <c r="H71" s="1003"/>
      <c r="I71" s="1003"/>
      <c r="J71" s="1003"/>
      <c r="K71" s="1003"/>
      <c r="L71" s="1003"/>
      <c r="M71" s="1003"/>
      <c r="N71" s="1003"/>
      <c r="O71" s="1003"/>
      <c r="P71" s="1004"/>
      <c r="Q71" s="1005">
        <v>156</v>
      </c>
      <c r="R71" s="999"/>
      <c r="S71" s="999"/>
      <c r="T71" s="999"/>
      <c r="U71" s="999"/>
      <c r="V71" s="999">
        <v>149</v>
      </c>
      <c r="W71" s="999"/>
      <c r="X71" s="999"/>
      <c r="Y71" s="999"/>
      <c r="Z71" s="999"/>
      <c r="AA71" s="999">
        <v>7</v>
      </c>
      <c r="AB71" s="999"/>
      <c r="AC71" s="999"/>
      <c r="AD71" s="999"/>
      <c r="AE71" s="999"/>
      <c r="AF71" s="999">
        <v>7</v>
      </c>
      <c r="AG71" s="999"/>
      <c r="AH71" s="999"/>
      <c r="AI71" s="999"/>
      <c r="AJ71" s="999"/>
      <c r="AK71" s="999" t="s">
        <v>592</v>
      </c>
      <c r="AL71" s="999"/>
      <c r="AM71" s="999"/>
      <c r="AN71" s="999"/>
      <c r="AO71" s="999"/>
      <c r="AP71" s="999" t="s">
        <v>592</v>
      </c>
      <c r="AQ71" s="999"/>
      <c r="AR71" s="999"/>
      <c r="AS71" s="999"/>
      <c r="AT71" s="999"/>
      <c r="AU71" s="999" t="s">
        <v>592</v>
      </c>
      <c r="AV71" s="999"/>
      <c r="AW71" s="999"/>
      <c r="AX71" s="999"/>
      <c r="AY71" s="999"/>
      <c r="AZ71" s="1000"/>
      <c r="BA71" s="1000"/>
      <c r="BB71" s="1000"/>
      <c r="BC71" s="1000"/>
      <c r="BD71" s="1001"/>
      <c r="BE71" s="233"/>
      <c r="BF71" s="233"/>
      <c r="BG71" s="233"/>
      <c r="BH71" s="233"/>
      <c r="BI71" s="233"/>
      <c r="BJ71" s="233"/>
      <c r="BK71" s="233"/>
      <c r="BL71" s="233"/>
      <c r="BM71" s="233"/>
      <c r="BN71" s="233"/>
      <c r="BO71" s="233"/>
      <c r="BP71" s="233"/>
      <c r="BQ71" s="230">
        <v>65</v>
      </c>
      <c r="BR71" s="235"/>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2"/>
    </row>
    <row r="72" spans="1:131" ht="26.25" customHeight="1" x14ac:dyDescent="0.15">
      <c r="A72" s="230">
        <v>5</v>
      </c>
      <c r="B72" s="1002" t="s">
        <v>579</v>
      </c>
      <c r="C72" s="1003"/>
      <c r="D72" s="1003"/>
      <c r="E72" s="1003"/>
      <c r="F72" s="1003"/>
      <c r="G72" s="1003"/>
      <c r="H72" s="1003"/>
      <c r="I72" s="1003"/>
      <c r="J72" s="1003"/>
      <c r="K72" s="1003"/>
      <c r="L72" s="1003"/>
      <c r="M72" s="1003"/>
      <c r="N72" s="1003"/>
      <c r="O72" s="1003"/>
      <c r="P72" s="1004"/>
      <c r="Q72" s="1005">
        <v>167385</v>
      </c>
      <c r="R72" s="999"/>
      <c r="S72" s="999"/>
      <c r="T72" s="999"/>
      <c r="U72" s="999"/>
      <c r="V72" s="999">
        <v>167385</v>
      </c>
      <c r="W72" s="999"/>
      <c r="X72" s="999"/>
      <c r="Y72" s="999"/>
      <c r="Z72" s="999"/>
      <c r="AA72" s="999" t="s">
        <v>592</v>
      </c>
      <c r="AB72" s="999"/>
      <c r="AC72" s="999"/>
      <c r="AD72" s="999"/>
      <c r="AE72" s="999"/>
      <c r="AF72" s="999" t="s">
        <v>592</v>
      </c>
      <c r="AG72" s="999"/>
      <c r="AH72" s="999"/>
      <c r="AI72" s="999"/>
      <c r="AJ72" s="999"/>
      <c r="AK72" s="999" t="s">
        <v>592</v>
      </c>
      <c r="AL72" s="999"/>
      <c r="AM72" s="999"/>
      <c r="AN72" s="999"/>
      <c r="AO72" s="999"/>
      <c r="AP72" s="999" t="s">
        <v>592</v>
      </c>
      <c r="AQ72" s="999"/>
      <c r="AR72" s="999"/>
      <c r="AS72" s="999"/>
      <c r="AT72" s="999"/>
      <c r="AU72" s="999" t="s">
        <v>592</v>
      </c>
      <c r="AV72" s="999"/>
      <c r="AW72" s="999"/>
      <c r="AX72" s="999"/>
      <c r="AY72" s="999"/>
      <c r="AZ72" s="1000"/>
      <c r="BA72" s="1000"/>
      <c r="BB72" s="1000"/>
      <c r="BC72" s="1000"/>
      <c r="BD72" s="1001"/>
      <c r="BE72" s="233"/>
      <c r="BF72" s="233"/>
      <c r="BG72" s="233"/>
      <c r="BH72" s="233"/>
      <c r="BI72" s="233"/>
      <c r="BJ72" s="233"/>
      <c r="BK72" s="233"/>
      <c r="BL72" s="233"/>
      <c r="BM72" s="233"/>
      <c r="BN72" s="233"/>
      <c r="BO72" s="233"/>
      <c r="BP72" s="233"/>
      <c r="BQ72" s="230">
        <v>66</v>
      </c>
      <c r="BR72" s="235"/>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2"/>
    </row>
    <row r="73" spans="1:131" ht="26.25" customHeight="1" x14ac:dyDescent="0.15">
      <c r="A73" s="230">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33"/>
      <c r="BF73" s="233"/>
      <c r="BG73" s="233"/>
      <c r="BH73" s="233"/>
      <c r="BI73" s="233"/>
      <c r="BJ73" s="233"/>
      <c r="BK73" s="233"/>
      <c r="BL73" s="233"/>
      <c r="BM73" s="233"/>
      <c r="BN73" s="233"/>
      <c r="BO73" s="233"/>
      <c r="BP73" s="233"/>
      <c r="BQ73" s="230">
        <v>67</v>
      </c>
      <c r="BR73" s="235"/>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2"/>
    </row>
    <row r="74" spans="1:131" ht="26.25" customHeight="1" x14ac:dyDescent="0.15">
      <c r="A74" s="230">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3"/>
      <c r="BF74" s="233"/>
      <c r="BG74" s="233"/>
      <c r="BH74" s="233"/>
      <c r="BI74" s="233"/>
      <c r="BJ74" s="233"/>
      <c r="BK74" s="233"/>
      <c r="BL74" s="233"/>
      <c r="BM74" s="233"/>
      <c r="BN74" s="233"/>
      <c r="BO74" s="233"/>
      <c r="BP74" s="233"/>
      <c r="BQ74" s="230">
        <v>68</v>
      </c>
      <c r="BR74" s="235"/>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2"/>
    </row>
    <row r="75" spans="1:131" ht="26.25" customHeight="1" x14ac:dyDescent="0.15">
      <c r="A75" s="230">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3"/>
      <c r="BF75" s="233"/>
      <c r="BG75" s="233"/>
      <c r="BH75" s="233"/>
      <c r="BI75" s="233"/>
      <c r="BJ75" s="233"/>
      <c r="BK75" s="233"/>
      <c r="BL75" s="233"/>
      <c r="BM75" s="233"/>
      <c r="BN75" s="233"/>
      <c r="BO75" s="233"/>
      <c r="BP75" s="233"/>
      <c r="BQ75" s="230">
        <v>69</v>
      </c>
      <c r="BR75" s="235"/>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2"/>
    </row>
    <row r="76" spans="1:131" ht="26.25" customHeight="1" x14ac:dyDescent="0.15">
      <c r="A76" s="230">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3"/>
      <c r="BF76" s="233"/>
      <c r="BG76" s="233"/>
      <c r="BH76" s="233"/>
      <c r="BI76" s="233"/>
      <c r="BJ76" s="233"/>
      <c r="BK76" s="233"/>
      <c r="BL76" s="233"/>
      <c r="BM76" s="233"/>
      <c r="BN76" s="233"/>
      <c r="BO76" s="233"/>
      <c r="BP76" s="233"/>
      <c r="BQ76" s="230">
        <v>70</v>
      </c>
      <c r="BR76" s="235"/>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2"/>
    </row>
    <row r="77" spans="1:131" ht="26.25" customHeight="1" x14ac:dyDescent="0.15">
      <c r="A77" s="230">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3"/>
      <c r="BF77" s="233"/>
      <c r="BG77" s="233"/>
      <c r="BH77" s="233"/>
      <c r="BI77" s="233"/>
      <c r="BJ77" s="233"/>
      <c r="BK77" s="233"/>
      <c r="BL77" s="233"/>
      <c r="BM77" s="233"/>
      <c r="BN77" s="233"/>
      <c r="BO77" s="233"/>
      <c r="BP77" s="233"/>
      <c r="BQ77" s="230">
        <v>71</v>
      </c>
      <c r="BR77" s="235"/>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2"/>
    </row>
    <row r="78" spans="1:131" ht="26.25" customHeight="1" x14ac:dyDescent="0.15">
      <c r="A78" s="230">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3"/>
      <c r="BF78" s="233"/>
      <c r="BG78" s="233"/>
      <c r="BH78" s="233"/>
      <c r="BI78" s="233"/>
      <c r="BJ78" s="222"/>
      <c r="BK78" s="222"/>
      <c r="BL78" s="222"/>
      <c r="BM78" s="222"/>
      <c r="BN78" s="222"/>
      <c r="BO78" s="233"/>
      <c r="BP78" s="233"/>
      <c r="BQ78" s="230">
        <v>72</v>
      </c>
      <c r="BR78" s="235"/>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2"/>
    </row>
    <row r="79" spans="1:131" ht="26.25" customHeight="1" x14ac:dyDescent="0.15">
      <c r="A79" s="230">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3"/>
      <c r="BF79" s="233"/>
      <c r="BG79" s="233"/>
      <c r="BH79" s="233"/>
      <c r="BI79" s="233"/>
      <c r="BJ79" s="222"/>
      <c r="BK79" s="222"/>
      <c r="BL79" s="222"/>
      <c r="BM79" s="222"/>
      <c r="BN79" s="222"/>
      <c r="BO79" s="233"/>
      <c r="BP79" s="233"/>
      <c r="BQ79" s="230">
        <v>73</v>
      </c>
      <c r="BR79" s="235"/>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2"/>
    </row>
    <row r="80" spans="1:131" ht="26.25" customHeight="1" x14ac:dyDescent="0.15">
      <c r="A80" s="230">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3"/>
      <c r="BF80" s="233"/>
      <c r="BG80" s="233"/>
      <c r="BH80" s="233"/>
      <c r="BI80" s="233"/>
      <c r="BJ80" s="233"/>
      <c r="BK80" s="233"/>
      <c r="BL80" s="233"/>
      <c r="BM80" s="233"/>
      <c r="BN80" s="233"/>
      <c r="BO80" s="233"/>
      <c r="BP80" s="233"/>
      <c r="BQ80" s="230">
        <v>74</v>
      </c>
      <c r="BR80" s="235"/>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2"/>
    </row>
    <row r="81" spans="1:131" ht="26.25" customHeight="1" x14ac:dyDescent="0.15">
      <c r="A81" s="230">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3"/>
      <c r="BF81" s="233"/>
      <c r="BG81" s="233"/>
      <c r="BH81" s="233"/>
      <c r="BI81" s="233"/>
      <c r="BJ81" s="233"/>
      <c r="BK81" s="233"/>
      <c r="BL81" s="233"/>
      <c r="BM81" s="233"/>
      <c r="BN81" s="233"/>
      <c r="BO81" s="233"/>
      <c r="BP81" s="233"/>
      <c r="BQ81" s="230">
        <v>75</v>
      </c>
      <c r="BR81" s="235"/>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2"/>
    </row>
    <row r="82" spans="1:131" ht="26.25" customHeight="1" x14ac:dyDescent="0.15">
      <c r="A82" s="230">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3"/>
      <c r="BF82" s="233"/>
      <c r="BG82" s="233"/>
      <c r="BH82" s="233"/>
      <c r="BI82" s="233"/>
      <c r="BJ82" s="233"/>
      <c r="BK82" s="233"/>
      <c r="BL82" s="233"/>
      <c r="BM82" s="233"/>
      <c r="BN82" s="233"/>
      <c r="BO82" s="233"/>
      <c r="BP82" s="233"/>
      <c r="BQ82" s="230">
        <v>76</v>
      </c>
      <c r="BR82" s="235"/>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2"/>
    </row>
    <row r="83" spans="1:131" ht="26.25" customHeight="1" x14ac:dyDescent="0.15">
      <c r="A83" s="230">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3"/>
      <c r="BF83" s="233"/>
      <c r="BG83" s="233"/>
      <c r="BH83" s="233"/>
      <c r="BI83" s="233"/>
      <c r="BJ83" s="233"/>
      <c r="BK83" s="233"/>
      <c r="BL83" s="233"/>
      <c r="BM83" s="233"/>
      <c r="BN83" s="233"/>
      <c r="BO83" s="233"/>
      <c r="BP83" s="233"/>
      <c r="BQ83" s="230">
        <v>77</v>
      </c>
      <c r="BR83" s="235"/>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2"/>
    </row>
    <row r="84" spans="1:131" ht="26.25" customHeight="1" x14ac:dyDescent="0.15">
      <c r="A84" s="230">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3"/>
      <c r="BF84" s="233"/>
      <c r="BG84" s="233"/>
      <c r="BH84" s="233"/>
      <c r="BI84" s="233"/>
      <c r="BJ84" s="233"/>
      <c r="BK84" s="233"/>
      <c r="BL84" s="233"/>
      <c r="BM84" s="233"/>
      <c r="BN84" s="233"/>
      <c r="BO84" s="233"/>
      <c r="BP84" s="233"/>
      <c r="BQ84" s="230">
        <v>78</v>
      </c>
      <c r="BR84" s="235"/>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2"/>
    </row>
    <row r="85" spans="1:131" ht="26.25" customHeight="1" x14ac:dyDescent="0.15">
      <c r="A85" s="230">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3"/>
      <c r="BF85" s="233"/>
      <c r="BG85" s="233"/>
      <c r="BH85" s="233"/>
      <c r="BI85" s="233"/>
      <c r="BJ85" s="233"/>
      <c r="BK85" s="233"/>
      <c r="BL85" s="233"/>
      <c r="BM85" s="233"/>
      <c r="BN85" s="233"/>
      <c r="BO85" s="233"/>
      <c r="BP85" s="233"/>
      <c r="BQ85" s="230">
        <v>79</v>
      </c>
      <c r="BR85" s="235"/>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2"/>
    </row>
    <row r="86" spans="1:131" ht="26.25" customHeight="1" x14ac:dyDescent="0.15">
      <c r="A86" s="230">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3"/>
      <c r="BF86" s="233"/>
      <c r="BG86" s="233"/>
      <c r="BH86" s="233"/>
      <c r="BI86" s="233"/>
      <c r="BJ86" s="233"/>
      <c r="BK86" s="233"/>
      <c r="BL86" s="233"/>
      <c r="BM86" s="233"/>
      <c r="BN86" s="233"/>
      <c r="BO86" s="233"/>
      <c r="BP86" s="233"/>
      <c r="BQ86" s="230">
        <v>80</v>
      </c>
      <c r="BR86" s="235"/>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2"/>
    </row>
    <row r="87" spans="1:131" ht="26.25" customHeight="1" x14ac:dyDescent="0.15">
      <c r="A87" s="236">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3"/>
      <c r="BF87" s="233"/>
      <c r="BG87" s="233"/>
      <c r="BH87" s="233"/>
      <c r="BI87" s="233"/>
      <c r="BJ87" s="233"/>
      <c r="BK87" s="233"/>
      <c r="BL87" s="233"/>
      <c r="BM87" s="233"/>
      <c r="BN87" s="233"/>
      <c r="BO87" s="233"/>
      <c r="BP87" s="233"/>
      <c r="BQ87" s="230">
        <v>81</v>
      </c>
      <c r="BR87" s="235"/>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2"/>
    </row>
    <row r="88" spans="1:131" ht="26.25" customHeight="1" thickBot="1" x14ac:dyDescent="0.2">
      <c r="A88" s="232" t="s">
        <v>393</v>
      </c>
      <c r="B88" s="965" t="s">
        <v>422</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533</v>
      </c>
      <c r="AG88" s="987"/>
      <c r="AH88" s="987"/>
      <c r="AI88" s="987"/>
      <c r="AJ88" s="987"/>
      <c r="AK88" s="991"/>
      <c r="AL88" s="991"/>
      <c r="AM88" s="991"/>
      <c r="AN88" s="991"/>
      <c r="AO88" s="991"/>
      <c r="AP88" s="987">
        <v>1449</v>
      </c>
      <c r="AQ88" s="987"/>
      <c r="AR88" s="987"/>
      <c r="AS88" s="987"/>
      <c r="AT88" s="987"/>
      <c r="AU88" s="987">
        <v>259</v>
      </c>
      <c r="AV88" s="987"/>
      <c r="AW88" s="987"/>
      <c r="AX88" s="987"/>
      <c r="AY88" s="987"/>
      <c r="AZ88" s="988"/>
      <c r="BA88" s="988"/>
      <c r="BB88" s="988"/>
      <c r="BC88" s="988"/>
      <c r="BD88" s="989"/>
      <c r="BE88" s="233"/>
      <c r="BF88" s="233"/>
      <c r="BG88" s="233"/>
      <c r="BH88" s="233"/>
      <c r="BI88" s="233"/>
      <c r="BJ88" s="233"/>
      <c r="BK88" s="233"/>
      <c r="BL88" s="233"/>
      <c r="BM88" s="233"/>
      <c r="BN88" s="233"/>
      <c r="BO88" s="233"/>
      <c r="BP88" s="233"/>
      <c r="BQ88" s="230">
        <v>82</v>
      </c>
      <c r="BR88" s="235"/>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2"/>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2"/>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2"/>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2"/>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2"/>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2"/>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2"/>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2"/>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2"/>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2"/>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2"/>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2"/>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2"/>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2"/>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393</v>
      </c>
      <c r="BR102" s="965" t="s">
        <v>423</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105</v>
      </c>
      <c r="CS102" s="981"/>
      <c r="CT102" s="981"/>
      <c r="CU102" s="981"/>
      <c r="CV102" s="982"/>
      <c r="CW102" s="980">
        <v>116</v>
      </c>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2"/>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68" t="s">
        <v>424</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2"/>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69" t="s">
        <v>425</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2"/>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2"/>
      <c r="BR105" s="222"/>
      <c r="BS105" s="222"/>
      <c r="BT105" s="222"/>
      <c r="BU105" s="222"/>
      <c r="BV105" s="222"/>
      <c r="BW105" s="222"/>
      <c r="BX105" s="222"/>
      <c r="BY105" s="222"/>
      <c r="BZ105" s="222"/>
      <c r="CA105" s="222"/>
      <c r="CB105" s="222"/>
      <c r="CC105" s="222"/>
      <c r="CD105" s="222"/>
      <c r="CE105" s="222"/>
      <c r="CF105" s="222"/>
      <c r="CG105" s="222"/>
      <c r="CH105" s="222"/>
      <c r="CI105" s="222"/>
      <c r="CJ105" s="222"/>
      <c r="CK105" s="222"/>
      <c r="CL105" s="222"/>
      <c r="CM105" s="222"/>
      <c r="CN105" s="222"/>
      <c r="CO105" s="222"/>
      <c r="CP105" s="222"/>
      <c r="CQ105" s="222"/>
      <c r="CR105" s="222"/>
      <c r="CS105" s="222"/>
      <c r="CT105" s="222"/>
      <c r="CU105" s="222"/>
      <c r="CV105" s="222"/>
      <c r="CW105" s="222"/>
      <c r="CX105" s="222"/>
      <c r="CY105" s="222"/>
      <c r="CZ105" s="222"/>
      <c r="DA105" s="222"/>
      <c r="DB105" s="222"/>
      <c r="DC105" s="222"/>
      <c r="DD105" s="222"/>
      <c r="DE105" s="222"/>
      <c r="DF105" s="222"/>
      <c r="DG105" s="222"/>
      <c r="DH105" s="222"/>
      <c r="DI105" s="222"/>
      <c r="DJ105" s="222"/>
      <c r="DK105" s="222"/>
      <c r="DL105" s="222"/>
      <c r="DM105" s="222"/>
      <c r="DN105" s="222"/>
      <c r="DO105" s="222"/>
      <c r="DP105" s="222"/>
      <c r="DQ105" s="222"/>
      <c r="DR105" s="222"/>
      <c r="DS105" s="222"/>
      <c r="DT105" s="222"/>
      <c r="DU105" s="222"/>
      <c r="DV105" s="222"/>
      <c r="DW105" s="222"/>
      <c r="DX105" s="222"/>
      <c r="DY105" s="222"/>
      <c r="DZ105" s="222"/>
      <c r="EA105" s="222"/>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2"/>
      <c r="BR106" s="222"/>
      <c r="BS106" s="222"/>
      <c r="BT106" s="222"/>
      <c r="BU106" s="222"/>
      <c r="BV106" s="222"/>
      <c r="BW106" s="222"/>
      <c r="BX106" s="222"/>
      <c r="BY106" s="222"/>
      <c r="BZ106" s="222"/>
      <c r="CA106" s="222"/>
      <c r="CB106" s="222"/>
      <c r="CC106" s="222"/>
      <c r="CD106" s="222"/>
      <c r="CE106" s="222"/>
      <c r="CF106" s="222"/>
      <c r="CG106" s="222"/>
      <c r="CH106" s="222"/>
      <c r="CI106" s="222"/>
      <c r="CJ106" s="222"/>
      <c r="CK106" s="222"/>
      <c r="CL106" s="222"/>
      <c r="CM106" s="222"/>
      <c r="CN106" s="222"/>
      <c r="CO106" s="222"/>
      <c r="CP106" s="222"/>
      <c r="CQ106" s="222"/>
      <c r="CR106" s="222"/>
      <c r="CS106" s="222"/>
      <c r="CT106" s="222"/>
      <c r="CU106" s="222"/>
      <c r="CV106" s="222"/>
      <c r="CW106" s="222"/>
      <c r="CX106" s="222"/>
      <c r="CY106" s="222"/>
      <c r="CZ106" s="222"/>
      <c r="DA106" s="222"/>
      <c r="DB106" s="222"/>
      <c r="DC106" s="222"/>
      <c r="DD106" s="222"/>
      <c r="DE106" s="222"/>
      <c r="DF106" s="222"/>
      <c r="DG106" s="222"/>
      <c r="DH106" s="222"/>
      <c r="DI106" s="222"/>
      <c r="DJ106" s="222"/>
      <c r="DK106" s="222"/>
      <c r="DL106" s="222"/>
      <c r="DM106" s="222"/>
      <c r="DN106" s="222"/>
      <c r="DO106" s="222"/>
      <c r="DP106" s="222"/>
      <c r="DQ106" s="222"/>
      <c r="DR106" s="222"/>
      <c r="DS106" s="222"/>
      <c r="DT106" s="222"/>
      <c r="DU106" s="222"/>
      <c r="DV106" s="222"/>
      <c r="DW106" s="222"/>
      <c r="DX106" s="222"/>
      <c r="DY106" s="222"/>
      <c r="DZ106" s="222"/>
      <c r="EA106" s="222"/>
    </row>
    <row r="107" spans="1:131" s="222" customFormat="1" ht="26.25" customHeight="1" thickBot="1" x14ac:dyDescent="0.2">
      <c r="A107" s="241" t="s">
        <v>426</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1" t="s">
        <v>427</v>
      </c>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row>
    <row r="108" spans="1:131" s="222" customFormat="1" ht="26.25" customHeight="1" x14ac:dyDescent="0.15">
      <c r="A108" s="970" t="s">
        <v>428</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429</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2" customFormat="1" ht="26.25" customHeight="1" x14ac:dyDescent="0.15">
      <c r="A109" s="923" t="s">
        <v>430</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431</v>
      </c>
      <c r="AB109" s="924"/>
      <c r="AC109" s="924"/>
      <c r="AD109" s="924"/>
      <c r="AE109" s="925"/>
      <c r="AF109" s="926" t="s">
        <v>432</v>
      </c>
      <c r="AG109" s="924"/>
      <c r="AH109" s="924"/>
      <c r="AI109" s="924"/>
      <c r="AJ109" s="925"/>
      <c r="AK109" s="926" t="s">
        <v>307</v>
      </c>
      <c r="AL109" s="924"/>
      <c r="AM109" s="924"/>
      <c r="AN109" s="924"/>
      <c r="AO109" s="925"/>
      <c r="AP109" s="926" t="s">
        <v>433</v>
      </c>
      <c r="AQ109" s="924"/>
      <c r="AR109" s="924"/>
      <c r="AS109" s="924"/>
      <c r="AT109" s="957"/>
      <c r="AU109" s="923" t="s">
        <v>430</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431</v>
      </c>
      <c r="BR109" s="924"/>
      <c r="BS109" s="924"/>
      <c r="BT109" s="924"/>
      <c r="BU109" s="925"/>
      <c r="BV109" s="926" t="s">
        <v>432</v>
      </c>
      <c r="BW109" s="924"/>
      <c r="BX109" s="924"/>
      <c r="BY109" s="924"/>
      <c r="BZ109" s="925"/>
      <c r="CA109" s="926" t="s">
        <v>307</v>
      </c>
      <c r="CB109" s="924"/>
      <c r="CC109" s="924"/>
      <c r="CD109" s="924"/>
      <c r="CE109" s="925"/>
      <c r="CF109" s="964" t="s">
        <v>433</v>
      </c>
      <c r="CG109" s="964"/>
      <c r="CH109" s="964"/>
      <c r="CI109" s="964"/>
      <c r="CJ109" s="964"/>
      <c r="CK109" s="926" t="s">
        <v>434</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431</v>
      </c>
      <c r="DH109" s="924"/>
      <c r="DI109" s="924"/>
      <c r="DJ109" s="924"/>
      <c r="DK109" s="925"/>
      <c r="DL109" s="926" t="s">
        <v>432</v>
      </c>
      <c r="DM109" s="924"/>
      <c r="DN109" s="924"/>
      <c r="DO109" s="924"/>
      <c r="DP109" s="925"/>
      <c r="DQ109" s="926" t="s">
        <v>307</v>
      </c>
      <c r="DR109" s="924"/>
      <c r="DS109" s="924"/>
      <c r="DT109" s="924"/>
      <c r="DU109" s="925"/>
      <c r="DV109" s="926" t="s">
        <v>433</v>
      </c>
      <c r="DW109" s="924"/>
      <c r="DX109" s="924"/>
      <c r="DY109" s="924"/>
      <c r="DZ109" s="957"/>
    </row>
    <row r="110" spans="1:131" s="222" customFormat="1" ht="26.25" customHeight="1" x14ac:dyDescent="0.15">
      <c r="A110" s="835" t="s">
        <v>435</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2407585</v>
      </c>
      <c r="AB110" s="917"/>
      <c r="AC110" s="917"/>
      <c r="AD110" s="917"/>
      <c r="AE110" s="918"/>
      <c r="AF110" s="919">
        <v>2369507</v>
      </c>
      <c r="AG110" s="917"/>
      <c r="AH110" s="917"/>
      <c r="AI110" s="917"/>
      <c r="AJ110" s="918"/>
      <c r="AK110" s="919">
        <v>2373463</v>
      </c>
      <c r="AL110" s="917"/>
      <c r="AM110" s="917"/>
      <c r="AN110" s="917"/>
      <c r="AO110" s="918"/>
      <c r="AP110" s="920">
        <v>21.9</v>
      </c>
      <c r="AQ110" s="921"/>
      <c r="AR110" s="921"/>
      <c r="AS110" s="921"/>
      <c r="AT110" s="922"/>
      <c r="AU110" s="958" t="s">
        <v>73</v>
      </c>
      <c r="AV110" s="959"/>
      <c r="AW110" s="959"/>
      <c r="AX110" s="959"/>
      <c r="AY110" s="959"/>
      <c r="AZ110" s="888" t="s">
        <v>436</v>
      </c>
      <c r="BA110" s="836"/>
      <c r="BB110" s="836"/>
      <c r="BC110" s="836"/>
      <c r="BD110" s="836"/>
      <c r="BE110" s="836"/>
      <c r="BF110" s="836"/>
      <c r="BG110" s="836"/>
      <c r="BH110" s="836"/>
      <c r="BI110" s="836"/>
      <c r="BJ110" s="836"/>
      <c r="BK110" s="836"/>
      <c r="BL110" s="836"/>
      <c r="BM110" s="836"/>
      <c r="BN110" s="836"/>
      <c r="BO110" s="836"/>
      <c r="BP110" s="837"/>
      <c r="BQ110" s="889">
        <v>22968094</v>
      </c>
      <c r="BR110" s="870"/>
      <c r="BS110" s="870"/>
      <c r="BT110" s="870"/>
      <c r="BU110" s="870"/>
      <c r="BV110" s="870">
        <v>23882730</v>
      </c>
      <c r="BW110" s="870"/>
      <c r="BX110" s="870"/>
      <c r="BY110" s="870"/>
      <c r="BZ110" s="870"/>
      <c r="CA110" s="870">
        <v>24579850</v>
      </c>
      <c r="CB110" s="870"/>
      <c r="CC110" s="870"/>
      <c r="CD110" s="870"/>
      <c r="CE110" s="870"/>
      <c r="CF110" s="894">
        <v>226.3</v>
      </c>
      <c r="CG110" s="895"/>
      <c r="CH110" s="895"/>
      <c r="CI110" s="895"/>
      <c r="CJ110" s="895"/>
      <c r="CK110" s="954" t="s">
        <v>437</v>
      </c>
      <c r="CL110" s="847"/>
      <c r="CM110" s="888" t="s">
        <v>438</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130</v>
      </c>
      <c r="DH110" s="870"/>
      <c r="DI110" s="870"/>
      <c r="DJ110" s="870"/>
      <c r="DK110" s="870"/>
      <c r="DL110" s="870" t="s">
        <v>130</v>
      </c>
      <c r="DM110" s="870"/>
      <c r="DN110" s="870"/>
      <c r="DO110" s="870"/>
      <c r="DP110" s="870"/>
      <c r="DQ110" s="870" t="s">
        <v>439</v>
      </c>
      <c r="DR110" s="870"/>
      <c r="DS110" s="870"/>
      <c r="DT110" s="870"/>
      <c r="DU110" s="870"/>
      <c r="DV110" s="871" t="s">
        <v>395</v>
      </c>
      <c r="DW110" s="871"/>
      <c r="DX110" s="871"/>
      <c r="DY110" s="871"/>
      <c r="DZ110" s="872"/>
    </row>
    <row r="111" spans="1:131" s="222" customFormat="1" ht="26.25" customHeight="1" x14ac:dyDescent="0.15">
      <c r="A111" s="802" t="s">
        <v>440</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130</v>
      </c>
      <c r="AB111" s="947"/>
      <c r="AC111" s="947"/>
      <c r="AD111" s="947"/>
      <c r="AE111" s="948"/>
      <c r="AF111" s="949" t="s">
        <v>395</v>
      </c>
      <c r="AG111" s="947"/>
      <c r="AH111" s="947"/>
      <c r="AI111" s="947"/>
      <c r="AJ111" s="948"/>
      <c r="AK111" s="949" t="s">
        <v>130</v>
      </c>
      <c r="AL111" s="947"/>
      <c r="AM111" s="947"/>
      <c r="AN111" s="947"/>
      <c r="AO111" s="948"/>
      <c r="AP111" s="950" t="s">
        <v>130</v>
      </c>
      <c r="AQ111" s="951"/>
      <c r="AR111" s="951"/>
      <c r="AS111" s="951"/>
      <c r="AT111" s="952"/>
      <c r="AU111" s="960"/>
      <c r="AV111" s="961"/>
      <c r="AW111" s="961"/>
      <c r="AX111" s="961"/>
      <c r="AY111" s="961"/>
      <c r="AZ111" s="843" t="s">
        <v>441</v>
      </c>
      <c r="BA111" s="780"/>
      <c r="BB111" s="780"/>
      <c r="BC111" s="780"/>
      <c r="BD111" s="780"/>
      <c r="BE111" s="780"/>
      <c r="BF111" s="780"/>
      <c r="BG111" s="780"/>
      <c r="BH111" s="780"/>
      <c r="BI111" s="780"/>
      <c r="BJ111" s="780"/>
      <c r="BK111" s="780"/>
      <c r="BL111" s="780"/>
      <c r="BM111" s="780"/>
      <c r="BN111" s="780"/>
      <c r="BO111" s="780"/>
      <c r="BP111" s="781"/>
      <c r="BQ111" s="844">
        <v>41830</v>
      </c>
      <c r="BR111" s="845"/>
      <c r="BS111" s="845"/>
      <c r="BT111" s="845"/>
      <c r="BU111" s="845"/>
      <c r="BV111" s="845">
        <v>94836</v>
      </c>
      <c r="BW111" s="845"/>
      <c r="BX111" s="845"/>
      <c r="BY111" s="845"/>
      <c r="BZ111" s="845"/>
      <c r="CA111" s="845">
        <v>78272</v>
      </c>
      <c r="CB111" s="845"/>
      <c r="CC111" s="845"/>
      <c r="CD111" s="845"/>
      <c r="CE111" s="845"/>
      <c r="CF111" s="903">
        <v>0.7</v>
      </c>
      <c r="CG111" s="904"/>
      <c r="CH111" s="904"/>
      <c r="CI111" s="904"/>
      <c r="CJ111" s="904"/>
      <c r="CK111" s="955"/>
      <c r="CL111" s="849"/>
      <c r="CM111" s="843" t="s">
        <v>442</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130</v>
      </c>
      <c r="DH111" s="845"/>
      <c r="DI111" s="845"/>
      <c r="DJ111" s="845"/>
      <c r="DK111" s="845"/>
      <c r="DL111" s="845" t="s">
        <v>395</v>
      </c>
      <c r="DM111" s="845"/>
      <c r="DN111" s="845"/>
      <c r="DO111" s="845"/>
      <c r="DP111" s="845"/>
      <c r="DQ111" s="845" t="s">
        <v>130</v>
      </c>
      <c r="DR111" s="845"/>
      <c r="DS111" s="845"/>
      <c r="DT111" s="845"/>
      <c r="DU111" s="845"/>
      <c r="DV111" s="822" t="s">
        <v>130</v>
      </c>
      <c r="DW111" s="822"/>
      <c r="DX111" s="822"/>
      <c r="DY111" s="822"/>
      <c r="DZ111" s="823"/>
    </row>
    <row r="112" spans="1:131" s="222" customFormat="1" ht="26.25" customHeight="1" x14ac:dyDescent="0.15">
      <c r="A112" s="940" t="s">
        <v>443</v>
      </c>
      <c r="B112" s="941"/>
      <c r="C112" s="780" t="s">
        <v>444</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439</v>
      </c>
      <c r="AB112" s="808"/>
      <c r="AC112" s="808"/>
      <c r="AD112" s="808"/>
      <c r="AE112" s="809"/>
      <c r="AF112" s="810" t="s">
        <v>395</v>
      </c>
      <c r="AG112" s="808"/>
      <c r="AH112" s="808"/>
      <c r="AI112" s="808"/>
      <c r="AJ112" s="809"/>
      <c r="AK112" s="810" t="s">
        <v>395</v>
      </c>
      <c r="AL112" s="808"/>
      <c r="AM112" s="808"/>
      <c r="AN112" s="808"/>
      <c r="AO112" s="809"/>
      <c r="AP112" s="852" t="s">
        <v>395</v>
      </c>
      <c r="AQ112" s="853"/>
      <c r="AR112" s="853"/>
      <c r="AS112" s="853"/>
      <c r="AT112" s="854"/>
      <c r="AU112" s="960"/>
      <c r="AV112" s="961"/>
      <c r="AW112" s="961"/>
      <c r="AX112" s="961"/>
      <c r="AY112" s="961"/>
      <c r="AZ112" s="843" t="s">
        <v>445</v>
      </c>
      <c r="BA112" s="780"/>
      <c r="BB112" s="780"/>
      <c r="BC112" s="780"/>
      <c r="BD112" s="780"/>
      <c r="BE112" s="780"/>
      <c r="BF112" s="780"/>
      <c r="BG112" s="780"/>
      <c r="BH112" s="780"/>
      <c r="BI112" s="780"/>
      <c r="BJ112" s="780"/>
      <c r="BK112" s="780"/>
      <c r="BL112" s="780"/>
      <c r="BM112" s="780"/>
      <c r="BN112" s="780"/>
      <c r="BO112" s="780"/>
      <c r="BP112" s="781"/>
      <c r="BQ112" s="844">
        <v>7437889</v>
      </c>
      <c r="BR112" s="845"/>
      <c r="BS112" s="845"/>
      <c r="BT112" s="845"/>
      <c r="BU112" s="845"/>
      <c r="BV112" s="845">
        <v>7334286</v>
      </c>
      <c r="BW112" s="845"/>
      <c r="BX112" s="845"/>
      <c r="BY112" s="845"/>
      <c r="BZ112" s="845"/>
      <c r="CA112" s="845">
        <v>7051908</v>
      </c>
      <c r="CB112" s="845"/>
      <c r="CC112" s="845"/>
      <c r="CD112" s="845"/>
      <c r="CE112" s="845"/>
      <c r="CF112" s="903">
        <v>64.900000000000006</v>
      </c>
      <c r="CG112" s="904"/>
      <c r="CH112" s="904"/>
      <c r="CI112" s="904"/>
      <c r="CJ112" s="904"/>
      <c r="CK112" s="955"/>
      <c r="CL112" s="849"/>
      <c r="CM112" s="843" t="s">
        <v>446</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395</v>
      </c>
      <c r="DH112" s="845"/>
      <c r="DI112" s="845"/>
      <c r="DJ112" s="845"/>
      <c r="DK112" s="845"/>
      <c r="DL112" s="845" t="s">
        <v>130</v>
      </c>
      <c r="DM112" s="845"/>
      <c r="DN112" s="845"/>
      <c r="DO112" s="845"/>
      <c r="DP112" s="845"/>
      <c r="DQ112" s="845" t="s">
        <v>130</v>
      </c>
      <c r="DR112" s="845"/>
      <c r="DS112" s="845"/>
      <c r="DT112" s="845"/>
      <c r="DU112" s="845"/>
      <c r="DV112" s="822" t="s">
        <v>130</v>
      </c>
      <c r="DW112" s="822"/>
      <c r="DX112" s="822"/>
      <c r="DY112" s="822"/>
      <c r="DZ112" s="823"/>
    </row>
    <row r="113" spans="1:130" s="222" customFormat="1" ht="26.25" customHeight="1" x14ac:dyDescent="0.15">
      <c r="A113" s="942"/>
      <c r="B113" s="943"/>
      <c r="C113" s="780" t="s">
        <v>447</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949616</v>
      </c>
      <c r="AB113" s="947"/>
      <c r="AC113" s="947"/>
      <c r="AD113" s="947"/>
      <c r="AE113" s="948"/>
      <c r="AF113" s="949">
        <v>750550</v>
      </c>
      <c r="AG113" s="947"/>
      <c r="AH113" s="947"/>
      <c r="AI113" s="947"/>
      <c r="AJ113" s="948"/>
      <c r="AK113" s="949">
        <v>733033</v>
      </c>
      <c r="AL113" s="947"/>
      <c r="AM113" s="947"/>
      <c r="AN113" s="947"/>
      <c r="AO113" s="948"/>
      <c r="AP113" s="950">
        <v>6.7</v>
      </c>
      <c r="AQ113" s="951"/>
      <c r="AR113" s="951"/>
      <c r="AS113" s="951"/>
      <c r="AT113" s="952"/>
      <c r="AU113" s="960"/>
      <c r="AV113" s="961"/>
      <c r="AW113" s="961"/>
      <c r="AX113" s="961"/>
      <c r="AY113" s="961"/>
      <c r="AZ113" s="843" t="s">
        <v>448</v>
      </c>
      <c r="BA113" s="780"/>
      <c r="BB113" s="780"/>
      <c r="BC113" s="780"/>
      <c r="BD113" s="780"/>
      <c r="BE113" s="780"/>
      <c r="BF113" s="780"/>
      <c r="BG113" s="780"/>
      <c r="BH113" s="780"/>
      <c r="BI113" s="780"/>
      <c r="BJ113" s="780"/>
      <c r="BK113" s="780"/>
      <c r="BL113" s="780"/>
      <c r="BM113" s="780"/>
      <c r="BN113" s="780"/>
      <c r="BO113" s="780"/>
      <c r="BP113" s="781"/>
      <c r="BQ113" s="844">
        <v>340821</v>
      </c>
      <c r="BR113" s="845"/>
      <c r="BS113" s="845"/>
      <c r="BT113" s="845"/>
      <c r="BU113" s="845"/>
      <c r="BV113" s="845">
        <v>296498</v>
      </c>
      <c r="BW113" s="845"/>
      <c r="BX113" s="845"/>
      <c r="BY113" s="845"/>
      <c r="BZ113" s="845"/>
      <c r="CA113" s="845">
        <v>258505</v>
      </c>
      <c r="CB113" s="845"/>
      <c r="CC113" s="845"/>
      <c r="CD113" s="845"/>
      <c r="CE113" s="845"/>
      <c r="CF113" s="903">
        <v>2.4</v>
      </c>
      <c r="CG113" s="904"/>
      <c r="CH113" s="904"/>
      <c r="CI113" s="904"/>
      <c r="CJ113" s="904"/>
      <c r="CK113" s="955"/>
      <c r="CL113" s="849"/>
      <c r="CM113" s="843" t="s">
        <v>449</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395</v>
      </c>
      <c r="DH113" s="808"/>
      <c r="DI113" s="808"/>
      <c r="DJ113" s="808"/>
      <c r="DK113" s="809"/>
      <c r="DL113" s="810" t="s">
        <v>130</v>
      </c>
      <c r="DM113" s="808"/>
      <c r="DN113" s="808"/>
      <c r="DO113" s="808"/>
      <c r="DP113" s="809"/>
      <c r="DQ113" s="810" t="s">
        <v>130</v>
      </c>
      <c r="DR113" s="808"/>
      <c r="DS113" s="808"/>
      <c r="DT113" s="808"/>
      <c r="DU113" s="809"/>
      <c r="DV113" s="852" t="s">
        <v>130</v>
      </c>
      <c r="DW113" s="853"/>
      <c r="DX113" s="853"/>
      <c r="DY113" s="853"/>
      <c r="DZ113" s="854"/>
    </row>
    <row r="114" spans="1:130" s="222" customFormat="1" ht="26.25" customHeight="1" x14ac:dyDescent="0.15">
      <c r="A114" s="942"/>
      <c r="B114" s="943"/>
      <c r="C114" s="780" t="s">
        <v>450</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46557</v>
      </c>
      <c r="AB114" s="808"/>
      <c r="AC114" s="808"/>
      <c r="AD114" s="808"/>
      <c r="AE114" s="809"/>
      <c r="AF114" s="810">
        <v>46395</v>
      </c>
      <c r="AG114" s="808"/>
      <c r="AH114" s="808"/>
      <c r="AI114" s="808"/>
      <c r="AJ114" s="809"/>
      <c r="AK114" s="810">
        <v>46364</v>
      </c>
      <c r="AL114" s="808"/>
      <c r="AM114" s="808"/>
      <c r="AN114" s="808"/>
      <c r="AO114" s="809"/>
      <c r="AP114" s="852">
        <v>0.4</v>
      </c>
      <c r="AQ114" s="853"/>
      <c r="AR114" s="853"/>
      <c r="AS114" s="853"/>
      <c r="AT114" s="854"/>
      <c r="AU114" s="960"/>
      <c r="AV114" s="961"/>
      <c r="AW114" s="961"/>
      <c r="AX114" s="961"/>
      <c r="AY114" s="961"/>
      <c r="AZ114" s="843" t="s">
        <v>451</v>
      </c>
      <c r="BA114" s="780"/>
      <c r="BB114" s="780"/>
      <c r="BC114" s="780"/>
      <c r="BD114" s="780"/>
      <c r="BE114" s="780"/>
      <c r="BF114" s="780"/>
      <c r="BG114" s="780"/>
      <c r="BH114" s="780"/>
      <c r="BI114" s="780"/>
      <c r="BJ114" s="780"/>
      <c r="BK114" s="780"/>
      <c r="BL114" s="780"/>
      <c r="BM114" s="780"/>
      <c r="BN114" s="780"/>
      <c r="BO114" s="780"/>
      <c r="BP114" s="781"/>
      <c r="BQ114" s="844">
        <v>4001920</v>
      </c>
      <c r="BR114" s="845"/>
      <c r="BS114" s="845"/>
      <c r="BT114" s="845"/>
      <c r="BU114" s="845"/>
      <c r="BV114" s="845">
        <v>3747674</v>
      </c>
      <c r="BW114" s="845"/>
      <c r="BX114" s="845"/>
      <c r="BY114" s="845"/>
      <c r="BZ114" s="845"/>
      <c r="CA114" s="845">
        <v>3521548</v>
      </c>
      <c r="CB114" s="845"/>
      <c r="CC114" s="845"/>
      <c r="CD114" s="845"/>
      <c r="CE114" s="845"/>
      <c r="CF114" s="903">
        <v>32.4</v>
      </c>
      <c r="CG114" s="904"/>
      <c r="CH114" s="904"/>
      <c r="CI114" s="904"/>
      <c r="CJ114" s="904"/>
      <c r="CK114" s="955"/>
      <c r="CL114" s="849"/>
      <c r="CM114" s="843" t="s">
        <v>452</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130</v>
      </c>
      <c r="DH114" s="808"/>
      <c r="DI114" s="808"/>
      <c r="DJ114" s="808"/>
      <c r="DK114" s="809"/>
      <c r="DL114" s="810" t="s">
        <v>395</v>
      </c>
      <c r="DM114" s="808"/>
      <c r="DN114" s="808"/>
      <c r="DO114" s="808"/>
      <c r="DP114" s="809"/>
      <c r="DQ114" s="810" t="s">
        <v>130</v>
      </c>
      <c r="DR114" s="808"/>
      <c r="DS114" s="808"/>
      <c r="DT114" s="808"/>
      <c r="DU114" s="809"/>
      <c r="DV114" s="852" t="s">
        <v>395</v>
      </c>
      <c r="DW114" s="853"/>
      <c r="DX114" s="853"/>
      <c r="DY114" s="853"/>
      <c r="DZ114" s="854"/>
    </row>
    <row r="115" spans="1:130" s="222" customFormat="1" ht="26.25" customHeight="1" x14ac:dyDescent="0.15">
      <c r="A115" s="942"/>
      <c r="B115" s="943"/>
      <c r="C115" s="780" t="s">
        <v>453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15927</v>
      </c>
      <c r="AB115" s="947"/>
      <c r="AC115" s="947"/>
      <c r="AD115" s="947"/>
      <c r="AE115" s="948"/>
      <c r="AF115" s="949">
        <v>16829</v>
      </c>
      <c r="AG115" s="947"/>
      <c r="AH115" s="947"/>
      <c r="AI115" s="947"/>
      <c r="AJ115" s="948"/>
      <c r="AK115" s="949">
        <v>15124</v>
      </c>
      <c r="AL115" s="947"/>
      <c r="AM115" s="947"/>
      <c r="AN115" s="947"/>
      <c r="AO115" s="948"/>
      <c r="AP115" s="950">
        <v>0.1</v>
      </c>
      <c r="AQ115" s="951"/>
      <c r="AR115" s="951"/>
      <c r="AS115" s="951"/>
      <c r="AT115" s="952"/>
      <c r="AU115" s="960"/>
      <c r="AV115" s="961"/>
      <c r="AW115" s="961"/>
      <c r="AX115" s="961"/>
      <c r="AY115" s="961"/>
      <c r="AZ115" s="843" t="s">
        <v>454</v>
      </c>
      <c r="BA115" s="780"/>
      <c r="BB115" s="780"/>
      <c r="BC115" s="780"/>
      <c r="BD115" s="780"/>
      <c r="BE115" s="780"/>
      <c r="BF115" s="780"/>
      <c r="BG115" s="780"/>
      <c r="BH115" s="780"/>
      <c r="BI115" s="780"/>
      <c r="BJ115" s="780"/>
      <c r="BK115" s="780"/>
      <c r="BL115" s="780"/>
      <c r="BM115" s="780"/>
      <c r="BN115" s="780"/>
      <c r="BO115" s="780"/>
      <c r="BP115" s="781"/>
      <c r="BQ115" s="844" t="s">
        <v>395</v>
      </c>
      <c r="BR115" s="845"/>
      <c r="BS115" s="845"/>
      <c r="BT115" s="845"/>
      <c r="BU115" s="845"/>
      <c r="BV115" s="845" t="s">
        <v>395</v>
      </c>
      <c r="BW115" s="845"/>
      <c r="BX115" s="845"/>
      <c r="BY115" s="845"/>
      <c r="BZ115" s="845"/>
      <c r="CA115" s="845" t="s">
        <v>395</v>
      </c>
      <c r="CB115" s="845"/>
      <c r="CC115" s="845"/>
      <c r="CD115" s="845"/>
      <c r="CE115" s="845"/>
      <c r="CF115" s="903" t="s">
        <v>130</v>
      </c>
      <c r="CG115" s="904"/>
      <c r="CH115" s="904"/>
      <c r="CI115" s="904"/>
      <c r="CJ115" s="904"/>
      <c r="CK115" s="955"/>
      <c r="CL115" s="849"/>
      <c r="CM115" s="843" t="s">
        <v>455</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130</v>
      </c>
      <c r="DH115" s="808"/>
      <c r="DI115" s="808"/>
      <c r="DJ115" s="808"/>
      <c r="DK115" s="809"/>
      <c r="DL115" s="810" t="s">
        <v>395</v>
      </c>
      <c r="DM115" s="808"/>
      <c r="DN115" s="808"/>
      <c r="DO115" s="808"/>
      <c r="DP115" s="809"/>
      <c r="DQ115" s="810" t="s">
        <v>130</v>
      </c>
      <c r="DR115" s="808"/>
      <c r="DS115" s="808"/>
      <c r="DT115" s="808"/>
      <c r="DU115" s="809"/>
      <c r="DV115" s="852" t="s">
        <v>395</v>
      </c>
      <c r="DW115" s="853"/>
      <c r="DX115" s="853"/>
      <c r="DY115" s="853"/>
      <c r="DZ115" s="854"/>
    </row>
    <row r="116" spans="1:130" s="222" customFormat="1" ht="26.25" customHeight="1" x14ac:dyDescent="0.15">
      <c r="A116" s="944"/>
      <c r="B116" s="945"/>
      <c r="C116" s="867" t="s">
        <v>456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395</v>
      </c>
      <c r="AB116" s="808"/>
      <c r="AC116" s="808"/>
      <c r="AD116" s="808"/>
      <c r="AE116" s="809"/>
      <c r="AF116" s="810" t="s">
        <v>395</v>
      </c>
      <c r="AG116" s="808"/>
      <c r="AH116" s="808"/>
      <c r="AI116" s="808"/>
      <c r="AJ116" s="809"/>
      <c r="AK116" s="810" t="s">
        <v>395</v>
      </c>
      <c r="AL116" s="808"/>
      <c r="AM116" s="808"/>
      <c r="AN116" s="808"/>
      <c r="AO116" s="809"/>
      <c r="AP116" s="852" t="s">
        <v>130</v>
      </c>
      <c r="AQ116" s="853"/>
      <c r="AR116" s="853"/>
      <c r="AS116" s="853"/>
      <c r="AT116" s="854"/>
      <c r="AU116" s="960"/>
      <c r="AV116" s="961"/>
      <c r="AW116" s="961"/>
      <c r="AX116" s="961"/>
      <c r="AY116" s="961"/>
      <c r="AZ116" s="937" t="s">
        <v>457</v>
      </c>
      <c r="BA116" s="938"/>
      <c r="BB116" s="938"/>
      <c r="BC116" s="938"/>
      <c r="BD116" s="938"/>
      <c r="BE116" s="938"/>
      <c r="BF116" s="938"/>
      <c r="BG116" s="938"/>
      <c r="BH116" s="938"/>
      <c r="BI116" s="938"/>
      <c r="BJ116" s="938"/>
      <c r="BK116" s="938"/>
      <c r="BL116" s="938"/>
      <c r="BM116" s="938"/>
      <c r="BN116" s="938"/>
      <c r="BO116" s="938"/>
      <c r="BP116" s="939"/>
      <c r="BQ116" s="844" t="s">
        <v>130</v>
      </c>
      <c r="BR116" s="845"/>
      <c r="BS116" s="845"/>
      <c r="BT116" s="845"/>
      <c r="BU116" s="845"/>
      <c r="BV116" s="845" t="s">
        <v>395</v>
      </c>
      <c r="BW116" s="845"/>
      <c r="BX116" s="845"/>
      <c r="BY116" s="845"/>
      <c r="BZ116" s="845"/>
      <c r="CA116" s="845" t="s">
        <v>395</v>
      </c>
      <c r="CB116" s="845"/>
      <c r="CC116" s="845"/>
      <c r="CD116" s="845"/>
      <c r="CE116" s="845"/>
      <c r="CF116" s="903" t="s">
        <v>395</v>
      </c>
      <c r="CG116" s="904"/>
      <c r="CH116" s="904"/>
      <c r="CI116" s="904"/>
      <c r="CJ116" s="904"/>
      <c r="CK116" s="955"/>
      <c r="CL116" s="849"/>
      <c r="CM116" s="843" t="s">
        <v>458</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41830</v>
      </c>
      <c r="DH116" s="808"/>
      <c r="DI116" s="808"/>
      <c r="DJ116" s="808"/>
      <c r="DK116" s="809"/>
      <c r="DL116" s="810">
        <v>39000</v>
      </c>
      <c r="DM116" s="808"/>
      <c r="DN116" s="808"/>
      <c r="DO116" s="808"/>
      <c r="DP116" s="809"/>
      <c r="DQ116" s="810">
        <v>26000</v>
      </c>
      <c r="DR116" s="808"/>
      <c r="DS116" s="808"/>
      <c r="DT116" s="808"/>
      <c r="DU116" s="809"/>
      <c r="DV116" s="852">
        <v>0.2</v>
      </c>
      <c r="DW116" s="853"/>
      <c r="DX116" s="853"/>
      <c r="DY116" s="853"/>
      <c r="DZ116" s="854"/>
    </row>
    <row r="117" spans="1:130" s="222" customFormat="1" ht="26.25" customHeight="1" x14ac:dyDescent="0.15">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459</v>
      </c>
      <c r="Z117" s="925"/>
      <c r="AA117" s="930">
        <v>3419685</v>
      </c>
      <c r="AB117" s="931"/>
      <c r="AC117" s="931"/>
      <c r="AD117" s="931"/>
      <c r="AE117" s="932"/>
      <c r="AF117" s="933">
        <v>3183281</v>
      </c>
      <c r="AG117" s="931"/>
      <c r="AH117" s="931"/>
      <c r="AI117" s="931"/>
      <c r="AJ117" s="932"/>
      <c r="AK117" s="933">
        <v>3167984</v>
      </c>
      <c r="AL117" s="931"/>
      <c r="AM117" s="931"/>
      <c r="AN117" s="931"/>
      <c r="AO117" s="932"/>
      <c r="AP117" s="934"/>
      <c r="AQ117" s="935"/>
      <c r="AR117" s="935"/>
      <c r="AS117" s="935"/>
      <c r="AT117" s="936"/>
      <c r="AU117" s="960"/>
      <c r="AV117" s="961"/>
      <c r="AW117" s="961"/>
      <c r="AX117" s="961"/>
      <c r="AY117" s="961"/>
      <c r="AZ117" s="891" t="s">
        <v>460</v>
      </c>
      <c r="BA117" s="892"/>
      <c r="BB117" s="892"/>
      <c r="BC117" s="892"/>
      <c r="BD117" s="892"/>
      <c r="BE117" s="892"/>
      <c r="BF117" s="892"/>
      <c r="BG117" s="892"/>
      <c r="BH117" s="892"/>
      <c r="BI117" s="892"/>
      <c r="BJ117" s="892"/>
      <c r="BK117" s="892"/>
      <c r="BL117" s="892"/>
      <c r="BM117" s="892"/>
      <c r="BN117" s="892"/>
      <c r="BO117" s="892"/>
      <c r="BP117" s="893"/>
      <c r="BQ117" s="844" t="s">
        <v>395</v>
      </c>
      <c r="BR117" s="845"/>
      <c r="BS117" s="845"/>
      <c r="BT117" s="845"/>
      <c r="BU117" s="845"/>
      <c r="BV117" s="845" t="s">
        <v>395</v>
      </c>
      <c r="BW117" s="845"/>
      <c r="BX117" s="845"/>
      <c r="BY117" s="845"/>
      <c r="BZ117" s="845"/>
      <c r="CA117" s="845" t="s">
        <v>439</v>
      </c>
      <c r="CB117" s="845"/>
      <c r="CC117" s="845"/>
      <c r="CD117" s="845"/>
      <c r="CE117" s="845"/>
      <c r="CF117" s="903" t="s">
        <v>130</v>
      </c>
      <c r="CG117" s="904"/>
      <c r="CH117" s="904"/>
      <c r="CI117" s="904"/>
      <c r="CJ117" s="904"/>
      <c r="CK117" s="955"/>
      <c r="CL117" s="849"/>
      <c r="CM117" s="843" t="s">
        <v>461</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130</v>
      </c>
      <c r="DH117" s="808"/>
      <c r="DI117" s="808"/>
      <c r="DJ117" s="808"/>
      <c r="DK117" s="809"/>
      <c r="DL117" s="810" t="s">
        <v>395</v>
      </c>
      <c r="DM117" s="808"/>
      <c r="DN117" s="808"/>
      <c r="DO117" s="808"/>
      <c r="DP117" s="809"/>
      <c r="DQ117" s="810" t="s">
        <v>130</v>
      </c>
      <c r="DR117" s="808"/>
      <c r="DS117" s="808"/>
      <c r="DT117" s="808"/>
      <c r="DU117" s="809"/>
      <c r="DV117" s="852" t="s">
        <v>130</v>
      </c>
      <c r="DW117" s="853"/>
      <c r="DX117" s="853"/>
      <c r="DY117" s="853"/>
      <c r="DZ117" s="854"/>
    </row>
    <row r="118" spans="1:130" s="222" customFormat="1" ht="26.25" customHeight="1" x14ac:dyDescent="0.15">
      <c r="A118" s="923" t="s">
        <v>434</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431</v>
      </c>
      <c r="AB118" s="924"/>
      <c r="AC118" s="924"/>
      <c r="AD118" s="924"/>
      <c r="AE118" s="925"/>
      <c r="AF118" s="926" t="s">
        <v>432</v>
      </c>
      <c r="AG118" s="924"/>
      <c r="AH118" s="924"/>
      <c r="AI118" s="924"/>
      <c r="AJ118" s="925"/>
      <c r="AK118" s="926" t="s">
        <v>307</v>
      </c>
      <c r="AL118" s="924"/>
      <c r="AM118" s="924"/>
      <c r="AN118" s="924"/>
      <c r="AO118" s="925"/>
      <c r="AP118" s="927" t="s">
        <v>433</v>
      </c>
      <c r="AQ118" s="928"/>
      <c r="AR118" s="928"/>
      <c r="AS118" s="928"/>
      <c r="AT118" s="929"/>
      <c r="AU118" s="960"/>
      <c r="AV118" s="961"/>
      <c r="AW118" s="961"/>
      <c r="AX118" s="961"/>
      <c r="AY118" s="961"/>
      <c r="AZ118" s="866" t="s">
        <v>462</v>
      </c>
      <c r="BA118" s="867"/>
      <c r="BB118" s="867"/>
      <c r="BC118" s="867"/>
      <c r="BD118" s="867"/>
      <c r="BE118" s="867"/>
      <c r="BF118" s="867"/>
      <c r="BG118" s="867"/>
      <c r="BH118" s="867"/>
      <c r="BI118" s="867"/>
      <c r="BJ118" s="867"/>
      <c r="BK118" s="867"/>
      <c r="BL118" s="867"/>
      <c r="BM118" s="867"/>
      <c r="BN118" s="867"/>
      <c r="BO118" s="867"/>
      <c r="BP118" s="868"/>
      <c r="BQ118" s="907" t="s">
        <v>395</v>
      </c>
      <c r="BR118" s="873"/>
      <c r="BS118" s="873"/>
      <c r="BT118" s="873"/>
      <c r="BU118" s="873"/>
      <c r="BV118" s="873" t="s">
        <v>395</v>
      </c>
      <c r="BW118" s="873"/>
      <c r="BX118" s="873"/>
      <c r="BY118" s="873"/>
      <c r="BZ118" s="873"/>
      <c r="CA118" s="873" t="s">
        <v>130</v>
      </c>
      <c r="CB118" s="873"/>
      <c r="CC118" s="873"/>
      <c r="CD118" s="873"/>
      <c r="CE118" s="873"/>
      <c r="CF118" s="903" t="s">
        <v>395</v>
      </c>
      <c r="CG118" s="904"/>
      <c r="CH118" s="904"/>
      <c r="CI118" s="904"/>
      <c r="CJ118" s="904"/>
      <c r="CK118" s="955"/>
      <c r="CL118" s="849"/>
      <c r="CM118" s="843" t="s">
        <v>463</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395</v>
      </c>
      <c r="DH118" s="808"/>
      <c r="DI118" s="808"/>
      <c r="DJ118" s="808"/>
      <c r="DK118" s="809"/>
      <c r="DL118" s="810" t="s">
        <v>395</v>
      </c>
      <c r="DM118" s="808"/>
      <c r="DN118" s="808"/>
      <c r="DO118" s="808"/>
      <c r="DP118" s="809"/>
      <c r="DQ118" s="810" t="s">
        <v>130</v>
      </c>
      <c r="DR118" s="808"/>
      <c r="DS118" s="808"/>
      <c r="DT118" s="808"/>
      <c r="DU118" s="809"/>
      <c r="DV118" s="852" t="s">
        <v>395</v>
      </c>
      <c r="DW118" s="853"/>
      <c r="DX118" s="853"/>
      <c r="DY118" s="853"/>
      <c r="DZ118" s="854"/>
    </row>
    <row r="119" spans="1:130" s="222" customFormat="1" ht="26.25" customHeight="1" x14ac:dyDescent="0.15">
      <c r="A119" s="846" t="s">
        <v>437</v>
      </c>
      <c r="B119" s="847"/>
      <c r="C119" s="888" t="s">
        <v>438</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130</v>
      </c>
      <c r="AB119" s="917"/>
      <c r="AC119" s="917"/>
      <c r="AD119" s="917"/>
      <c r="AE119" s="918"/>
      <c r="AF119" s="919" t="s">
        <v>130</v>
      </c>
      <c r="AG119" s="917"/>
      <c r="AH119" s="917"/>
      <c r="AI119" s="917"/>
      <c r="AJ119" s="918"/>
      <c r="AK119" s="919" t="s">
        <v>395</v>
      </c>
      <c r="AL119" s="917"/>
      <c r="AM119" s="917"/>
      <c r="AN119" s="917"/>
      <c r="AO119" s="918"/>
      <c r="AP119" s="920" t="s">
        <v>439</v>
      </c>
      <c r="AQ119" s="921"/>
      <c r="AR119" s="921"/>
      <c r="AS119" s="921"/>
      <c r="AT119" s="922"/>
      <c r="AU119" s="962"/>
      <c r="AV119" s="963"/>
      <c r="AW119" s="963"/>
      <c r="AX119" s="963"/>
      <c r="AY119" s="963"/>
      <c r="AZ119" s="243" t="s">
        <v>188</v>
      </c>
      <c r="BA119" s="243"/>
      <c r="BB119" s="243"/>
      <c r="BC119" s="243"/>
      <c r="BD119" s="243"/>
      <c r="BE119" s="243"/>
      <c r="BF119" s="243"/>
      <c r="BG119" s="243"/>
      <c r="BH119" s="243"/>
      <c r="BI119" s="243"/>
      <c r="BJ119" s="243"/>
      <c r="BK119" s="243"/>
      <c r="BL119" s="243"/>
      <c r="BM119" s="243"/>
      <c r="BN119" s="243"/>
      <c r="BO119" s="905" t="s">
        <v>464</v>
      </c>
      <c r="BP119" s="906"/>
      <c r="BQ119" s="907">
        <v>34790554</v>
      </c>
      <c r="BR119" s="873"/>
      <c r="BS119" s="873"/>
      <c r="BT119" s="873"/>
      <c r="BU119" s="873"/>
      <c r="BV119" s="873">
        <v>35356024</v>
      </c>
      <c r="BW119" s="873"/>
      <c r="BX119" s="873"/>
      <c r="BY119" s="873"/>
      <c r="BZ119" s="873"/>
      <c r="CA119" s="873">
        <v>35490083</v>
      </c>
      <c r="CB119" s="873"/>
      <c r="CC119" s="873"/>
      <c r="CD119" s="873"/>
      <c r="CE119" s="873"/>
      <c r="CF119" s="776"/>
      <c r="CG119" s="777"/>
      <c r="CH119" s="777"/>
      <c r="CI119" s="777"/>
      <c r="CJ119" s="862"/>
      <c r="CK119" s="956"/>
      <c r="CL119" s="851"/>
      <c r="CM119" s="866" t="s">
        <v>465</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395</v>
      </c>
      <c r="DH119" s="792"/>
      <c r="DI119" s="792"/>
      <c r="DJ119" s="792"/>
      <c r="DK119" s="793"/>
      <c r="DL119" s="794">
        <v>55836</v>
      </c>
      <c r="DM119" s="792"/>
      <c r="DN119" s="792"/>
      <c r="DO119" s="792"/>
      <c r="DP119" s="793"/>
      <c r="DQ119" s="794">
        <v>52272</v>
      </c>
      <c r="DR119" s="792"/>
      <c r="DS119" s="792"/>
      <c r="DT119" s="792"/>
      <c r="DU119" s="793"/>
      <c r="DV119" s="876">
        <v>0.5</v>
      </c>
      <c r="DW119" s="877"/>
      <c r="DX119" s="877"/>
      <c r="DY119" s="877"/>
      <c r="DZ119" s="878"/>
    </row>
    <row r="120" spans="1:130" s="222" customFormat="1" ht="26.25" customHeight="1" x14ac:dyDescent="0.15">
      <c r="A120" s="848"/>
      <c r="B120" s="849"/>
      <c r="C120" s="843" t="s">
        <v>442</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439</v>
      </c>
      <c r="AB120" s="808"/>
      <c r="AC120" s="808"/>
      <c r="AD120" s="808"/>
      <c r="AE120" s="809"/>
      <c r="AF120" s="810" t="s">
        <v>395</v>
      </c>
      <c r="AG120" s="808"/>
      <c r="AH120" s="808"/>
      <c r="AI120" s="808"/>
      <c r="AJ120" s="809"/>
      <c r="AK120" s="810" t="s">
        <v>395</v>
      </c>
      <c r="AL120" s="808"/>
      <c r="AM120" s="808"/>
      <c r="AN120" s="808"/>
      <c r="AO120" s="809"/>
      <c r="AP120" s="852" t="s">
        <v>439</v>
      </c>
      <c r="AQ120" s="853"/>
      <c r="AR120" s="853"/>
      <c r="AS120" s="853"/>
      <c r="AT120" s="854"/>
      <c r="AU120" s="908" t="s">
        <v>466</v>
      </c>
      <c r="AV120" s="909"/>
      <c r="AW120" s="909"/>
      <c r="AX120" s="909"/>
      <c r="AY120" s="910"/>
      <c r="AZ120" s="888" t="s">
        <v>467</v>
      </c>
      <c r="BA120" s="836"/>
      <c r="BB120" s="836"/>
      <c r="BC120" s="836"/>
      <c r="BD120" s="836"/>
      <c r="BE120" s="836"/>
      <c r="BF120" s="836"/>
      <c r="BG120" s="836"/>
      <c r="BH120" s="836"/>
      <c r="BI120" s="836"/>
      <c r="BJ120" s="836"/>
      <c r="BK120" s="836"/>
      <c r="BL120" s="836"/>
      <c r="BM120" s="836"/>
      <c r="BN120" s="836"/>
      <c r="BO120" s="836"/>
      <c r="BP120" s="837"/>
      <c r="BQ120" s="889">
        <v>7764921</v>
      </c>
      <c r="BR120" s="870"/>
      <c r="BS120" s="870"/>
      <c r="BT120" s="870"/>
      <c r="BU120" s="870"/>
      <c r="BV120" s="870">
        <v>7810542</v>
      </c>
      <c r="BW120" s="870"/>
      <c r="BX120" s="870"/>
      <c r="BY120" s="870"/>
      <c r="BZ120" s="870"/>
      <c r="CA120" s="870">
        <v>9374247</v>
      </c>
      <c r="CB120" s="870"/>
      <c r="CC120" s="870"/>
      <c r="CD120" s="870"/>
      <c r="CE120" s="870"/>
      <c r="CF120" s="894">
        <v>86.3</v>
      </c>
      <c r="CG120" s="895"/>
      <c r="CH120" s="895"/>
      <c r="CI120" s="895"/>
      <c r="CJ120" s="895"/>
      <c r="CK120" s="896" t="s">
        <v>468</v>
      </c>
      <c r="CL120" s="880"/>
      <c r="CM120" s="880"/>
      <c r="CN120" s="880"/>
      <c r="CO120" s="881"/>
      <c r="CP120" s="900" t="s">
        <v>469</v>
      </c>
      <c r="CQ120" s="901"/>
      <c r="CR120" s="901"/>
      <c r="CS120" s="901"/>
      <c r="CT120" s="901"/>
      <c r="CU120" s="901"/>
      <c r="CV120" s="901"/>
      <c r="CW120" s="901"/>
      <c r="CX120" s="901"/>
      <c r="CY120" s="901"/>
      <c r="CZ120" s="901"/>
      <c r="DA120" s="901"/>
      <c r="DB120" s="901"/>
      <c r="DC120" s="901"/>
      <c r="DD120" s="901"/>
      <c r="DE120" s="901"/>
      <c r="DF120" s="902"/>
      <c r="DG120" s="889" t="s">
        <v>395</v>
      </c>
      <c r="DH120" s="870"/>
      <c r="DI120" s="870"/>
      <c r="DJ120" s="870"/>
      <c r="DK120" s="870"/>
      <c r="DL120" s="870">
        <v>4800052</v>
      </c>
      <c r="DM120" s="870"/>
      <c r="DN120" s="870"/>
      <c r="DO120" s="870"/>
      <c r="DP120" s="870"/>
      <c r="DQ120" s="870">
        <v>4433772</v>
      </c>
      <c r="DR120" s="870"/>
      <c r="DS120" s="870"/>
      <c r="DT120" s="870"/>
      <c r="DU120" s="870"/>
      <c r="DV120" s="871">
        <v>40.799999999999997</v>
      </c>
      <c r="DW120" s="871"/>
      <c r="DX120" s="871"/>
      <c r="DY120" s="871"/>
      <c r="DZ120" s="872"/>
    </row>
    <row r="121" spans="1:130" s="222" customFormat="1" ht="26.25" customHeight="1" x14ac:dyDescent="0.15">
      <c r="A121" s="848"/>
      <c r="B121" s="849"/>
      <c r="C121" s="891" t="s">
        <v>470</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130</v>
      </c>
      <c r="AB121" s="808"/>
      <c r="AC121" s="808"/>
      <c r="AD121" s="808"/>
      <c r="AE121" s="809"/>
      <c r="AF121" s="810" t="s">
        <v>439</v>
      </c>
      <c r="AG121" s="808"/>
      <c r="AH121" s="808"/>
      <c r="AI121" s="808"/>
      <c r="AJ121" s="809"/>
      <c r="AK121" s="810" t="s">
        <v>395</v>
      </c>
      <c r="AL121" s="808"/>
      <c r="AM121" s="808"/>
      <c r="AN121" s="808"/>
      <c r="AO121" s="809"/>
      <c r="AP121" s="852" t="s">
        <v>395</v>
      </c>
      <c r="AQ121" s="853"/>
      <c r="AR121" s="853"/>
      <c r="AS121" s="853"/>
      <c r="AT121" s="854"/>
      <c r="AU121" s="911"/>
      <c r="AV121" s="912"/>
      <c r="AW121" s="912"/>
      <c r="AX121" s="912"/>
      <c r="AY121" s="913"/>
      <c r="AZ121" s="843" t="s">
        <v>471</v>
      </c>
      <c r="BA121" s="780"/>
      <c r="BB121" s="780"/>
      <c r="BC121" s="780"/>
      <c r="BD121" s="780"/>
      <c r="BE121" s="780"/>
      <c r="BF121" s="780"/>
      <c r="BG121" s="780"/>
      <c r="BH121" s="780"/>
      <c r="BI121" s="780"/>
      <c r="BJ121" s="780"/>
      <c r="BK121" s="780"/>
      <c r="BL121" s="780"/>
      <c r="BM121" s="780"/>
      <c r="BN121" s="780"/>
      <c r="BO121" s="780"/>
      <c r="BP121" s="781"/>
      <c r="BQ121" s="844">
        <v>262207</v>
      </c>
      <c r="BR121" s="845"/>
      <c r="BS121" s="845"/>
      <c r="BT121" s="845"/>
      <c r="BU121" s="845"/>
      <c r="BV121" s="845">
        <v>242880</v>
      </c>
      <c r="BW121" s="845"/>
      <c r="BX121" s="845"/>
      <c r="BY121" s="845"/>
      <c r="BZ121" s="845"/>
      <c r="CA121" s="845">
        <v>213478</v>
      </c>
      <c r="CB121" s="845"/>
      <c r="CC121" s="845"/>
      <c r="CD121" s="845"/>
      <c r="CE121" s="845"/>
      <c r="CF121" s="903">
        <v>2</v>
      </c>
      <c r="CG121" s="904"/>
      <c r="CH121" s="904"/>
      <c r="CI121" s="904"/>
      <c r="CJ121" s="904"/>
      <c r="CK121" s="897"/>
      <c r="CL121" s="883"/>
      <c r="CM121" s="883"/>
      <c r="CN121" s="883"/>
      <c r="CO121" s="884"/>
      <c r="CP121" s="863" t="s">
        <v>472</v>
      </c>
      <c r="CQ121" s="864"/>
      <c r="CR121" s="864"/>
      <c r="CS121" s="864"/>
      <c r="CT121" s="864"/>
      <c r="CU121" s="864"/>
      <c r="CV121" s="864"/>
      <c r="CW121" s="864"/>
      <c r="CX121" s="864"/>
      <c r="CY121" s="864"/>
      <c r="CZ121" s="864"/>
      <c r="DA121" s="864"/>
      <c r="DB121" s="864"/>
      <c r="DC121" s="864"/>
      <c r="DD121" s="864"/>
      <c r="DE121" s="864"/>
      <c r="DF121" s="865"/>
      <c r="DG121" s="844">
        <v>2166362</v>
      </c>
      <c r="DH121" s="845"/>
      <c r="DI121" s="845"/>
      <c r="DJ121" s="845"/>
      <c r="DK121" s="845"/>
      <c r="DL121" s="845">
        <v>2394351</v>
      </c>
      <c r="DM121" s="845"/>
      <c r="DN121" s="845"/>
      <c r="DO121" s="845"/>
      <c r="DP121" s="845"/>
      <c r="DQ121" s="845">
        <v>2475965</v>
      </c>
      <c r="DR121" s="845"/>
      <c r="DS121" s="845"/>
      <c r="DT121" s="845"/>
      <c r="DU121" s="845"/>
      <c r="DV121" s="822">
        <v>22.8</v>
      </c>
      <c r="DW121" s="822"/>
      <c r="DX121" s="822"/>
      <c r="DY121" s="822"/>
      <c r="DZ121" s="823"/>
    </row>
    <row r="122" spans="1:130" s="222" customFormat="1" ht="26.25" customHeight="1" x14ac:dyDescent="0.15">
      <c r="A122" s="848"/>
      <c r="B122" s="849"/>
      <c r="C122" s="843" t="s">
        <v>452</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395</v>
      </c>
      <c r="AB122" s="808"/>
      <c r="AC122" s="808"/>
      <c r="AD122" s="808"/>
      <c r="AE122" s="809"/>
      <c r="AF122" s="810" t="s">
        <v>439</v>
      </c>
      <c r="AG122" s="808"/>
      <c r="AH122" s="808"/>
      <c r="AI122" s="808"/>
      <c r="AJ122" s="809"/>
      <c r="AK122" s="810" t="s">
        <v>130</v>
      </c>
      <c r="AL122" s="808"/>
      <c r="AM122" s="808"/>
      <c r="AN122" s="808"/>
      <c r="AO122" s="809"/>
      <c r="AP122" s="852" t="s">
        <v>439</v>
      </c>
      <c r="AQ122" s="853"/>
      <c r="AR122" s="853"/>
      <c r="AS122" s="853"/>
      <c r="AT122" s="854"/>
      <c r="AU122" s="911"/>
      <c r="AV122" s="912"/>
      <c r="AW122" s="912"/>
      <c r="AX122" s="912"/>
      <c r="AY122" s="913"/>
      <c r="AZ122" s="866" t="s">
        <v>473</v>
      </c>
      <c r="BA122" s="867"/>
      <c r="BB122" s="867"/>
      <c r="BC122" s="867"/>
      <c r="BD122" s="867"/>
      <c r="BE122" s="867"/>
      <c r="BF122" s="867"/>
      <c r="BG122" s="867"/>
      <c r="BH122" s="867"/>
      <c r="BI122" s="867"/>
      <c r="BJ122" s="867"/>
      <c r="BK122" s="867"/>
      <c r="BL122" s="867"/>
      <c r="BM122" s="867"/>
      <c r="BN122" s="867"/>
      <c r="BO122" s="867"/>
      <c r="BP122" s="868"/>
      <c r="BQ122" s="907">
        <v>20935187</v>
      </c>
      <c r="BR122" s="873"/>
      <c r="BS122" s="873"/>
      <c r="BT122" s="873"/>
      <c r="BU122" s="873"/>
      <c r="BV122" s="873">
        <v>20648828</v>
      </c>
      <c r="BW122" s="873"/>
      <c r="BX122" s="873"/>
      <c r="BY122" s="873"/>
      <c r="BZ122" s="873"/>
      <c r="CA122" s="873">
        <v>21344855</v>
      </c>
      <c r="CB122" s="873"/>
      <c r="CC122" s="873"/>
      <c r="CD122" s="873"/>
      <c r="CE122" s="873"/>
      <c r="CF122" s="874">
        <v>196.5</v>
      </c>
      <c r="CG122" s="875"/>
      <c r="CH122" s="875"/>
      <c r="CI122" s="875"/>
      <c r="CJ122" s="875"/>
      <c r="CK122" s="897"/>
      <c r="CL122" s="883"/>
      <c r="CM122" s="883"/>
      <c r="CN122" s="883"/>
      <c r="CO122" s="884"/>
      <c r="CP122" s="863" t="s">
        <v>410</v>
      </c>
      <c r="CQ122" s="864"/>
      <c r="CR122" s="864"/>
      <c r="CS122" s="864"/>
      <c r="CT122" s="864"/>
      <c r="CU122" s="864"/>
      <c r="CV122" s="864"/>
      <c r="CW122" s="864"/>
      <c r="CX122" s="864"/>
      <c r="CY122" s="864"/>
      <c r="CZ122" s="864"/>
      <c r="DA122" s="864"/>
      <c r="DB122" s="864"/>
      <c r="DC122" s="864"/>
      <c r="DD122" s="864"/>
      <c r="DE122" s="864"/>
      <c r="DF122" s="865"/>
      <c r="DG122" s="844">
        <v>127401</v>
      </c>
      <c r="DH122" s="845"/>
      <c r="DI122" s="845"/>
      <c r="DJ122" s="845"/>
      <c r="DK122" s="845"/>
      <c r="DL122" s="845">
        <v>139883</v>
      </c>
      <c r="DM122" s="845"/>
      <c r="DN122" s="845"/>
      <c r="DO122" s="845"/>
      <c r="DP122" s="845"/>
      <c r="DQ122" s="845">
        <v>142171</v>
      </c>
      <c r="DR122" s="845"/>
      <c r="DS122" s="845"/>
      <c r="DT122" s="845"/>
      <c r="DU122" s="845"/>
      <c r="DV122" s="822">
        <v>1.3</v>
      </c>
      <c r="DW122" s="822"/>
      <c r="DX122" s="822"/>
      <c r="DY122" s="822"/>
      <c r="DZ122" s="823"/>
    </row>
    <row r="123" spans="1:130" s="222" customFormat="1" ht="26.25" customHeight="1" x14ac:dyDescent="0.15">
      <c r="A123" s="848"/>
      <c r="B123" s="849"/>
      <c r="C123" s="843" t="s">
        <v>458</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15897</v>
      </c>
      <c r="AB123" s="808"/>
      <c r="AC123" s="808"/>
      <c r="AD123" s="808"/>
      <c r="AE123" s="809"/>
      <c r="AF123" s="810">
        <v>15547</v>
      </c>
      <c r="AG123" s="808"/>
      <c r="AH123" s="808"/>
      <c r="AI123" s="808"/>
      <c r="AJ123" s="809"/>
      <c r="AK123" s="810">
        <v>13000</v>
      </c>
      <c r="AL123" s="808"/>
      <c r="AM123" s="808"/>
      <c r="AN123" s="808"/>
      <c r="AO123" s="809"/>
      <c r="AP123" s="852">
        <v>0.1</v>
      </c>
      <c r="AQ123" s="853"/>
      <c r="AR123" s="853"/>
      <c r="AS123" s="853"/>
      <c r="AT123" s="854"/>
      <c r="AU123" s="914"/>
      <c r="AV123" s="915"/>
      <c r="AW123" s="915"/>
      <c r="AX123" s="915"/>
      <c r="AY123" s="915"/>
      <c r="AZ123" s="243" t="s">
        <v>188</v>
      </c>
      <c r="BA123" s="243"/>
      <c r="BB123" s="243"/>
      <c r="BC123" s="243"/>
      <c r="BD123" s="243"/>
      <c r="BE123" s="243"/>
      <c r="BF123" s="243"/>
      <c r="BG123" s="243"/>
      <c r="BH123" s="243"/>
      <c r="BI123" s="243"/>
      <c r="BJ123" s="243"/>
      <c r="BK123" s="243"/>
      <c r="BL123" s="243"/>
      <c r="BM123" s="243"/>
      <c r="BN123" s="243"/>
      <c r="BO123" s="905" t="s">
        <v>474</v>
      </c>
      <c r="BP123" s="906"/>
      <c r="BQ123" s="860">
        <v>28962315</v>
      </c>
      <c r="BR123" s="861"/>
      <c r="BS123" s="861"/>
      <c r="BT123" s="861"/>
      <c r="BU123" s="861"/>
      <c r="BV123" s="861">
        <v>28702250</v>
      </c>
      <c r="BW123" s="861"/>
      <c r="BX123" s="861"/>
      <c r="BY123" s="861"/>
      <c r="BZ123" s="861"/>
      <c r="CA123" s="861">
        <v>30932580</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22" customFormat="1" ht="26.25" customHeight="1" thickBot="1" x14ac:dyDescent="0.2">
      <c r="A124" s="848"/>
      <c r="B124" s="849"/>
      <c r="C124" s="843" t="s">
        <v>461</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395</v>
      </c>
      <c r="AB124" s="808"/>
      <c r="AC124" s="808"/>
      <c r="AD124" s="808"/>
      <c r="AE124" s="809"/>
      <c r="AF124" s="810" t="s">
        <v>130</v>
      </c>
      <c r="AG124" s="808"/>
      <c r="AH124" s="808"/>
      <c r="AI124" s="808"/>
      <c r="AJ124" s="809"/>
      <c r="AK124" s="810" t="s">
        <v>130</v>
      </c>
      <c r="AL124" s="808"/>
      <c r="AM124" s="808"/>
      <c r="AN124" s="808"/>
      <c r="AO124" s="809"/>
      <c r="AP124" s="852" t="s">
        <v>395</v>
      </c>
      <c r="AQ124" s="853"/>
      <c r="AR124" s="853"/>
      <c r="AS124" s="853"/>
      <c r="AT124" s="854"/>
      <c r="AU124" s="855" t="s">
        <v>475</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58</v>
      </c>
      <c r="BR124" s="859"/>
      <c r="BS124" s="859"/>
      <c r="BT124" s="859"/>
      <c r="BU124" s="859"/>
      <c r="BV124" s="859">
        <v>63.8</v>
      </c>
      <c r="BW124" s="859"/>
      <c r="BX124" s="859"/>
      <c r="BY124" s="859"/>
      <c r="BZ124" s="859"/>
      <c r="CA124" s="859">
        <v>41.9</v>
      </c>
      <c r="CB124" s="859"/>
      <c r="CC124" s="859"/>
      <c r="CD124" s="859"/>
      <c r="CE124" s="859"/>
      <c r="CF124" s="754"/>
      <c r="CG124" s="755"/>
      <c r="CH124" s="755"/>
      <c r="CI124" s="755"/>
      <c r="CJ124" s="890"/>
      <c r="CK124" s="898"/>
      <c r="CL124" s="898"/>
      <c r="CM124" s="898"/>
      <c r="CN124" s="898"/>
      <c r="CO124" s="899"/>
      <c r="CP124" s="863" t="s">
        <v>476</v>
      </c>
      <c r="CQ124" s="864"/>
      <c r="CR124" s="864"/>
      <c r="CS124" s="864"/>
      <c r="CT124" s="864"/>
      <c r="CU124" s="864"/>
      <c r="CV124" s="864"/>
      <c r="CW124" s="864"/>
      <c r="CX124" s="864"/>
      <c r="CY124" s="864"/>
      <c r="CZ124" s="864"/>
      <c r="DA124" s="864"/>
      <c r="DB124" s="864"/>
      <c r="DC124" s="864"/>
      <c r="DD124" s="864"/>
      <c r="DE124" s="864"/>
      <c r="DF124" s="865"/>
      <c r="DG124" s="791">
        <v>5144126</v>
      </c>
      <c r="DH124" s="792"/>
      <c r="DI124" s="792"/>
      <c r="DJ124" s="792"/>
      <c r="DK124" s="793"/>
      <c r="DL124" s="794" t="s">
        <v>130</v>
      </c>
      <c r="DM124" s="792"/>
      <c r="DN124" s="792"/>
      <c r="DO124" s="792"/>
      <c r="DP124" s="793"/>
      <c r="DQ124" s="794" t="s">
        <v>130</v>
      </c>
      <c r="DR124" s="792"/>
      <c r="DS124" s="792"/>
      <c r="DT124" s="792"/>
      <c r="DU124" s="793"/>
      <c r="DV124" s="876" t="s">
        <v>130</v>
      </c>
      <c r="DW124" s="877"/>
      <c r="DX124" s="877"/>
      <c r="DY124" s="877"/>
      <c r="DZ124" s="878"/>
    </row>
    <row r="125" spans="1:130" s="222" customFormat="1" ht="26.25" customHeight="1" x14ac:dyDescent="0.15">
      <c r="A125" s="848"/>
      <c r="B125" s="849"/>
      <c r="C125" s="843" t="s">
        <v>463</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130</v>
      </c>
      <c r="AB125" s="808"/>
      <c r="AC125" s="808"/>
      <c r="AD125" s="808"/>
      <c r="AE125" s="809"/>
      <c r="AF125" s="810" t="s">
        <v>130</v>
      </c>
      <c r="AG125" s="808"/>
      <c r="AH125" s="808"/>
      <c r="AI125" s="808"/>
      <c r="AJ125" s="809"/>
      <c r="AK125" s="810" t="s">
        <v>130</v>
      </c>
      <c r="AL125" s="808"/>
      <c r="AM125" s="808"/>
      <c r="AN125" s="808"/>
      <c r="AO125" s="809"/>
      <c r="AP125" s="852" t="s">
        <v>130</v>
      </c>
      <c r="AQ125" s="853"/>
      <c r="AR125" s="853"/>
      <c r="AS125" s="853"/>
      <c r="AT125" s="854"/>
      <c r="AU125" s="244"/>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24"/>
      <c r="BR125" s="224"/>
      <c r="BS125" s="224"/>
      <c r="BT125" s="224"/>
      <c r="BU125" s="224"/>
      <c r="BV125" s="224"/>
      <c r="BW125" s="224"/>
      <c r="BX125" s="224"/>
      <c r="BY125" s="224"/>
      <c r="BZ125" s="224"/>
      <c r="CA125" s="224"/>
      <c r="CB125" s="224"/>
      <c r="CC125" s="224"/>
      <c r="CD125" s="224"/>
      <c r="CE125" s="224"/>
      <c r="CF125" s="224"/>
      <c r="CG125" s="224"/>
      <c r="CH125" s="224"/>
      <c r="CI125" s="224"/>
      <c r="CJ125" s="246"/>
      <c r="CK125" s="879" t="s">
        <v>477</v>
      </c>
      <c r="CL125" s="880"/>
      <c r="CM125" s="880"/>
      <c r="CN125" s="880"/>
      <c r="CO125" s="881"/>
      <c r="CP125" s="888" t="s">
        <v>478</v>
      </c>
      <c r="CQ125" s="836"/>
      <c r="CR125" s="836"/>
      <c r="CS125" s="836"/>
      <c r="CT125" s="836"/>
      <c r="CU125" s="836"/>
      <c r="CV125" s="836"/>
      <c r="CW125" s="836"/>
      <c r="CX125" s="836"/>
      <c r="CY125" s="836"/>
      <c r="CZ125" s="836"/>
      <c r="DA125" s="836"/>
      <c r="DB125" s="836"/>
      <c r="DC125" s="836"/>
      <c r="DD125" s="836"/>
      <c r="DE125" s="836"/>
      <c r="DF125" s="837"/>
      <c r="DG125" s="889" t="s">
        <v>130</v>
      </c>
      <c r="DH125" s="870"/>
      <c r="DI125" s="870"/>
      <c r="DJ125" s="870"/>
      <c r="DK125" s="870"/>
      <c r="DL125" s="870" t="s">
        <v>130</v>
      </c>
      <c r="DM125" s="870"/>
      <c r="DN125" s="870"/>
      <c r="DO125" s="870"/>
      <c r="DP125" s="870"/>
      <c r="DQ125" s="870" t="s">
        <v>130</v>
      </c>
      <c r="DR125" s="870"/>
      <c r="DS125" s="870"/>
      <c r="DT125" s="870"/>
      <c r="DU125" s="870"/>
      <c r="DV125" s="871" t="s">
        <v>130</v>
      </c>
      <c r="DW125" s="871"/>
      <c r="DX125" s="871"/>
      <c r="DY125" s="871"/>
      <c r="DZ125" s="872"/>
    </row>
    <row r="126" spans="1:130" s="222" customFormat="1" ht="26.25" customHeight="1" thickBot="1" x14ac:dyDescent="0.2">
      <c r="A126" s="848"/>
      <c r="B126" s="849"/>
      <c r="C126" s="843" t="s">
        <v>465</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130</v>
      </c>
      <c r="AB126" s="808"/>
      <c r="AC126" s="808"/>
      <c r="AD126" s="808"/>
      <c r="AE126" s="809"/>
      <c r="AF126" s="810">
        <v>1189</v>
      </c>
      <c r="AG126" s="808"/>
      <c r="AH126" s="808"/>
      <c r="AI126" s="808"/>
      <c r="AJ126" s="809"/>
      <c r="AK126" s="810">
        <v>2017</v>
      </c>
      <c r="AL126" s="808"/>
      <c r="AM126" s="808"/>
      <c r="AN126" s="808"/>
      <c r="AO126" s="809"/>
      <c r="AP126" s="852">
        <v>0</v>
      </c>
      <c r="AQ126" s="853"/>
      <c r="AR126" s="853"/>
      <c r="AS126" s="853"/>
      <c r="AT126" s="854"/>
      <c r="AU126" s="224"/>
      <c r="AV126" s="224"/>
      <c r="AW126" s="224"/>
      <c r="AX126" s="224"/>
      <c r="AY126" s="224"/>
      <c r="AZ126" s="224"/>
      <c r="BA126" s="224"/>
      <c r="BB126" s="224"/>
      <c r="BC126" s="224"/>
      <c r="BD126" s="224"/>
      <c r="BE126" s="224"/>
      <c r="BF126" s="224"/>
      <c r="BG126" s="224"/>
      <c r="BH126" s="224"/>
      <c r="BI126" s="224"/>
      <c r="BJ126" s="224"/>
      <c r="BK126" s="224"/>
      <c r="BL126" s="224"/>
      <c r="BM126" s="224"/>
      <c r="BN126" s="224"/>
      <c r="BO126" s="224"/>
      <c r="BP126" s="224"/>
      <c r="BQ126" s="224"/>
      <c r="BR126" s="224"/>
      <c r="BS126" s="224"/>
      <c r="BT126" s="224"/>
      <c r="BU126" s="224"/>
      <c r="BV126" s="224"/>
      <c r="BW126" s="224"/>
      <c r="BX126" s="224"/>
      <c r="BY126" s="224"/>
      <c r="BZ126" s="224"/>
      <c r="CA126" s="224"/>
      <c r="CB126" s="224"/>
      <c r="CC126" s="224"/>
      <c r="CD126" s="247"/>
      <c r="CE126" s="247"/>
      <c r="CF126" s="247"/>
      <c r="CG126" s="224"/>
      <c r="CH126" s="224"/>
      <c r="CI126" s="224"/>
      <c r="CJ126" s="246"/>
      <c r="CK126" s="882"/>
      <c r="CL126" s="883"/>
      <c r="CM126" s="883"/>
      <c r="CN126" s="883"/>
      <c r="CO126" s="884"/>
      <c r="CP126" s="843" t="s">
        <v>479</v>
      </c>
      <c r="CQ126" s="780"/>
      <c r="CR126" s="780"/>
      <c r="CS126" s="780"/>
      <c r="CT126" s="780"/>
      <c r="CU126" s="780"/>
      <c r="CV126" s="780"/>
      <c r="CW126" s="780"/>
      <c r="CX126" s="780"/>
      <c r="CY126" s="780"/>
      <c r="CZ126" s="780"/>
      <c r="DA126" s="780"/>
      <c r="DB126" s="780"/>
      <c r="DC126" s="780"/>
      <c r="DD126" s="780"/>
      <c r="DE126" s="780"/>
      <c r="DF126" s="781"/>
      <c r="DG126" s="844" t="s">
        <v>130</v>
      </c>
      <c r="DH126" s="845"/>
      <c r="DI126" s="845"/>
      <c r="DJ126" s="845"/>
      <c r="DK126" s="845"/>
      <c r="DL126" s="845" t="s">
        <v>130</v>
      </c>
      <c r="DM126" s="845"/>
      <c r="DN126" s="845"/>
      <c r="DO126" s="845"/>
      <c r="DP126" s="845"/>
      <c r="DQ126" s="845" t="s">
        <v>480</v>
      </c>
      <c r="DR126" s="845"/>
      <c r="DS126" s="845"/>
      <c r="DT126" s="845"/>
      <c r="DU126" s="845"/>
      <c r="DV126" s="822" t="s">
        <v>130</v>
      </c>
      <c r="DW126" s="822"/>
      <c r="DX126" s="822"/>
      <c r="DY126" s="822"/>
      <c r="DZ126" s="823"/>
    </row>
    <row r="127" spans="1:130" s="222" customFormat="1" ht="26.25" customHeight="1" x14ac:dyDescent="0.15">
      <c r="A127" s="850"/>
      <c r="B127" s="851"/>
      <c r="C127" s="866" t="s">
        <v>481</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30</v>
      </c>
      <c r="AB127" s="808"/>
      <c r="AC127" s="808"/>
      <c r="AD127" s="808"/>
      <c r="AE127" s="809"/>
      <c r="AF127" s="810">
        <v>93</v>
      </c>
      <c r="AG127" s="808"/>
      <c r="AH127" s="808"/>
      <c r="AI127" s="808"/>
      <c r="AJ127" s="809"/>
      <c r="AK127" s="810">
        <v>107</v>
      </c>
      <c r="AL127" s="808"/>
      <c r="AM127" s="808"/>
      <c r="AN127" s="808"/>
      <c r="AO127" s="809"/>
      <c r="AP127" s="852">
        <v>0</v>
      </c>
      <c r="AQ127" s="853"/>
      <c r="AR127" s="853"/>
      <c r="AS127" s="853"/>
      <c r="AT127" s="854"/>
      <c r="AU127" s="224"/>
      <c r="AV127" s="224"/>
      <c r="AW127" s="224"/>
      <c r="AX127" s="869" t="s">
        <v>482</v>
      </c>
      <c r="AY127" s="840"/>
      <c r="AZ127" s="840"/>
      <c r="BA127" s="840"/>
      <c r="BB127" s="840"/>
      <c r="BC127" s="840"/>
      <c r="BD127" s="840"/>
      <c r="BE127" s="841"/>
      <c r="BF127" s="839" t="s">
        <v>483</v>
      </c>
      <c r="BG127" s="840"/>
      <c r="BH127" s="840"/>
      <c r="BI127" s="840"/>
      <c r="BJ127" s="840"/>
      <c r="BK127" s="840"/>
      <c r="BL127" s="841"/>
      <c r="BM127" s="839" t="s">
        <v>484</v>
      </c>
      <c r="BN127" s="840"/>
      <c r="BO127" s="840"/>
      <c r="BP127" s="840"/>
      <c r="BQ127" s="840"/>
      <c r="BR127" s="840"/>
      <c r="BS127" s="841"/>
      <c r="BT127" s="839" t="s">
        <v>485</v>
      </c>
      <c r="BU127" s="840"/>
      <c r="BV127" s="840"/>
      <c r="BW127" s="840"/>
      <c r="BX127" s="840"/>
      <c r="BY127" s="840"/>
      <c r="BZ127" s="842"/>
      <c r="CA127" s="224"/>
      <c r="CB127" s="224"/>
      <c r="CC127" s="224"/>
      <c r="CD127" s="247"/>
      <c r="CE127" s="247"/>
      <c r="CF127" s="247"/>
      <c r="CG127" s="224"/>
      <c r="CH127" s="224"/>
      <c r="CI127" s="224"/>
      <c r="CJ127" s="246"/>
      <c r="CK127" s="882"/>
      <c r="CL127" s="883"/>
      <c r="CM127" s="883"/>
      <c r="CN127" s="883"/>
      <c r="CO127" s="884"/>
      <c r="CP127" s="843" t="s">
        <v>486</v>
      </c>
      <c r="CQ127" s="780"/>
      <c r="CR127" s="780"/>
      <c r="CS127" s="780"/>
      <c r="CT127" s="780"/>
      <c r="CU127" s="780"/>
      <c r="CV127" s="780"/>
      <c r="CW127" s="780"/>
      <c r="CX127" s="780"/>
      <c r="CY127" s="780"/>
      <c r="CZ127" s="780"/>
      <c r="DA127" s="780"/>
      <c r="DB127" s="780"/>
      <c r="DC127" s="780"/>
      <c r="DD127" s="780"/>
      <c r="DE127" s="780"/>
      <c r="DF127" s="781"/>
      <c r="DG127" s="844" t="s">
        <v>130</v>
      </c>
      <c r="DH127" s="845"/>
      <c r="DI127" s="845"/>
      <c r="DJ127" s="845"/>
      <c r="DK127" s="845"/>
      <c r="DL127" s="845" t="s">
        <v>130</v>
      </c>
      <c r="DM127" s="845"/>
      <c r="DN127" s="845"/>
      <c r="DO127" s="845"/>
      <c r="DP127" s="845"/>
      <c r="DQ127" s="845" t="s">
        <v>480</v>
      </c>
      <c r="DR127" s="845"/>
      <c r="DS127" s="845"/>
      <c r="DT127" s="845"/>
      <c r="DU127" s="845"/>
      <c r="DV127" s="822" t="s">
        <v>130</v>
      </c>
      <c r="DW127" s="822"/>
      <c r="DX127" s="822"/>
      <c r="DY127" s="822"/>
      <c r="DZ127" s="823"/>
    </row>
    <row r="128" spans="1:130" s="222" customFormat="1" ht="26.25" customHeight="1" thickBot="1" x14ac:dyDescent="0.2">
      <c r="A128" s="824" t="s">
        <v>487</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488</v>
      </c>
      <c r="X128" s="826"/>
      <c r="Y128" s="826"/>
      <c r="Z128" s="827"/>
      <c r="AA128" s="828">
        <v>49352</v>
      </c>
      <c r="AB128" s="829"/>
      <c r="AC128" s="829"/>
      <c r="AD128" s="829"/>
      <c r="AE128" s="830"/>
      <c r="AF128" s="831">
        <v>39982</v>
      </c>
      <c r="AG128" s="829"/>
      <c r="AH128" s="829"/>
      <c r="AI128" s="829"/>
      <c r="AJ128" s="830"/>
      <c r="AK128" s="831">
        <v>44520</v>
      </c>
      <c r="AL128" s="829"/>
      <c r="AM128" s="829"/>
      <c r="AN128" s="829"/>
      <c r="AO128" s="830"/>
      <c r="AP128" s="832"/>
      <c r="AQ128" s="833"/>
      <c r="AR128" s="833"/>
      <c r="AS128" s="833"/>
      <c r="AT128" s="834"/>
      <c r="AU128" s="224"/>
      <c r="AV128" s="224"/>
      <c r="AW128" s="224"/>
      <c r="AX128" s="835" t="s">
        <v>489</v>
      </c>
      <c r="AY128" s="836"/>
      <c r="AZ128" s="836"/>
      <c r="BA128" s="836"/>
      <c r="BB128" s="836"/>
      <c r="BC128" s="836"/>
      <c r="BD128" s="836"/>
      <c r="BE128" s="837"/>
      <c r="BF128" s="814" t="s">
        <v>130</v>
      </c>
      <c r="BG128" s="815"/>
      <c r="BH128" s="815"/>
      <c r="BI128" s="815"/>
      <c r="BJ128" s="815"/>
      <c r="BK128" s="815"/>
      <c r="BL128" s="838"/>
      <c r="BM128" s="814">
        <v>12.97</v>
      </c>
      <c r="BN128" s="815"/>
      <c r="BO128" s="815"/>
      <c r="BP128" s="815"/>
      <c r="BQ128" s="815"/>
      <c r="BR128" s="815"/>
      <c r="BS128" s="838"/>
      <c r="BT128" s="814">
        <v>20</v>
      </c>
      <c r="BU128" s="815"/>
      <c r="BV128" s="815"/>
      <c r="BW128" s="815"/>
      <c r="BX128" s="815"/>
      <c r="BY128" s="815"/>
      <c r="BZ128" s="816"/>
      <c r="CA128" s="247"/>
      <c r="CB128" s="247"/>
      <c r="CC128" s="247"/>
      <c r="CD128" s="247"/>
      <c r="CE128" s="247"/>
      <c r="CF128" s="247"/>
      <c r="CG128" s="224"/>
      <c r="CH128" s="224"/>
      <c r="CI128" s="224"/>
      <c r="CJ128" s="246"/>
      <c r="CK128" s="885"/>
      <c r="CL128" s="886"/>
      <c r="CM128" s="886"/>
      <c r="CN128" s="886"/>
      <c r="CO128" s="887"/>
      <c r="CP128" s="817" t="s">
        <v>490</v>
      </c>
      <c r="CQ128" s="758"/>
      <c r="CR128" s="758"/>
      <c r="CS128" s="758"/>
      <c r="CT128" s="758"/>
      <c r="CU128" s="758"/>
      <c r="CV128" s="758"/>
      <c r="CW128" s="758"/>
      <c r="CX128" s="758"/>
      <c r="CY128" s="758"/>
      <c r="CZ128" s="758"/>
      <c r="DA128" s="758"/>
      <c r="DB128" s="758"/>
      <c r="DC128" s="758"/>
      <c r="DD128" s="758"/>
      <c r="DE128" s="758"/>
      <c r="DF128" s="759"/>
      <c r="DG128" s="818" t="s">
        <v>130</v>
      </c>
      <c r="DH128" s="819"/>
      <c r="DI128" s="819"/>
      <c r="DJ128" s="819"/>
      <c r="DK128" s="819"/>
      <c r="DL128" s="819" t="s">
        <v>130</v>
      </c>
      <c r="DM128" s="819"/>
      <c r="DN128" s="819"/>
      <c r="DO128" s="819"/>
      <c r="DP128" s="819"/>
      <c r="DQ128" s="819" t="s">
        <v>130</v>
      </c>
      <c r="DR128" s="819"/>
      <c r="DS128" s="819"/>
      <c r="DT128" s="819"/>
      <c r="DU128" s="819"/>
      <c r="DV128" s="820" t="s">
        <v>130</v>
      </c>
      <c r="DW128" s="820"/>
      <c r="DX128" s="820"/>
      <c r="DY128" s="820"/>
      <c r="DZ128" s="821"/>
    </row>
    <row r="129" spans="1:131" s="222"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491</v>
      </c>
      <c r="X129" s="805"/>
      <c r="Y129" s="805"/>
      <c r="Z129" s="806"/>
      <c r="AA129" s="807">
        <v>12166568</v>
      </c>
      <c r="AB129" s="808"/>
      <c r="AC129" s="808"/>
      <c r="AD129" s="808"/>
      <c r="AE129" s="809"/>
      <c r="AF129" s="810">
        <v>12363184</v>
      </c>
      <c r="AG129" s="808"/>
      <c r="AH129" s="808"/>
      <c r="AI129" s="808"/>
      <c r="AJ129" s="809"/>
      <c r="AK129" s="810">
        <v>12802894</v>
      </c>
      <c r="AL129" s="808"/>
      <c r="AM129" s="808"/>
      <c r="AN129" s="808"/>
      <c r="AO129" s="809"/>
      <c r="AP129" s="811"/>
      <c r="AQ129" s="812"/>
      <c r="AR129" s="812"/>
      <c r="AS129" s="812"/>
      <c r="AT129" s="813"/>
      <c r="AU129" s="225"/>
      <c r="AV129" s="225"/>
      <c r="AW129" s="225"/>
      <c r="AX129" s="779" t="s">
        <v>492</v>
      </c>
      <c r="AY129" s="780"/>
      <c r="AZ129" s="780"/>
      <c r="BA129" s="780"/>
      <c r="BB129" s="780"/>
      <c r="BC129" s="780"/>
      <c r="BD129" s="780"/>
      <c r="BE129" s="781"/>
      <c r="BF129" s="798" t="s">
        <v>130</v>
      </c>
      <c r="BG129" s="799"/>
      <c r="BH129" s="799"/>
      <c r="BI129" s="799"/>
      <c r="BJ129" s="799"/>
      <c r="BK129" s="799"/>
      <c r="BL129" s="800"/>
      <c r="BM129" s="798">
        <v>17.97</v>
      </c>
      <c r="BN129" s="799"/>
      <c r="BO129" s="799"/>
      <c r="BP129" s="799"/>
      <c r="BQ129" s="799"/>
      <c r="BR129" s="799"/>
      <c r="BS129" s="800"/>
      <c r="BT129" s="798">
        <v>30</v>
      </c>
      <c r="BU129" s="799"/>
      <c r="BV129" s="799"/>
      <c r="BW129" s="799"/>
      <c r="BX129" s="799"/>
      <c r="BY129" s="799"/>
      <c r="BZ129" s="801"/>
      <c r="CA129" s="248"/>
      <c r="CB129" s="248"/>
      <c r="CC129" s="248"/>
      <c r="CD129" s="248"/>
      <c r="CE129" s="248"/>
      <c r="CF129" s="248"/>
      <c r="CG129" s="248"/>
      <c r="CH129" s="248"/>
      <c r="CI129" s="248"/>
      <c r="CJ129" s="248"/>
      <c r="CK129" s="248"/>
      <c r="CL129" s="248"/>
      <c r="CM129" s="248"/>
      <c r="CN129" s="248"/>
      <c r="CO129" s="248"/>
      <c r="CP129" s="248"/>
      <c r="CQ129" s="248"/>
      <c r="CR129" s="248"/>
      <c r="CS129" s="248"/>
      <c r="CT129" s="248"/>
      <c r="CU129" s="248"/>
      <c r="CV129" s="248"/>
      <c r="CW129" s="248"/>
      <c r="CX129" s="248"/>
      <c r="CY129" s="248"/>
      <c r="CZ129" s="248"/>
      <c r="DA129" s="248"/>
      <c r="DB129" s="248"/>
      <c r="DC129" s="248"/>
      <c r="DD129" s="248"/>
      <c r="DE129" s="248"/>
      <c r="DF129" s="248"/>
      <c r="DG129" s="248"/>
      <c r="DH129" s="248"/>
      <c r="DI129" s="248"/>
      <c r="DJ129" s="248"/>
      <c r="DK129" s="248"/>
      <c r="DL129" s="248"/>
      <c r="DM129" s="248"/>
      <c r="DN129" s="248"/>
      <c r="DO129" s="248"/>
      <c r="DP129" s="225"/>
      <c r="DQ129" s="225"/>
      <c r="DR129" s="225"/>
      <c r="DS129" s="225"/>
      <c r="DT129" s="225"/>
      <c r="DU129" s="225"/>
      <c r="DV129" s="225"/>
      <c r="DW129" s="225"/>
      <c r="DX129" s="225"/>
      <c r="DY129" s="225"/>
      <c r="DZ129" s="225"/>
    </row>
    <row r="130" spans="1:131" s="222" customFormat="1" ht="26.25" customHeight="1" x14ac:dyDescent="0.15">
      <c r="A130" s="802" t="s">
        <v>493</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494</v>
      </c>
      <c r="X130" s="805"/>
      <c r="Y130" s="805"/>
      <c r="Z130" s="806"/>
      <c r="AA130" s="807">
        <v>2132008</v>
      </c>
      <c r="AB130" s="808"/>
      <c r="AC130" s="808"/>
      <c r="AD130" s="808"/>
      <c r="AE130" s="809"/>
      <c r="AF130" s="810">
        <v>1944834</v>
      </c>
      <c r="AG130" s="808"/>
      <c r="AH130" s="808"/>
      <c r="AI130" s="808"/>
      <c r="AJ130" s="809"/>
      <c r="AK130" s="810">
        <v>1942566</v>
      </c>
      <c r="AL130" s="808"/>
      <c r="AM130" s="808"/>
      <c r="AN130" s="808"/>
      <c r="AO130" s="809"/>
      <c r="AP130" s="811"/>
      <c r="AQ130" s="812"/>
      <c r="AR130" s="812"/>
      <c r="AS130" s="812"/>
      <c r="AT130" s="813"/>
      <c r="AU130" s="225"/>
      <c r="AV130" s="225"/>
      <c r="AW130" s="225"/>
      <c r="AX130" s="779" t="s">
        <v>495</v>
      </c>
      <c r="AY130" s="780"/>
      <c r="AZ130" s="780"/>
      <c r="BA130" s="780"/>
      <c r="BB130" s="780"/>
      <c r="BC130" s="780"/>
      <c r="BD130" s="780"/>
      <c r="BE130" s="781"/>
      <c r="BF130" s="782">
        <v>11.5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48"/>
      <c r="CB130" s="248"/>
      <c r="CC130" s="248"/>
      <c r="CD130" s="248"/>
      <c r="CE130" s="248"/>
      <c r="CF130" s="248"/>
      <c r="CG130" s="248"/>
      <c r="CH130" s="248"/>
      <c r="CI130" s="248"/>
      <c r="CJ130" s="248"/>
      <c r="CK130" s="248"/>
      <c r="CL130" s="248"/>
      <c r="CM130" s="248"/>
      <c r="CN130" s="248"/>
      <c r="CO130" s="248"/>
      <c r="CP130" s="248"/>
      <c r="CQ130" s="248"/>
      <c r="CR130" s="248"/>
      <c r="CS130" s="248"/>
      <c r="CT130" s="248"/>
      <c r="CU130" s="248"/>
      <c r="CV130" s="248"/>
      <c r="CW130" s="248"/>
      <c r="CX130" s="248"/>
      <c r="CY130" s="248"/>
      <c r="CZ130" s="248"/>
      <c r="DA130" s="248"/>
      <c r="DB130" s="248"/>
      <c r="DC130" s="248"/>
      <c r="DD130" s="248"/>
      <c r="DE130" s="248"/>
      <c r="DF130" s="248"/>
      <c r="DG130" s="248"/>
      <c r="DH130" s="248"/>
      <c r="DI130" s="248"/>
      <c r="DJ130" s="248"/>
      <c r="DK130" s="248"/>
      <c r="DL130" s="248"/>
      <c r="DM130" s="248"/>
      <c r="DN130" s="248"/>
      <c r="DO130" s="248"/>
      <c r="DP130" s="225"/>
      <c r="DQ130" s="225"/>
      <c r="DR130" s="225"/>
      <c r="DS130" s="225"/>
      <c r="DT130" s="225"/>
      <c r="DU130" s="225"/>
      <c r="DV130" s="225"/>
      <c r="DW130" s="225"/>
      <c r="DX130" s="225"/>
      <c r="DY130" s="225"/>
      <c r="DZ130" s="225"/>
    </row>
    <row r="131" spans="1:131" s="222"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496</v>
      </c>
      <c r="X131" s="789"/>
      <c r="Y131" s="789"/>
      <c r="Z131" s="790"/>
      <c r="AA131" s="791">
        <v>10034560</v>
      </c>
      <c r="AB131" s="792"/>
      <c r="AC131" s="792"/>
      <c r="AD131" s="792"/>
      <c r="AE131" s="793"/>
      <c r="AF131" s="794">
        <v>10418350</v>
      </c>
      <c r="AG131" s="792"/>
      <c r="AH131" s="792"/>
      <c r="AI131" s="792"/>
      <c r="AJ131" s="793"/>
      <c r="AK131" s="794">
        <v>10860328</v>
      </c>
      <c r="AL131" s="792"/>
      <c r="AM131" s="792"/>
      <c r="AN131" s="792"/>
      <c r="AO131" s="793"/>
      <c r="AP131" s="795"/>
      <c r="AQ131" s="796"/>
      <c r="AR131" s="796"/>
      <c r="AS131" s="796"/>
      <c r="AT131" s="797"/>
      <c r="AU131" s="225"/>
      <c r="AV131" s="225"/>
      <c r="AW131" s="225"/>
      <c r="AX131" s="757" t="s">
        <v>497</v>
      </c>
      <c r="AY131" s="758"/>
      <c r="AZ131" s="758"/>
      <c r="BA131" s="758"/>
      <c r="BB131" s="758"/>
      <c r="BC131" s="758"/>
      <c r="BD131" s="758"/>
      <c r="BE131" s="759"/>
      <c r="BF131" s="760">
        <v>41.9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48"/>
      <c r="CB131" s="248"/>
      <c r="CC131" s="248"/>
      <c r="CD131" s="248"/>
      <c r="CE131" s="248"/>
      <c r="CF131" s="248"/>
      <c r="CG131" s="248"/>
      <c r="CH131" s="248"/>
      <c r="CI131" s="248"/>
      <c r="CJ131" s="248"/>
      <c r="CK131" s="248"/>
      <c r="CL131" s="248"/>
      <c r="CM131" s="248"/>
      <c r="CN131" s="248"/>
      <c r="CO131" s="248"/>
      <c r="CP131" s="248"/>
      <c r="CQ131" s="248"/>
      <c r="CR131" s="248"/>
      <c r="CS131" s="248"/>
      <c r="CT131" s="248"/>
      <c r="CU131" s="248"/>
      <c r="CV131" s="248"/>
      <c r="CW131" s="248"/>
      <c r="CX131" s="248"/>
      <c r="CY131" s="248"/>
      <c r="CZ131" s="248"/>
      <c r="DA131" s="248"/>
      <c r="DB131" s="248"/>
      <c r="DC131" s="248"/>
      <c r="DD131" s="248"/>
      <c r="DE131" s="248"/>
      <c r="DF131" s="248"/>
      <c r="DG131" s="248"/>
      <c r="DH131" s="248"/>
      <c r="DI131" s="248"/>
      <c r="DJ131" s="248"/>
      <c r="DK131" s="248"/>
      <c r="DL131" s="248"/>
      <c r="DM131" s="248"/>
      <c r="DN131" s="248"/>
      <c r="DO131" s="248"/>
      <c r="DP131" s="225"/>
      <c r="DQ131" s="225"/>
      <c r="DR131" s="225"/>
      <c r="DS131" s="225"/>
      <c r="DT131" s="225"/>
      <c r="DU131" s="225"/>
      <c r="DV131" s="225"/>
      <c r="DW131" s="225"/>
      <c r="DX131" s="225"/>
      <c r="DY131" s="225"/>
      <c r="DZ131" s="225"/>
    </row>
    <row r="132" spans="1:131" s="222" customFormat="1" ht="26.25" customHeight="1" x14ac:dyDescent="0.15">
      <c r="A132" s="766" t="s">
        <v>498</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499</v>
      </c>
      <c r="W132" s="770"/>
      <c r="X132" s="770"/>
      <c r="Y132" s="770"/>
      <c r="Z132" s="771"/>
      <c r="AA132" s="772">
        <v>12.34060088</v>
      </c>
      <c r="AB132" s="773"/>
      <c r="AC132" s="773"/>
      <c r="AD132" s="773"/>
      <c r="AE132" s="774"/>
      <c r="AF132" s="775">
        <v>11.50340505</v>
      </c>
      <c r="AG132" s="773"/>
      <c r="AH132" s="773"/>
      <c r="AI132" s="773"/>
      <c r="AJ132" s="774"/>
      <c r="AK132" s="775">
        <v>10.873502159999999</v>
      </c>
      <c r="AL132" s="773"/>
      <c r="AM132" s="773"/>
      <c r="AN132" s="773"/>
      <c r="AO132" s="774"/>
      <c r="AP132" s="776"/>
      <c r="AQ132" s="777"/>
      <c r="AR132" s="777"/>
      <c r="AS132" s="777"/>
      <c r="AT132" s="778"/>
      <c r="AU132" s="249"/>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6"/>
      <c r="BT132" s="225"/>
      <c r="BU132" s="225"/>
      <c r="BV132" s="225"/>
      <c r="BW132" s="225"/>
      <c r="BX132" s="225"/>
      <c r="BY132" s="225"/>
      <c r="BZ132" s="225"/>
      <c r="CA132" s="248"/>
      <c r="CB132" s="248"/>
      <c r="CC132" s="248"/>
      <c r="CD132" s="248"/>
      <c r="CE132" s="248"/>
      <c r="CF132" s="248"/>
      <c r="CG132" s="248"/>
      <c r="CH132" s="248"/>
      <c r="CI132" s="248"/>
      <c r="CJ132" s="248"/>
      <c r="CK132" s="248"/>
      <c r="CL132" s="248"/>
      <c r="CM132" s="248"/>
      <c r="CN132" s="248"/>
      <c r="CO132" s="248"/>
      <c r="CP132" s="248"/>
      <c r="CQ132" s="248"/>
      <c r="CR132" s="248"/>
      <c r="CS132" s="248"/>
      <c r="CT132" s="248"/>
      <c r="CU132" s="248"/>
      <c r="CV132" s="248"/>
      <c r="CW132" s="248"/>
      <c r="CX132" s="248"/>
      <c r="CY132" s="248"/>
      <c r="CZ132" s="248"/>
      <c r="DA132" s="248"/>
      <c r="DB132" s="248"/>
      <c r="DC132" s="248"/>
      <c r="DD132" s="248"/>
      <c r="DE132" s="248"/>
      <c r="DF132" s="248"/>
      <c r="DG132" s="248"/>
      <c r="DH132" s="248"/>
      <c r="DI132" s="248"/>
      <c r="DJ132" s="248"/>
      <c r="DK132" s="248"/>
      <c r="DL132" s="248"/>
      <c r="DM132" s="248"/>
      <c r="DN132" s="248"/>
      <c r="DO132" s="248"/>
      <c r="DP132" s="225"/>
      <c r="DQ132" s="225"/>
      <c r="DR132" s="225"/>
      <c r="DS132" s="225"/>
      <c r="DT132" s="225"/>
      <c r="DU132" s="225"/>
      <c r="DV132" s="225"/>
      <c r="DW132" s="225"/>
      <c r="DX132" s="225"/>
      <c r="DY132" s="225"/>
      <c r="DZ132" s="225"/>
    </row>
    <row r="133" spans="1:131" s="222"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500</v>
      </c>
      <c r="W133" s="749"/>
      <c r="X133" s="749"/>
      <c r="Y133" s="749"/>
      <c r="Z133" s="750"/>
      <c r="AA133" s="751">
        <v>11.2</v>
      </c>
      <c r="AB133" s="752"/>
      <c r="AC133" s="752"/>
      <c r="AD133" s="752"/>
      <c r="AE133" s="753"/>
      <c r="AF133" s="751">
        <v>11.3</v>
      </c>
      <c r="AG133" s="752"/>
      <c r="AH133" s="752"/>
      <c r="AI133" s="752"/>
      <c r="AJ133" s="753"/>
      <c r="AK133" s="751">
        <v>11.5</v>
      </c>
      <c r="AL133" s="752"/>
      <c r="AM133" s="752"/>
      <c r="AN133" s="752"/>
      <c r="AO133" s="753"/>
      <c r="AP133" s="754"/>
      <c r="AQ133" s="755"/>
      <c r="AR133" s="755"/>
      <c r="AS133" s="755"/>
      <c r="AT133" s="756"/>
      <c r="AU133" s="225"/>
      <c r="AV133" s="225"/>
      <c r="AW133" s="225"/>
      <c r="AX133" s="225"/>
      <c r="AY133" s="225"/>
      <c r="AZ133" s="225"/>
      <c r="BA133" s="225"/>
      <c r="BB133" s="225"/>
      <c r="BC133" s="225"/>
      <c r="BD133" s="225"/>
      <c r="BE133" s="225"/>
      <c r="BF133" s="225"/>
      <c r="BG133" s="225"/>
      <c r="BH133" s="225"/>
      <c r="BI133" s="225"/>
      <c r="BJ133" s="225"/>
      <c r="BK133" s="225"/>
      <c r="BL133" s="225"/>
      <c r="BM133" s="225"/>
      <c r="BN133" s="248"/>
      <c r="BO133" s="248"/>
      <c r="BP133" s="248"/>
      <c r="BQ133" s="248"/>
      <c r="BR133" s="248"/>
      <c r="BS133" s="248"/>
      <c r="BT133" s="248"/>
      <c r="BU133" s="248"/>
      <c r="BV133" s="248"/>
      <c r="BW133" s="248"/>
      <c r="BX133" s="248"/>
      <c r="BY133" s="248"/>
      <c r="BZ133" s="248"/>
      <c r="CA133" s="248"/>
      <c r="CB133" s="248"/>
      <c r="CC133" s="248"/>
      <c r="CD133" s="248"/>
      <c r="CE133" s="248"/>
      <c r="CF133" s="248"/>
      <c r="CG133" s="248"/>
      <c r="CH133" s="248"/>
      <c r="CI133" s="248"/>
      <c r="CJ133" s="248"/>
      <c r="CK133" s="248"/>
      <c r="CL133" s="248"/>
      <c r="CM133" s="248"/>
      <c r="CN133" s="248"/>
      <c r="CO133" s="248"/>
      <c r="CP133" s="248"/>
      <c r="CQ133" s="248"/>
      <c r="CR133" s="248"/>
      <c r="CS133" s="248"/>
      <c r="CT133" s="248"/>
      <c r="CU133" s="248"/>
      <c r="CV133" s="248"/>
      <c r="CW133" s="248"/>
      <c r="CX133" s="248"/>
      <c r="CY133" s="248"/>
      <c r="CZ133" s="248"/>
      <c r="DA133" s="248"/>
      <c r="DB133" s="248"/>
      <c r="DC133" s="248"/>
      <c r="DD133" s="248"/>
      <c r="DE133" s="248"/>
      <c r="DF133" s="248"/>
      <c r="DG133" s="248"/>
      <c r="DH133" s="248"/>
      <c r="DI133" s="248"/>
      <c r="DJ133" s="248"/>
      <c r="DK133" s="248"/>
      <c r="DL133" s="248"/>
      <c r="DM133" s="248"/>
      <c r="DN133" s="248"/>
      <c r="DO133" s="248"/>
      <c r="DP133" s="225"/>
      <c r="DQ133" s="225"/>
      <c r="DR133" s="225"/>
      <c r="DS133" s="225"/>
      <c r="DT133" s="225"/>
      <c r="DU133" s="225"/>
      <c r="DV133" s="225"/>
      <c r="DW133" s="225"/>
      <c r="DX133" s="225"/>
      <c r="DY133" s="225"/>
      <c r="DZ133" s="225"/>
    </row>
    <row r="134" spans="1:131" ht="11.25" customHeight="1" x14ac:dyDescent="0.15">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25"/>
      <c r="AV134" s="225"/>
      <c r="AW134" s="225"/>
      <c r="AX134" s="225"/>
      <c r="AY134" s="225"/>
      <c r="AZ134" s="225"/>
      <c r="BA134" s="225"/>
      <c r="BB134" s="225"/>
      <c r="BC134" s="225"/>
      <c r="BD134" s="225"/>
      <c r="BE134" s="225"/>
      <c r="BF134" s="225"/>
      <c r="BG134" s="225"/>
      <c r="BH134" s="225"/>
      <c r="BI134" s="225"/>
      <c r="BJ134" s="225"/>
      <c r="BK134" s="225"/>
      <c r="BL134" s="225"/>
      <c r="BM134" s="225"/>
      <c r="BN134" s="248"/>
      <c r="BO134" s="248"/>
      <c r="BP134" s="248"/>
      <c r="BQ134" s="248"/>
      <c r="BR134" s="248"/>
      <c r="BS134" s="248"/>
      <c r="BT134" s="248"/>
      <c r="BU134" s="248"/>
      <c r="BV134" s="248"/>
      <c r="BW134" s="248"/>
      <c r="BX134" s="248"/>
      <c r="BY134" s="248"/>
      <c r="BZ134" s="248"/>
      <c r="CA134" s="248"/>
      <c r="CB134" s="248"/>
      <c r="CC134" s="248"/>
      <c r="CD134" s="248"/>
      <c r="CE134" s="248"/>
      <c r="CF134" s="248"/>
      <c r="CG134" s="248"/>
      <c r="CH134" s="248"/>
      <c r="CI134" s="248"/>
      <c r="CJ134" s="248"/>
      <c r="CK134" s="248"/>
      <c r="CL134" s="248"/>
      <c r="CM134" s="248"/>
      <c r="CN134" s="248"/>
      <c r="CO134" s="248"/>
      <c r="CP134" s="248"/>
      <c r="CQ134" s="248"/>
      <c r="CR134" s="248"/>
      <c r="CS134" s="248"/>
      <c r="CT134" s="248"/>
      <c r="CU134" s="248"/>
      <c r="CV134" s="248"/>
      <c r="CW134" s="248"/>
      <c r="CX134" s="248"/>
      <c r="CY134" s="248"/>
      <c r="CZ134" s="248"/>
      <c r="DA134" s="248"/>
      <c r="DB134" s="248"/>
      <c r="DC134" s="248"/>
      <c r="DD134" s="248"/>
      <c r="DE134" s="248"/>
      <c r="DF134" s="248"/>
      <c r="DG134" s="248"/>
      <c r="DH134" s="248"/>
      <c r="DI134" s="248"/>
      <c r="DJ134" s="248"/>
      <c r="DK134" s="248"/>
      <c r="DL134" s="248"/>
      <c r="DM134" s="248"/>
      <c r="DN134" s="248"/>
      <c r="DO134" s="248"/>
      <c r="DP134" s="225"/>
      <c r="DQ134" s="225"/>
      <c r="DR134" s="225"/>
      <c r="DS134" s="225"/>
      <c r="DT134" s="225"/>
      <c r="DU134" s="225"/>
      <c r="DV134" s="225"/>
      <c r="DW134" s="225"/>
      <c r="DX134" s="225"/>
      <c r="DY134" s="225"/>
      <c r="DZ134" s="225"/>
      <c r="EA134" s="222"/>
    </row>
    <row r="135" spans="1:131" ht="14.25" hidden="1" x14ac:dyDescent="0.15">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c r="CF135" s="250"/>
      <c r="CG135" s="250"/>
      <c r="CH135" s="250"/>
      <c r="CI135" s="250"/>
      <c r="CJ135" s="250"/>
      <c r="CK135" s="250"/>
      <c r="CL135" s="250"/>
      <c r="CM135" s="250"/>
      <c r="CN135" s="250"/>
      <c r="CO135" s="250"/>
      <c r="CP135" s="250"/>
      <c r="CQ135" s="250"/>
      <c r="CR135" s="250"/>
      <c r="CS135" s="250"/>
      <c r="CT135" s="250"/>
      <c r="CU135" s="250"/>
      <c r="CV135" s="250"/>
      <c r="CW135" s="250"/>
      <c r="CX135" s="250"/>
      <c r="CY135" s="250"/>
      <c r="CZ135" s="250"/>
      <c r="DA135" s="250"/>
      <c r="DB135" s="250"/>
      <c r="DC135" s="250"/>
      <c r="DD135" s="250"/>
      <c r="DE135" s="250"/>
      <c r="DF135" s="250"/>
      <c r="DG135" s="250"/>
      <c r="DH135" s="250"/>
      <c r="DI135" s="250"/>
      <c r="DJ135" s="250"/>
      <c r="DK135" s="250"/>
      <c r="DL135" s="250"/>
      <c r="DM135" s="250"/>
      <c r="DN135" s="250"/>
      <c r="DO135" s="250"/>
      <c r="DP135" s="250"/>
      <c r="DQ135" s="250"/>
      <c r="DR135" s="250"/>
      <c r="DS135" s="250"/>
      <c r="DT135" s="250"/>
      <c r="DU135" s="250"/>
      <c r="DV135" s="250"/>
      <c r="DW135" s="250"/>
      <c r="DX135" s="250"/>
      <c r="DY135" s="250"/>
      <c r="DZ135" s="250"/>
    </row>
  </sheetData>
  <sheetProtection algorithmName="SHA-512" hashValue="bUyMzbdZFZ0M8OpNRM4QZ5nGtLNawil5Pk3Z8Gv5Z0hJyCrpEmUxSZl8nPO7m3eA+KSCSUYSLT7qknyP1bvpCg==" saltValue="2NsxYd1vHo4SDaRE+v0v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52" customWidth="1"/>
    <col min="121" max="121" width="0" style="251" hidden="1" customWidth="1"/>
    <col min="122" max="16384" width="9" style="251" hidden="1"/>
  </cols>
  <sheetData>
    <row r="1" spans="1:120"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1"/>
    </row>
    <row r="17" spans="119:120" x14ac:dyDescent="0.15">
      <c r="DP17" s="251"/>
    </row>
    <row r="18" spans="119:120" x14ac:dyDescent="0.15"/>
    <row r="19" spans="119:120" x14ac:dyDescent="0.15"/>
    <row r="20" spans="119:120" x14ac:dyDescent="0.15">
      <c r="DO20" s="251"/>
      <c r="DP20" s="251"/>
    </row>
    <row r="21" spans="119:120" x14ac:dyDescent="0.15">
      <c r="DP21" s="251"/>
    </row>
    <row r="22" spans="119:120" x14ac:dyDescent="0.15"/>
    <row r="23" spans="119:120" x14ac:dyDescent="0.15">
      <c r="DO23" s="251"/>
      <c r="DP23" s="251"/>
    </row>
    <row r="24" spans="119:120" x14ac:dyDescent="0.15">
      <c r="DP24" s="251"/>
    </row>
    <row r="25" spans="119:120" x14ac:dyDescent="0.15">
      <c r="DP25" s="251"/>
    </row>
    <row r="26" spans="119:120" x14ac:dyDescent="0.15">
      <c r="DO26" s="251"/>
      <c r="DP26" s="251"/>
    </row>
    <row r="27" spans="119:120" x14ac:dyDescent="0.15"/>
    <row r="28" spans="119:120" x14ac:dyDescent="0.15">
      <c r="DO28" s="251"/>
      <c r="DP28" s="251"/>
    </row>
    <row r="29" spans="119:120" x14ac:dyDescent="0.15">
      <c r="DP29" s="251"/>
    </row>
    <row r="30" spans="119:120" x14ac:dyDescent="0.15"/>
    <row r="31" spans="119:120" x14ac:dyDescent="0.15">
      <c r="DO31" s="251"/>
      <c r="DP31" s="251"/>
    </row>
    <row r="32" spans="119:120" x14ac:dyDescent="0.15"/>
    <row r="33" spans="98:120" x14ac:dyDescent="0.15">
      <c r="DO33" s="251"/>
      <c r="DP33" s="251"/>
    </row>
    <row r="34" spans="98:120" x14ac:dyDescent="0.15">
      <c r="DM34" s="251"/>
    </row>
    <row r="35" spans="98:120" x14ac:dyDescent="0.15">
      <c r="CT35" s="251"/>
      <c r="CU35" s="251"/>
      <c r="CV35" s="251"/>
      <c r="CY35" s="251"/>
      <c r="CZ35" s="251"/>
      <c r="DA35" s="251"/>
      <c r="DD35" s="251"/>
      <c r="DE35" s="251"/>
      <c r="DF35" s="251"/>
      <c r="DI35" s="251"/>
      <c r="DJ35" s="251"/>
      <c r="DK35" s="251"/>
      <c r="DM35" s="251"/>
      <c r="DN35" s="251"/>
      <c r="DO35" s="251"/>
      <c r="DP35" s="251"/>
    </row>
    <row r="36" spans="98:120" x14ac:dyDescent="0.15"/>
    <row r="37" spans="98:120" x14ac:dyDescent="0.15">
      <c r="CW37" s="251"/>
      <c r="DB37" s="251"/>
      <c r="DG37" s="251"/>
      <c r="DL37" s="251"/>
      <c r="DP37" s="251"/>
    </row>
    <row r="38" spans="98:120" x14ac:dyDescent="0.15">
      <c r="CT38" s="251"/>
      <c r="CU38" s="251"/>
      <c r="CV38" s="251"/>
      <c r="CW38" s="251"/>
      <c r="CY38" s="251"/>
      <c r="CZ38" s="251"/>
      <c r="DA38" s="251"/>
      <c r="DB38" s="251"/>
      <c r="DD38" s="251"/>
      <c r="DE38" s="251"/>
      <c r="DF38" s="251"/>
      <c r="DG38" s="251"/>
      <c r="DI38" s="251"/>
      <c r="DJ38" s="251"/>
      <c r="DK38" s="251"/>
      <c r="DL38" s="251"/>
      <c r="DN38" s="251"/>
      <c r="DO38" s="251"/>
      <c r="DP38" s="25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1"/>
      <c r="DO49" s="251"/>
      <c r="DP49" s="25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1"/>
      <c r="CS63" s="251"/>
      <c r="CX63" s="251"/>
      <c r="DC63" s="251"/>
      <c r="DH63" s="251"/>
    </row>
    <row r="64" spans="22:120" x14ac:dyDescent="0.15">
      <c r="V64" s="251"/>
    </row>
    <row r="65" spans="15:120" x14ac:dyDescent="0.15">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x14ac:dyDescent="0.15">
      <c r="Q66" s="251"/>
      <c r="S66" s="251"/>
      <c r="U66" s="251"/>
      <c r="DM66" s="251"/>
    </row>
    <row r="67" spans="15:120" x14ac:dyDescent="0.15">
      <c r="O67" s="251"/>
      <c r="P67" s="251"/>
      <c r="R67" s="251"/>
      <c r="T67" s="251"/>
      <c r="Y67" s="251"/>
      <c r="CT67" s="251"/>
      <c r="CV67" s="251"/>
      <c r="CW67" s="251"/>
      <c r="CY67" s="251"/>
      <c r="DA67" s="251"/>
      <c r="DB67" s="251"/>
      <c r="DD67" s="251"/>
      <c r="DF67" s="251"/>
      <c r="DG67" s="251"/>
      <c r="DI67" s="251"/>
      <c r="DK67" s="251"/>
      <c r="DL67" s="251"/>
      <c r="DN67" s="251"/>
      <c r="DO67" s="251"/>
      <c r="DP67" s="251"/>
    </row>
    <row r="68" spans="15:120" x14ac:dyDescent="0.15"/>
    <row r="69" spans="15:120" x14ac:dyDescent="0.15"/>
    <row r="70" spans="15:120" x14ac:dyDescent="0.15"/>
    <row r="71" spans="15:120" x14ac:dyDescent="0.15"/>
    <row r="72" spans="15:120" x14ac:dyDescent="0.15">
      <c r="DP72" s="251"/>
    </row>
    <row r="73" spans="15:120" x14ac:dyDescent="0.15">
      <c r="DP73" s="25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1"/>
      <c r="CX96" s="251"/>
      <c r="DC96" s="251"/>
      <c r="DH96" s="251"/>
    </row>
    <row r="97" spans="24:120" x14ac:dyDescent="0.15">
      <c r="CS97" s="251"/>
      <c r="CX97" s="251"/>
      <c r="DC97" s="251"/>
      <c r="DH97" s="251"/>
      <c r="DP97" s="252" t="s">
        <v>501</v>
      </c>
    </row>
    <row r="98" spans="24:120" hidden="1" x14ac:dyDescent="0.15">
      <c r="CS98" s="251"/>
      <c r="CX98" s="251"/>
      <c r="DC98" s="251"/>
      <c r="DH98" s="251"/>
    </row>
    <row r="99" spans="24:120" hidden="1" x14ac:dyDescent="0.15">
      <c r="CS99" s="251"/>
      <c r="CX99" s="251"/>
      <c r="DC99" s="251"/>
      <c r="DH99" s="251"/>
    </row>
    <row r="101" spans="24:120" ht="12" hidden="1" customHeight="1" x14ac:dyDescent="0.15">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15">
      <c r="CU102" s="251"/>
      <c r="CZ102" s="251"/>
      <c r="DE102" s="251"/>
      <c r="DJ102" s="251"/>
      <c r="DM102" s="251"/>
    </row>
    <row r="103" spans="24:120" hidden="1" x14ac:dyDescent="0.15">
      <c r="CT103" s="251"/>
      <c r="CV103" s="251"/>
      <c r="CW103" s="251"/>
      <c r="CY103" s="251"/>
      <c r="DA103" s="251"/>
      <c r="DB103" s="251"/>
      <c r="DD103" s="251"/>
      <c r="DF103" s="251"/>
      <c r="DG103" s="251"/>
      <c r="DI103" s="251"/>
      <c r="DK103" s="251"/>
      <c r="DL103" s="251"/>
      <c r="DM103" s="251"/>
      <c r="DN103" s="251"/>
      <c r="DO103" s="251"/>
      <c r="DP103" s="251"/>
    </row>
    <row r="104" spans="24:120" hidden="1" x14ac:dyDescent="0.15">
      <c r="CV104" s="251"/>
      <c r="CW104" s="251"/>
      <c r="DA104" s="251"/>
      <c r="DB104" s="251"/>
      <c r="DF104" s="251"/>
      <c r="DG104" s="251"/>
      <c r="DK104" s="251"/>
      <c r="DL104" s="251"/>
      <c r="DN104" s="251"/>
      <c r="DO104" s="251"/>
      <c r="DP104" s="251"/>
    </row>
    <row r="105" spans="24:120" ht="12.75" hidden="1" customHeight="1" x14ac:dyDescent="0.15"/>
  </sheetData>
  <sheetProtection algorithmName="SHA-512" hashValue="2n0buVsEXDiIqDU0ebzhgBLagmxavNKq2IBT2/JEcF9qqBb+8XhcnImrrrQ+F0NKdYwBKoaaDSclGySYPEg2sA==" saltValue="Fh/bOl0CyR1DDu+pjifUe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2" customWidth="1"/>
    <col min="117" max="16384" width="9" style="251" hidden="1"/>
  </cols>
  <sheetData>
    <row r="1" spans="2:116"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x14ac:dyDescent="0.15"/>
    <row r="3" spans="2:116" x14ac:dyDescent="0.15"/>
    <row r="4" spans="2:116" x14ac:dyDescent="0.15">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x14ac:dyDescent="0.15">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x14ac:dyDescent="0.15"/>
    <row r="20" spans="9:116" x14ac:dyDescent="0.15"/>
    <row r="21" spans="9:116" x14ac:dyDescent="0.15">
      <c r="DL21" s="251"/>
    </row>
    <row r="22" spans="9:116" x14ac:dyDescent="0.15">
      <c r="DI22" s="251"/>
      <c r="DJ22" s="251"/>
      <c r="DK22" s="251"/>
      <c r="DL22" s="251"/>
    </row>
    <row r="23" spans="9:116" x14ac:dyDescent="0.15">
      <c r="CY23" s="251"/>
      <c r="CZ23" s="251"/>
      <c r="DA23" s="251"/>
      <c r="DB23" s="251"/>
      <c r="DC23" s="251"/>
      <c r="DD23" s="251"/>
      <c r="DE23" s="251"/>
      <c r="DF23" s="251"/>
      <c r="DG23" s="251"/>
      <c r="DH23" s="251"/>
      <c r="DI23" s="251"/>
      <c r="DJ23" s="251"/>
      <c r="DK23" s="251"/>
      <c r="DL23" s="25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1"/>
      <c r="DA35" s="251"/>
      <c r="DB35" s="251"/>
      <c r="DC35" s="251"/>
      <c r="DD35" s="251"/>
      <c r="DE35" s="251"/>
      <c r="DF35" s="251"/>
      <c r="DG35" s="251"/>
      <c r="DH35" s="251"/>
      <c r="DI35" s="251"/>
      <c r="DJ35" s="251"/>
      <c r="DK35" s="251"/>
      <c r="DL35" s="251"/>
    </row>
    <row r="36" spans="15:116" x14ac:dyDescent="0.15"/>
    <row r="37" spans="15:116" x14ac:dyDescent="0.15">
      <c r="DL37" s="251"/>
    </row>
    <row r="38" spans="15:116" x14ac:dyDescent="0.15">
      <c r="DI38" s="251"/>
      <c r="DJ38" s="251"/>
      <c r="DK38" s="251"/>
      <c r="DL38" s="251"/>
    </row>
    <row r="39" spans="15:116" x14ac:dyDescent="0.15"/>
    <row r="40" spans="15:116" x14ac:dyDescent="0.15"/>
    <row r="41" spans="15:116" x14ac:dyDescent="0.15"/>
    <row r="42" spans="15:116" x14ac:dyDescent="0.15"/>
    <row r="43" spans="15:116" x14ac:dyDescent="0.15">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x14ac:dyDescent="0.15">
      <c r="DL44" s="251"/>
    </row>
    <row r="45" spans="15:116" x14ac:dyDescent="0.15"/>
    <row r="46" spans="15:116" x14ac:dyDescent="0.15">
      <c r="DA46" s="251"/>
      <c r="DB46" s="251"/>
      <c r="DC46" s="251"/>
      <c r="DD46" s="251"/>
      <c r="DE46" s="251"/>
      <c r="DF46" s="251"/>
      <c r="DG46" s="251"/>
      <c r="DH46" s="251"/>
      <c r="DI46" s="251"/>
      <c r="DJ46" s="251"/>
      <c r="DK46" s="251"/>
      <c r="DL46" s="251"/>
    </row>
    <row r="47" spans="15:116" x14ac:dyDescent="0.15"/>
    <row r="48" spans="15:116" x14ac:dyDescent="0.15"/>
    <row r="49" spans="104:116" x14ac:dyDescent="0.15"/>
    <row r="50" spans="104:116" x14ac:dyDescent="0.15">
      <c r="CZ50" s="251"/>
      <c r="DA50" s="251"/>
      <c r="DB50" s="251"/>
      <c r="DC50" s="251"/>
      <c r="DD50" s="251"/>
      <c r="DE50" s="251"/>
      <c r="DF50" s="251"/>
      <c r="DG50" s="251"/>
      <c r="DH50" s="251"/>
      <c r="DI50" s="251"/>
      <c r="DJ50" s="251"/>
      <c r="DK50" s="251"/>
      <c r="DL50" s="251"/>
    </row>
    <row r="51" spans="104:116" x14ac:dyDescent="0.15"/>
    <row r="52" spans="104:116" x14ac:dyDescent="0.15"/>
    <row r="53" spans="104:116" x14ac:dyDescent="0.15">
      <c r="DL53" s="25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1"/>
      <c r="DD67" s="251"/>
      <c r="DE67" s="251"/>
      <c r="DF67" s="251"/>
      <c r="DG67" s="251"/>
      <c r="DH67" s="251"/>
      <c r="DI67" s="251"/>
      <c r="DJ67" s="251"/>
      <c r="DK67" s="251"/>
      <c r="DL67" s="25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krEVBiIBX167M7uoV1tHmdj2shBLMPGLlV+n6G5JKLx8eOuwHb7042JPRUzzDn93Q9XL6obkBftsYIbiE1rpA==" saltValue="KphEHRcSzCnOHggodo1SRg=="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x14ac:dyDescent="0.15">
      <c r="AS1" s="254"/>
      <c r="AT1" s="254"/>
    </row>
    <row r="2" spans="1:46" x14ac:dyDescent="0.15">
      <c r="AS2" s="254"/>
      <c r="AT2" s="254"/>
    </row>
    <row r="3" spans="1:46" x14ac:dyDescent="0.15">
      <c r="AS3" s="254"/>
      <c r="AT3" s="254"/>
    </row>
    <row r="4" spans="1:46" x14ac:dyDescent="0.15">
      <c r="AS4" s="254"/>
      <c r="AT4" s="254"/>
    </row>
    <row r="5" spans="1:46" ht="17.25" x14ac:dyDescent="0.15">
      <c r="A5" s="255" t="s">
        <v>502</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x14ac:dyDescent="0.15">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503</v>
      </c>
      <c r="AL6" s="259"/>
      <c r="AM6" s="259"/>
      <c r="AN6" s="259"/>
      <c r="AO6" s="254"/>
      <c r="AP6" s="254"/>
      <c r="AQ6" s="254"/>
      <c r="AR6" s="254"/>
    </row>
    <row r="7" spans="1:46" ht="13.5" customHeight="1" x14ac:dyDescent="0.15">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46" t="s">
        <v>504</v>
      </c>
      <c r="AP7" s="264"/>
      <c r="AQ7" s="265" t="s">
        <v>505</v>
      </c>
      <c r="AR7" s="266"/>
    </row>
    <row r="8" spans="1:46" x14ac:dyDescent="0.15">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47"/>
      <c r="AP8" s="270" t="s">
        <v>506</v>
      </c>
      <c r="AQ8" s="271" t="s">
        <v>507</v>
      </c>
      <c r="AR8" s="272" t="s">
        <v>508</v>
      </c>
    </row>
    <row r="9" spans="1:46" x14ac:dyDescent="0.15">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158" t="s">
        <v>509</v>
      </c>
      <c r="AL9" s="1159"/>
      <c r="AM9" s="1159"/>
      <c r="AN9" s="1160"/>
      <c r="AO9" s="273">
        <v>3605911</v>
      </c>
      <c r="AP9" s="273">
        <v>80299</v>
      </c>
      <c r="AQ9" s="274">
        <v>87308</v>
      </c>
      <c r="AR9" s="275">
        <v>-8</v>
      </c>
    </row>
    <row r="10" spans="1:46" ht="13.5" customHeight="1" x14ac:dyDescent="0.15">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158" t="s">
        <v>510</v>
      </c>
      <c r="AL10" s="1159"/>
      <c r="AM10" s="1159"/>
      <c r="AN10" s="1160"/>
      <c r="AO10" s="276">
        <v>31765</v>
      </c>
      <c r="AP10" s="276">
        <v>707</v>
      </c>
      <c r="AQ10" s="277">
        <v>7758</v>
      </c>
      <c r="AR10" s="278">
        <v>-90.9</v>
      </c>
    </row>
    <row r="11" spans="1:46" ht="13.5" customHeight="1" x14ac:dyDescent="0.15">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158" t="s">
        <v>511</v>
      </c>
      <c r="AL11" s="1159"/>
      <c r="AM11" s="1159"/>
      <c r="AN11" s="1160"/>
      <c r="AO11" s="276">
        <v>43531</v>
      </c>
      <c r="AP11" s="276">
        <v>969</v>
      </c>
      <c r="AQ11" s="277">
        <v>2064</v>
      </c>
      <c r="AR11" s="278">
        <v>-53.1</v>
      </c>
    </row>
    <row r="12" spans="1:46" ht="13.5" customHeight="1" x14ac:dyDescent="0.15">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158" t="s">
        <v>512</v>
      </c>
      <c r="AL12" s="1159"/>
      <c r="AM12" s="1159"/>
      <c r="AN12" s="1160"/>
      <c r="AO12" s="276" t="s">
        <v>513</v>
      </c>
      <c r="AP12" s="276" t="s">
        <v>513</v>
      </c>
      <c r="AQ12" s="277">
        <v>9</v>
      </c>
      <c r="AR12" s="278" t="s">
        <v>513</v>
      </c>
    </row>
    <row r="13" spans="1:46" ht="13.5" customHeight="1" x14ac:dyDescent="0.15">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158" t="s">
        <v>514</v>
      </c>
      <c r="AL13" s="1159"/>
      <c r="AM13" s="1159"/>
      <c r="AN13" s="1160"/>
      <c r="AO13" s="276">
        <v>186539</v>
      </c>
      <c r="AP13" s="276">
        <v>4154</v>
      </c>
      <c r="AQ13" s="277">
        <v>2858</v>
      </c>
      <c r="AR13" s="278">
        <v>45.3</v>
      </c>
    </row>
    <row r="14" spans="1:46" ht="13.5" customHeight="1" x14ac:dyDescent="0.15">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158" t="s">
        <v>515</v>
      </c>
      <c r="AL14" s="1159"/>
      <c r="AM14" s="1159"/>
      <c r="AN14" s="1160"/>
      <c r="AO14" s="276">
        <v>31961</v>
      </c>
      <c r="AP14" s="276">
        <v>712</v>
      </c>
      <c r="AQ14" s="277">
        <v>1616</v>
      </c>
      <c r="AR14" s="278">
        <v>-55.9</v>
      </c>
    </row>
    <row r="15" spans="1:46" ht="13.5" customHeight="1" x14ac:dyDescent="0.15">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161" t="s">
        <v>516</v>
      </c>
      <c r="AL15" s="1162"/>
      <c r="AM15" s="1162"/>
      <c r="AN15" s="1163"/>
      <c r="AO15" s="276">
        <v>-416402</v>
      </c>
      <c r="AP15" s="276">
        <v>-9273</v>
      </c>
      <c r="AQ15" s="277">
        <v>-6164</v>
      </c>
      <c r="AR15" s="278">
        <v>50.4</v>
      </c>
    </row>
    <row r="16" spans="1:46" x14ac:dyDescent="0.15">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161" t="s">
        <v>188</v>
      </c>
      <c r="AL16" s="1162"/>
      <c r="AM16" s="1162"/>
      <c r="AN16" s="1163"/>
      <c r="AO16" s="276">
        <v>3483305</v>
      </c>
      <c r="AP16" s="276">
        <v>77569</v>
      </c>
      <c r="AQ16" s="277">
        <v>95448</v>
      </c>
      <c r="AR16" s="278">
        <v>-18.7</v>
      </c>
    </row>
    <row r="17" spans="1:46" x14ac:dyDescent="0.15">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79"/>
    </row>
    <row r="18" spans="1:46" x14ac:dyDescent="0.15">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80"/>
      <c r="AR18" s="280"/>
    </row>
    <row r="19" spans="1:46" x14ac:dyDescent="0.15">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517</v>
      </c>
      <c r="AL19" s="254"/>
      <c r="AM19" s="254"/>
      <c r="AN19" s="254"/>
      <c r="AO19" s="254"/>
      <c r="AP19" s="254"/>
      <c r="AQ19" s="254"/>
      <c r="AR19" s="254"/>
    </row>
    <row r="20" spans="1:46" x14ac:dyDescent="0.15">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1"/>
      <c r="AL20" s="282"/>
      <c r="AM20" s="282"/>
      <c r="AN20" s="283"/>
      <c r="AO20" s="284" t="s">
        <v>518</v>
      </c>
      <c r="AP20" s="285" t="s">
        <v>519</v>
      </c>
      <c r="AQ20" s="286" t="s">
        <v>520</v>
      </c>
      <c r="AR20" s="287"/>
    </row>
    <row r="21" spans="1:46" s="293" customFormat="1" x14ac:dyDescent="0.15">
      <c r="A21" s="288"/>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164" t="s">
        <v>521</v>
      </c>
      <c r="AL21" s="1165"/>
      <c r="AM21" s="1165"/>
      <c r="AN21" s="1166"/>
      <c r="AO21" s="289">
        <v>8.26</v>
      </c>
      <c r="AP21" s="290">
        <v>8.85</v>
      </c>
      <c r="AQ21" s="291">
        <v>-0.59</v>
      </c>
      <c r="AR21" s="259"/>
      <c r="AS21" s="292"/>
      <c r="AT21" s="288"/>
    </row>
    <row r="22" spans="1:46" s="293" customFormat="1" x14ac:dyDescent="0.15">
      <c r="A22" s="288"/>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164" t="s">
        <v>522</v>
      </c>
      <c r="AL22" s="1165"/>
      <c r="AM22" s="1165"/>
      <c r="AN22" s="1166"/>
      <c r="AO22" s="294">
        <v>97.6</v>
      </c>
      <c r="AP22" s="295">
        <v>97.5</v>
      </c>
      <c r="AQ22" s="296">
        <v>0.1</v>
      </c>
      <c r="AR22" s="280"/>
      <c r="AS22" s="292"/>
      <c r="AT22" s="288"/>
    </row>
    <row r="23" spans="1:46" s="293" customFormat="1" x14ac:dyDescent="0.15">
      <c r="A23" s="288"/>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80"/>
      <c r="AQ23" s="280"/>
      <c r="AR23" s="280"/>
      <c r="AS23" s="292"/>
      <c r="AT23" s="288"/>
    </row>
    <row r="24" spans="1:46" s="293" customFormat="1" x14ac:dyDescent="0.15">
      <c r="A24" s="288"/>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80"/>
      <c r="AQ24" s="280"/>
      <c r="AR24" s="280"/>
      <c r="AS24" s="292"/>
      <c r="AT24" s="288"/>
    </row>
    <row r="25" spans="1:46" s="293" customFormat="1" x14ac:dyDescent="0.15">
      <c r="A25" s="297"/>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9"/>
      <c r="AQ25" s="299"/>
      <c r="AR25" s="299"/>
      <c r="AS25" s="300"/>
      <c r="AT25" s="288"/>
    </row>
    <row r="26" spans="1:46" s="293" customFormat="1" x14ac:dyDescent="0.15">
      <c r="A26" s="1157" t="s">
        <v>523</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59"/>
    </row>
    <row r="27" spans="1:46" x14ac:dyDescent="0.15">
      <c r="A27" s="301"/>
      <c r="AO27" s="254"/>
      <c r="AP27" s="254"/>
      <c r="AQ27" s="254"/>
      <c r="AR27" s="254"/>
      <c r="AS27" s="254"/>
      <c r="AT27" s="254"/>
    </row>
    <row r="28" spans="1:46" ht="17.25" x14ac:dyDescent="0.15">
      <c r="A28" s="255" t="s">
        <v>524</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2"/>
    </row>
    <row r="29" spans="1:46" x14ac:dyDescent="0.15">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525</v>
      </c>
      <c r="AL29" s="259"/>
      <c r="AM29" s="259"/>
      <c r="AN29" s="259"/>
      <c r="AO29" s="254"/>
      <c r="AP29" s="254"/>
      <c r="AQ29" s="254"/>
      <c r="AR29" s="254"/>
      <c r="AS29" s="303"/>
    </row>
    <row r="30" spans="1:46" ht="13.5" customHeight="1" x14ac:dyDescent="0.15">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46" t="s">
        <v>504</v>
      </c>
      <c r="AP30" s="264"/>
      <c r="AQ30" s="265" t="s">
        <v>505</v>
      </c>
      <c r="AR30" s="266"/>
    </row>
    <row r="31" spans="1:46" x14ac:dyDescent="0.15">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47"/>
      <c r="AP31" s="270" t="s">
        <v>506</v>
      </c>
      <c r="AQ31" s="271" t="s">
        <v>507</v>
      </c>
      <c r="AR31" s="272" t="s">
        <v>508</v>
      </c>
    </row>
    <row r="32" spans="1:46" ht="27" customHeight="1" x14ac:dyDescent="0.15">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148" t="s">
        <v>526</v>
      </c>
      <c r="AL32" s="1149"/>
      <c r="AM32" s="1149"/>
      <c r="AN32" s="1150"/>
      <c r="AO32" s="304">
        <v>2373463</v>
      </c>
      <c r="AP32" s="304">
        <v>52854</v>
      </c>
      <c r="AQ32" s="305">
        <v>54035</v>
      </c>
      <c r="AR32" s="306">
        <v>-2.2000000000000002</v>
      </c>
    </row>
    <row r="33" spans="1:46" ht="13.5" customHeight="1" x14ac:dyDescent="0.15">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148" t="s">
        <v>527</v>
      </c>
      <c r="AL33" s="1149"/>
      <c r="AM33" s="1149"/>
      <c r="AN33" s="1150"/>
      <c r="AO33" s="304" t="s">
        <v>513</v>
      </c>
      <c r="AP33" s="304" t="s">
        <v>513</v>
      </c>
      <c r="AQ33" s="305" t="s">
        <v>513</v>
      </c>
      <c r="AR33" s="306" t="s">
        <v>513</v>
      </c>
    </row>
    <row r="34" spans="1:46" ht="27" customHeight="1" x14ac:dyDescent="0.15">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148" t="s">
        <v>528</v>
      </c>
      <c r="AL34" s="1149"/>
      <c r="AM34" s="1149"/>
      <c r="AN34" s="1150"/>
      <c r="AO34" s="304" t="s">
        <v>513</v>
      </c>
      <c r="AP34" s="304" t="s">
        <v>513</v>
      </c>
      <c r="AQ34" s="305">
        <v>20</v>
      </c>
      <c r="AR34" s="306" t="s">
        <v>513</v>
      </c>
    </row>
    <row r="35" spans="1:46" ht="27" customHeight="1" x14ac:dyDescent="0.15">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148" t="s">
        <v>529</v>
      </c>
      <c r="AL35" s="1149"/>
      <c r="AM35" s="1149"/>
      <c r="AN35" s="1150"/>
      <c r="AO35" s="304">
        <v>733033</v>
      </c>
      <c r="AP35" s="304">
        <v>16324</v>
      </c>
      <c r="AQ35" s="305">
        <v>18791</v>
      </c>
      <c r="AR35" s="306">
        <v>-13.1</v>
      </c>
    </row>
    <row r="36" spans="1:46" ht="27" customHeight="1" x14ac:dyDescent="0.15">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148" t="s">
        <v>530</v>
      </c>
      <c r="AL36" s="1149"/>
      <c r="AM36" s="1149"/>
      <c r="AN36" s="1150"/>
      <c r="AO36" s="304">
        <v>46364</v>
      </c>
      <c r="AP36" s="304">
        <v>1032</v>
      </c>
      <c r="AQ36" s="305">
        <v>2664</v>
      </c>
      <c r="AR36" s="306">
        <v>-61.3</v>
      </c>
    </row>
    <row r="37" spans="1:46" ht="13.5" customHeight="1" x14ac:dyDescent="0.15">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148" t="s">
        <v>531</v>
      </c>
      <c r="AL37" s="1149"/>
      <c r="AM37" s="1149"/>
      <c r="AN37" s="1150"/>
      <c r="AO37" s="304">
        <v>15124</v>
      </c>
      <c r="AP37" s="304">
        <v>337</v>
      </c>
      <c r="AQ37" s="305">
        <v>620</v>
      </c>
      <c r="AR37" s="306">
        <v>-45.6</v>
      </c>
    </row>
    <row r="38" spans="1:46" ht="27" customHeight="1" x14ac:dyDescent="0.15">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151" t="s">
        <v>532</v>
      </c>
      <c r="AL38" s="1152"/>
      <c r="AM38" s="1152"/>
      <c r="AN38" s="1153"/>
      <c r="AO38" s="307" t="s">
        <v>513</v>
      </c>
      <c r="AP38" s="307" t="s">
        <v>513</v>
      </c>
      <c r="AQ38" s="308">
        <v>2</v>
      </c>
      <c r="AR38" s="296" t="s">
        <v>513</v>
      </c>
      <c r="AS38" s="303"/>
    </row>
    <row r="39" spans="1:46" x14ac:dyDescent="0.15">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151" t="s">
        <v>533</v>
      </c>
      <c r="AL39" s="1152"/>
      <c r="AM39" s="1152"/>
      <c r="AN39" s="1153"/>
      <c r="AO39" s="304">
        <v>-44520</v>
      </c>
      <c r="AP39" s="304">
        <v>-991</v>
      </c>
      <c r="AQ39" s="305">
        <v>-4196</v>
      </c>
      <c r="AR39" s="306">
        <v>-76.400000000000006</v>
      </c>
      <c r="AS39" s="303"/>
    </row>
    <row r="40" spans="1:46" ht="27" customHeight="1" x14ac:dyDescent="0.15">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148" t="s">
        <v>534</v>
      </c>
      <c r="AL40" s="1149"/>
      <c r="AM40" s="1149"/>
      <c r="AN40" s="1150"/>
      <c r="AO40" s="304">
        <v>-1942566</v>
      </c>
      <c r="AP40" s="304">
        <v>-43258</v>
      </c>
      <c r="AQ40" s="305">
        <v>-50476</v>
      </c>
      <c r="AR40" s="306">
        <v>-14.3</v>
      </c>
      <c r="AS40" s="303"/>
    </row>
    <row r="41" spans="1:46" x14ac:dyDescent="0.15">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154" t="s">
        <v>300</v>
      </c>
      <c r="AL41" s="1155"/>
      <c r="AM41" s="1155"/>
      <c r="AN41" s="1156"/>
      <c r="AO41" s="304">
        <v>1180898</v>
      </c>
      <c r="AP41" s="304">
        <v>26297</v>
      </c>
      <c r="AQ41" s="305">
        <v>21460</v>
      </c>
      <c r="AR41" s="306">
        <v>22.5</v>
      </c>
      <c r="AS41" s="303"/>
    </row>
    <row r="42" spans="1:46" x14ac:dyDescent="0.15">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9" t="s">
        <v>535</v>
      </c>
      <c r="AL42" s="254"/>
      <c r="AM42" s="254"/>
      <c r="AN42" s="254"/>
      <c r="AO42" s="254"/>
      <c r="AP42" s="254"/>
      <c r="AQ42" s="280"/>
      <c r="AR42" s="280"/>
      <c r="AS42" s="303"/>
    </row>
    <row r="43" spans="1:46" x14ac:dyDescent="0.15">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10"/>
      <c r="AQ43" s="280"/>
      <c r="AR43" s="254"/>
      <c r="AS43" s="303"/>
    </row>
    <row r="44" spans="1:46" x14ac:dyDescent="0.15">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80"/>
      <c r="AR44" s="254"/>
    </row>
    <row r="45" spans="1:46" x14ac:dyDescent="0.15">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1"/>
      <c r="AR45" s="256"/>
      <c r="AS45" s="256"/>
      <c r="AT45" s="254"/>
    </row>
    <row r="46" spans="1:46" x14ac:dyDescent="0.15">
      <c r="A46" s="312"/>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254"/>
    </row>
    <row r="47" spans="1:46" ht="17.25" customHeight="1" x14ac:dyDescent="0.15">
      <c r="A47" s="313" t="s">
        <v>536</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x14ac:dyDescent="0.15">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4" t="s">
        <v>537</v>
      </c>
      <c r="AL48" s="314"/>
      <c r="AM48" s="314"/>
      <c r="AN48" s="314"/>
      <c r="AO48" s="314"/>
      <c r="AP48" s="314"/>
      <c r="AQ48" s="315"/>
      <c r="AR48" s="314"/>
    </row>
    <row r="49" spans="1:44" ht="13.5" customHeight="1" x14ac:dyDescent="0.15">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6"/>
      <c r="AL49" s="317"/>
      <c r="AM49" s="1141" t="s">
        <v>504</v>
      </c>
      <c r="AN49" s="1143" t="s">
        <v>538</v>
      </c>
      <c r="AO49" s="1144"/>
      <c r="AP49" s="1144"/>
      <c r="AQ49" s="1144"/>
      <c r="AR49" s="1145"/>
    </row>
    <row r="50" spans="1:44" x14ac:dyDescent="0.15">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8"/>
      <c r="AL50" s="319"/>
      <c r="AM50" s="1142"/>
      <c r="AN50" s="320" t="s">
        <v>539</v>
      </c>
      <c r="AO50" s="321" t="s">
        <v>540</v>
      </c>
      <c r="AP50" s="322" t="s">
        <v>541</v>
      </c>
      <c r="AQ50" s="323" t="s">
        <v>542</v>
      </c>
      <c r="AR50" s="324" t="s">
        <v>543</v>
      </c>
    </row>
    <row r="51" spans="1:44" x14ac:dyDescent="0.15">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6" t="s">
        <v>544</v>
      </c>
      <c r="AL51" s="317"/>
      <c r="AM51" s="325">
        <v>2145039</v>
      </c>
      <c r="AN51" s="326">
        <v>44310</v>
      </c>
      <c r="AO51" s="327">
        <v>-5.3</v>
      </c>
      <c r="AP51" s="328">
        <v>68468</v>
      </c>
      <c r="AQ51" s="329">
        <v>3.9</v>
      </c>
      <c r="AR51" s="330">
        <v>-9.1999999999999993</v>
      </c>
    </row>
    <row r="52" spans="1:44" x14ac:dyDescent="0.15">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1"/>
      <c r="AL52" s="332" t="s">
        <v>545</v>
      </c>
      <c r="AM52" s="333">
        <v>1063117</v>
      </c>
      <c r="AN52" s="334">
        <v>21961</v>
      </c>
      <c r="AO52" s="335">
        <v>16.5</v>
      </c>
      <c r="AP52" s="336">
        <v>34140</v>
      </c>
      <c r="AQ52" s="337">
        <v>-6.4</v>
      </c>
      <c r="AR52" s="338">
        <v>22.9</v>
      </c>
    </row>
    <row r="53" spans="1:44" x14ac:dyDescent="0.15">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6" t="s">
        <v>546</v>
      </c>
      <c r="AL53" s="317"/>
      <c r="AM53" s="325">
        <v>2152550</v>
      </c>
      <c r="AN53" s="326">
        <v>45283</v>
      </c>
      <c r="AO53" s="327">
        <v>2.2000000000000002</v>
      </c>
      <c r="AP53" s="328">
        <v>69729</v>
      </c>
      <c r="AQ53" s="329">
        <v>1.8</v>
      </c>
      <c r="AR53" s="330">
        <v>0.4</v>
      </c>
    </row>
    <row r="54" spans="1:44" x14ac:dyDescent="0.15">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1"/>
      <c r="AL54" s="332" t="s">
        <v>545</v>
      </c>
      <c r="AM54" s="333">
        <v>930499</v>
      </c>
      <c r="AN54" s="334">
        <v>19575</v>
      </c>
      <c r="AO54" s="335">
        <v>-10.9</v>
      </c>
      <c r="AP54" s="336">
        <v>38908</v>
      </c>
      <c r="AQ54" s="337">
        <v>14</v>
      </c>
      <c r="AR54" s="338">
        <v>-24.9</v>
      </c>
    </row>
    <row r="55" spans="1:44" x14ac:dyDescent="0.15">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6" t="s">
        <v>547</v>
      </c>
      <c r="AL55" s="317"/>
      <c r="AM55" s="325">
        <v>4262474</v>
      </c>
      <c r="AN55" s="326">
        <v>91211</v>
      </c>
      <c r="AO55" s="327">
        <v>101.4</v>
      </c>
      <c r="AP55" s="328">
        <v>74581</v>
      </c>
      <c r="AQ55" s="329">
        <v>7</v>
      </c>
      <c r="AR55" s="330">
        <v>94.4</v>
      </c>
    </row>
    <row r="56" spans="1:44" x14ac:dyDescent="0.15">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1"/>
      <c r="AL56" s="332" t="s">
        <v>545</v>
      </c>
      <c r="AM56" s="333">
        <v>953570</v>
      </c>
      <c r="AN56" s="334">
        <v>20405</v>
      </c>
      <c r="AO56" s="335">
        <v>4.2</v>
      </c>
      <c r="AP56" s="336">
        <v>41563</v>
      </c>
      <c r="AQ56" s="337">
        <v>6.8</v>
      </c>
      <c r="AR56" s="338">
        <v>-2.6</v>
      </c>
    </row>
    <row r="57" spans="1:44" x14ac:dyDescent="0.15">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6" t="s">
        <v>548</v>
      </c>
      <c r="AL57" s="317"/>
      <c r="AM57" s="325">
        <v>4686370</v>
      </c>
      <c r="AN57" s="326">
        <v>102173</v>
      </c>
      <c r="AO57" s="327">
        <v>12</v>
      </c>
      <c r="AP57" s="328">
        <v>76347</v>
      </c>
      <c r="AQ57" s="329">
        <v>2.4</v>
      </c>
      <c r="AR57" s="330">
        <v>9.6</v>
      </c>
    </row>
    <row r="58" spans="1:44" x14ac:dyDescent="0.15">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1"/>
      <c r="AL58" s="332" t="s">
        <v>545</v>
      </c>
      <c r="AM58" s="333">
        <v>1357766</v>
      </c>
      <c r="AN58" s="334">
        <v>29602</v>
      </c>
      <c r="AO58" s="335">
        <v>45.1</v>
      </c>
      <c r="AP58" s="336">
        <v>41762</v>
      </c>
      <c r="AQ58" s="337">
        <v>0.5</v>
      </c>
      <c r="AR58" s="338">
        <v>44.6</v>
      </c>
    </row>
    <row r="59" spans="1:44" x14ac:dyDescent="0.15">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6" t="s">
        <v>549</v>
      </c>
      <c r="AL59" s="317"/>
      <c r="AM59" s="325">
        <v>4563574</v>
      </c>
      <c r="AN59" s="326">
        <v>101625</v>
      </c>
      <c r="AO59" s="327">
        <v>-0.5</v>
      </c>
      <c r="AP59" s="328">
        <v>69604</v>
      </c>
      <c r="AQ59" s="329">
        <v>-8.8000000000000007</v>
      </c>
      <c r="AR59" s="330">
        <v>8.3000000000000007</v>
      </c>
    </row>
    <row r="60" spans="1:44" x14ac:dyDescent="0.15">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1"/>
      <c r="AL60" s="332" t="s">
        <v>545</v>
      </c>
      <c r="AM60" s="333">
        <v>1762929</v>
      </c>
      <c r="AN60" s="334">
        <v>39258</v>
      </c>
      <c r="AO60" s="335">
        <v>32.6</v>
      </c>
      <c r="AP60" s="336">
        <v>36247</v>
      </c>
      <c r="AQ60" s="337">
        <v>-13.2</v>
      </c>
      <c r="AR60" s="338">
        <v>45.8</v>
      </c>
    </row>
    <row r="61" spans="1:44" x14ac:dyDescent="0.15">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6" t="s">
        <v>550</v>
      </c>
      <c r="AL61" s="339"/>
      <c r="AM61" s="340">
        <v>3562001</v>
      </c>
      <c r="AN61" s="341">
        <v>76920</v>
      </c>
      <c r="AO61" s="342">
        <v>22</v>
      </c>
      <c r="AP61" s="343">
        <v>71746</v>
      </c>
      <c r="AQ61" s="344">
        <v>1.3</v>
      </c>
      <c r="AR61" s="330">
        <v>20.7</v>
      </c>
    </row>
    <row r="62" spans="1:44" x14ac:dyDescent="0.15">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1"/>
      <c r="AL62" s="332" t="s">
        <v>545</v>
      </c>
      <c r="AM62" s="333">
        <v>1213576</v>
      </c>
      <c r="AN62" s="334">
        <v>26160</v>
      </c>
      <c r="AO62" s="335">
        <v>17.5</v>
      </c>
      <c r="AP62" s="336">
        <v>38524</v>
      </c>
      <c r="AQ62" s="337">
        <v>0.3</v>
      </c>
      <c r="AR62" s="338">
        <v>17.2</v>
      </c>
    </row>
    <row r="63" spans="1:44" x14ac:dyDescent="0.15">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x14ac:dyDescent="0.15">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x14ac:dyDescent="0.15">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x14ac:dyDescent="0.15">
      <c r="A66" s="345"/>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46"/>
    </row>
    <row r="67" spans="1:46" ht="13.5" hidden="1" customHeight="1" x14ac:dyDescent="0.15">
      <c r="AK67" s="254"/>
      <c r="AL67" s="254"/>
      <c r="AM67" s="254"/>
      <c r="AN67" s="254"/>
      <c r="AO67" s="254"/>
      <c r="AP67" s="254"/>
      <c r="AQ67" s="254"/>
      <c r="AR67" s="254"/>
      <c r="AS67" s="254"/>
      <c r="AT67" s="254"/>
    </row>
    <row r="68" spans="1:46" ht="13.5" hidden="1" customHeight="1" x14ac:dyDescent="0.15">
      <c r="AK68" s="254"/>
      <c r="AL68" s="254"/>
      <c r="AM68" s="254"/>
      <c r="AN68" s="254"/>
      <c r="AO68" s="254"/>
      <c r="AP68" s="254"/>
      <c r="AQ68" s="254"/>
      <c r="AR68" s="254"/>
    </row>
    <row r="69" spans="1:46" ht="13.5" hidden="1" customHeight="1" x14ac:dyDescent="0.15">
      <c r="AK69" s="254"/>
      <c r="AL69" s="254"/>
      <c r="AM69" s="254"/>
      <c r="AN69" s="254"/>
      <c r="AO69" s="254"/>
      <c r="AP69" s="254"/>
      <c r="AQ69" s="254"/>
      <c r="AR69" s="254"/>
    </row>
    <row r="70" spans="1:46" hidden="1" x14ac:dyDescent="0.15">
      <c r="AK70" s="254"/>
      <c r="AL70" s="254"/>
      <c r="AM70" s="254"/>
      <c r="AN70" s="254"/>
      <c r="AO70" s="254"/>
      <c r="AP70" s="254"/>
      <c r="AQ70" s="254"/>
      <c r="AR70" s="254"/>
    </row>
    <row r="71" spans="1:46" hidden="1" x14ac:dyDescent="0.15">
      <c r="AK71" s="254"/>
      <c r="AL71" s="254"/>
      <c r="AM71" s="254"/>
      <c r="AN71" s="254"/>
      <c r="AO71" s="254"/>
      <c r="AP71" s="254"/>
      <c r="AQ71" s="254"/>
      <c r="AR71" s="254"/>
    </row>
    <row r="72" spans="1:46" hidden="1" x14ac:dyDescent="0.15">
      <c r="AK72" s="254"/>
      <c r="AL72" s="254"/>
      <c r="AM72" s="254"/>
      <c r="AN72" s="254"/>
      <c r="AO72" s="254"/>
      <c r="AP72" s="254"/>
      <c r="AQ72" s="254"/>
      <c r="AR72" s="254"/>
    </row>
    <row r="73" spans="1:46" hidden="1" x14ac:dyDescent="0.15">
      <c r="AK73" s="254"/>
      <c r="AL73" s="254"/>
      <c r="AM73" s="254"/>
      <c r="AN73" s="254"/>
      <c r="AO73" s="254"/>
      <c r="AP73" s="254"/>
      <c r="AQ73" s="254"/>
      <c r="AR73" s="254"/>
    </row>
  </sheetData>
  <sheetProtection algorithmName="SHA-512" hashValue="ZYzjoXgHVyCmVrElIdjt84FDsrVZjm07xJMtY5qYY23TcNFglA50pu1zqrGCq6tipYAs2ZF6EkiuLqTIwQAaTA==" saltValue="SPj4HFVw3I84oh7zSg31S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252" customWidth="1"/>
    <col min="126" max="16384" width="9" style="251" hidden="1"/>
  </cols>
  <sheetData>
    <row r="1" spans="2:125"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x14ac:dyDescent="0.15">
      <c r="B2" s="251"/>
      <c r="DG2" s="251"/>
    </row>
    <row r="3" spans="2:125" x14ac:dyDescent="0.1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x14ac:dyDescent="0.15"/>
    <row r="5" spans="2:125" x14ac:dyDescent="0.15"/>
    <row r="6" spans="2:125" x14ac:dyDescent="0.15"/>
    <row r="7" spans="2:125" x14ac:dyDescent="0.15"/>
    <row r="8" spans="2:125" x14ac:dyDescent="0.15"/>
    <row r="9" spans="2:125" x14ac:dyDescent="0.15">
      <c r="DU9" s="25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1"/>
    </row>
    <row r="18" spans="125:125" x14ac:dyDescent="0.15"/>
    <row r="19" spans="125:125" x14ac:dyDescent="0.15"/>
    <row r="20" spans="125:125" x14ac:dyDescent="0.15">
      <c r="DU20" s="251"/>
    </row>
    <row r="21" spans="125:125" x14ac:dyDescent="0.15">
      <c r="DU21" s="25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1"/>
    </row>
    <row r="29" spans="125:125" x14ac:dyDescent="0.15"/>
    <row r="30" spans="125:125" x14ac:dyDescent="0.15"/>
    <row r="31" spans="125:125" x14ac:dyDescent="0.15"/>
    <row r="32" spans="125:125" x14ac:dyDescent="0.15"/>
    <row r="33" spans="2:125" x14ac:dyDescent="0.15">
      <c r="B33" s="251"/>
      <c r="G33" s="251"/>
      <c r="I33" s="251"/>
    </row>
    <row r="34" spans="2:125" x14ac:dyDescent="0.15">
      <c r="C34" s="251"/>
      <c r="P34" s="251"/>
      <c r="DE34" s="251"/>
      <c r="DH34" s="251"/>
    </row>
    <row r="35" spans="2:125" x14ac:dyDescent="0.15">
      <c r="D35" s="251"/>
      <c r="E35" s="251"/>
      <c r="DG35" s="251"/>
      <c r="DJ35" s="251"/>
      <c r="DP35" s="251"/>
      <c r="DQ35" s="251"/>
      <c r="DR35" s="251"/>
      <c r="DS35" s="251"/>
      <c r="DT35" s="251"/>
      <c r="DU35" s="251"/>
    </row>
    <row r="36" spans="2:125" x14ac:dyDescent="0.1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x14ac:dyDescent="0.15">
      <c r="DU37" s="251"/>
    </row>
    <row r="38" spans="2:125" x14ac:dyDescent="0.15">
      <c r="DT38" s="251"/>
      <c r="DU38" s="251"/>
    </row>
    <row r="39" spans="2:125" x14ac:dyDescent="0.15"/>
    <row r="40" spans="2:125" x14ac:dyDescent="0.15">
      <c r="DH40" s="251"/>
    </row>
    <row r="41" spans="2:125" x14ac:dyDescent="0.15">
      <c r="DE41" s="251"/>
    </row>
    <row r="42" spans="2:125" x14ac:dyDescent="0.15">
      <c r="DG42" s="251"/>
      <c r="DJ42" s="251"/>
    </row>
    <row r="43" spans="2:125" x14ac:dyDescent="0.1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x14ac:dyDescent="0.15">
      <c r="DU44" s="251"/>
    </row>
    <row r="45" spans="2:125" x14ac:dyDescent="0.15"/>
    <row r="46" spans="2:125" x14ac:dyDescent="0.15"/>
    <row r="47" spans="2:125" x14ac:dyDescent="0.15"/>
    <row r="48" spans="2:125" x14ac:dyDescent="0.15">
      <c r="DT48" s="251"/>
      <c r="DU48" s="251"/>
    </row>
    <row r="49" spans="120:125" x14ac:dyDescent="0.15">
      <c r="DU49" s="251"/>
    </row>
    <row r="50" spans="120:125" x14ac:dyDescent="0.15">
      <c r="DU50" s="251"/>
    </row>
    <row r="51" spans="120:125" x14ac:dyDescent="0.15">
      <c r="DP51" s="251"/>
      <c r="DQ51" s="251"/>
      <c r="DR51" s="251"/>
      <c r="DS51" s="251"/>
      <c r="DT51" s="251"/>
      <c r="DU51" s="251"/>
    </row>
    <row r="52" spans="120:125" x14ac:dyDescent="0.15"/>
    <row r="53" spans="120:125" x14ac:dyDescent="0.15"/>
    <row r="54" spans="120:125" x14ac:dyDescent="0.15">
      <c r="DU54" s="251"/>
    </row>
    <row r="55" spans="120:125" x14ac:dyDescent="0.15"/>
    <row r="56" spans="120:125" x14ac:dyDescent="0.15"/>
    <row r="57" spans="120:125" x14ac:dyDescent="0.15"/>
    <row r="58" spans="120:125" x14ac:dyDescent="0.15">
      <c r="DU58" s="251"/>
    </row>
    <row r="59" spans="120:125" x14ac:dyDescent="0.15"/>
    <row r="60" spans="120:125" x14ac:dyDescent="0.15"/>
    <row r="61" spans="120:125" x14ac:dyDescent="0.15"/>
    <row r="62" spans="120:125" x14ac:dyDescent="0.15"/>
    <row r="63" spans="120:125" x14ac:dyDescent="0.15">
      <c r="DU63" s="251"/>
    </row>
    <row r="64" spans="120:125" x14ac:dyDescent="0.15">
      <c r="DT64" s="251"/>
      <c r="DU64" s="251"/>
    </row>
    <row r="65" spans="123:125" x14ac:dyDescent="0.15"/>
    <row r="66" spans="123:125" x14ac:dyDescent="0.15"/>
    <row r="67" spans="123:125" x14ac:dyDescent="0.15"/>
    <row r="68" spans="123:125" x14ac:dyDescent="0.15"/>
    <row r="69" spans="123:125" x14ac:dyDescent="0.15">
      <c r="DS69" s="251"/>
      <c r="DT69" s="251"/>
      <c r="DU69" s="25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1"/>
    </row>
    <row r="83" spans="116:125" x14ac:dyDescent="0.15">
      <c r="DM83" s="251"/>
      <c r="DN83" s="251"/>
      <c r="DO83" s="251"/>
      <c r="DP83" s="251"/>
      <c r="DQ83" s="251"/>
      <c r="DR83" s="251"/>
      <c r="DS83" s="251"/>
      <c r="DT83" s="251"/>
      <c r="DU83" s="251"/>
    </row>
    <row r="84" spans="116:125" x14ac:dyDescent="0.15"/>
    <row r="85" spans="116:125" x14ac:dyDescent="0.15"/>
    <row r="86" spans="116:125" x14ac:dyDescent="0.15"/>
    <row r="87" spans="116:125" x14ac:dyDescent="0.15"/>
    <row r="88" spans="116:125" x14ac:dyDescent="0.15">
      <c r="DU88" s="25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1"/>
      <c r="DT94" s="251"/>
      <c r="DU94" s="251"/>
    </row>
    <row r="95" spans="116:125" ht="13.5" customHeight="1" x14ac:dyDescent="0.15">
      <c r="DU95" s="25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1"/>
    </row>
    <row r="102" spans="124:125" ht="13.5" customHeight="1" x14ac:dyDescent="0.15"/>
    <row r="103" spans="124:125" ht="13.5" customHeight="1" x14ac:dyDescent="0.15"/>
    <row r="104" spans="124:125" ht="13.5" customHeight="1" x14ac:dyDescent="0.15">
      <c r="DT104" s="251"/>
      <c r="DU104" s="25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552</v>
      </c>
    </row>
    <row r="120" spans="125:125" ht="13.5" hidden="1" customHeight="1" x14ac:dyDescent="0.15"/>
    <row r="121" spans="125:125" ht="13.5" hidden="1" customHeight="1" x14ac:dyDescent="0.15">
      <c r="DU121" s="251"/>
    </row>
  </sheetData>
  <sheetProtection algorithmName="SHA-512" hashValue="QQz+aV3YvEgPD4n09jw3e4OJXpvpHKxAI7bVwglw5f7nyyhCoFmjet8eipp8G/psKVjG56cJx0pLUM2CeZr0zw==" saltValue="RKNJQuO1/oztZpqWsRbeD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252" customWidth="1"/>
    <col min="126" max="142" width="0" style="251" hidden="1" customWidth="1"/>
    <col min="143" max="16384" width="9" style="251" hidden="1"/>
  </cols>
  <sheetData>
    <row r="1" spans="1:125"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x14ac:dyDescent="0.15">
      <c r="B2" s="251"/>
      <c r="T2" s="251"/>
    </row>
    <row r="3" spans="1:125"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1"/>
      <c r="G33" s="251"/>
      <c r="I33" s="251"/>
    </row>
    <row r="34" spans="2:125" x14ac:dyDescent="0.15">
      <c r="C34" s="251"/>
      <c r="P34" s="251"/>
      <c r="R34" s="251"/>
      <c r="U34" s="251"/>
    </row>
    <row r="35" spans="2:125" x14ac:dyDescent="0.1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x14ac:dyDescent="0.15">
      <c r="F36" s="251"/>
      <c r="H36" s="251"/>
      <c r="J36" s="251"/>
      <c r="K36" s="251"/>
      <c r="L36" s="251"/>
      <c r="M36" s="251"/>
      <c r="N36" s="251"/>
      <c r="O36" s="251"/>
      <c r="Q36" s="251"/>
      <c r="S36" s="251"/>
      <c r="V36" s="251"/>
    </row>
    <row r="37" spans="2:125" x14ac:dyDescent="0.15"/>
    <row r="38" spans="2:125" x14ac:dyDescent="0.15"/>
    <row r="39" spans="2:125" x14ac:dyDescent="0.15"/>
    <row r="40" spans="2:125" x14ac:dyDescent="0.15">
      <c r="U40" s="251"/>
    </row>
    <row r="41" spans="2:125" x14ac:dyDescent="0.15">
      <c r="R41" s="251"/>
    </row>
    <row r="42" spans="2:125" x14ac:dyDescent="0.1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x14ac:dyDescent="0.15">
      <c r="Q43" s="251"/>
      <c r="S43" s="251"/>
      <c r="V43" s="25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2" t="s">
        <v>553</v>
      </c>
    </row>
  </sheetData>
  <sheetProtection algorithmName="SHA-512" hashValue="zi/X8MIkzOAokb0FsL0FfpDPTYzIyf7q0lyBRLuwaeMZ6HtDMPDrYgffHINvE0Jlga+v6gj5CGANmQ8pLde6HQ==" saltValue="UVfE44+7FmQMOq6/0EoEkw=="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67" t="s">
        <v>3</v>
      </c>
      <c r="D47" s="1167"/>
      <c r="E47" s="1168"/>
      <c r="F47" s="11">
        <v>22.17</v>
      </c>
      <c r="G47" s="12">
        <v>22.58</v>
      </c>
      <c r="H47" s="12">
        <v>24.51</v>
      </c>
      <c r="I47" s="12">
        <v>24.18</v>
      </c>
      <c r="J47" s="13">
        <v>26.68</v>
      </c>
    </row>
    <row r="48" spans="2:10" ht="57.75" customHeight="1" x14ac:dyDescent="0.15">
      <c r="B48" s="14"/>
      <c r="C48" s="1169" t="s">
        <v>4</v>
      </c>
      <c r="D48" s="1169"/>
      <c r="E48" s="1170"/>
      <c r="F48" s="15">
        <v>6.9</v>
      </c>
      <c r="G48" s="16">
        <v>7.2</v>
      </c>
      <c r="H48" s="16">
        <v>6.52</v>
      </c>
      <c r="I48" s="16">
        <v>7.95</v>
      </c>
      <c r="J48" s="17">
        <v>4.74</v>
      </c>
    </row>
    <row r="49" spans="2:10" ht="57.75" customHeight="1" thickBot="1" x14ac:dyDescent="0.2">
      <c r="B49" s="18"/>
      <c r="C49" s="1171" t="s">
        <v>5</v>
      </c>
      <c r="D49" s="1171"/>
      <c r="E49" s="1172"/>
      <c r="F49" s="19">
        <v>0.83</v>
      </c>
      <c r="G49" s="20">
        <v>0.31</v>
      </c>
      <c r="H49" s="20">
        <v>1.56</v>
      </c>
      <c r="I49" s="20">
        <v>1.73</v>
      </c>
      <c r="J49" s="21">
        <v>0.52</v>
      </c>
    </row>
    <row r="50" spans="2:10" x14ac:dyDescent="0.15"/>
  </sheetData>
  <sheetProtection algorithmName="SHA-512" hashValue="2gDOhpZrYbZ1IB8deMeR8jotxSPyk9MPyvByb5I+bPUyYpAyzpn3jrW8UrNeWGUNrwhe5InifjmiQekRKyNeMw==" saltValue="VULNKiMlswBRJv9BeWIOE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2023-03-31T03:01:33Z</cp:lastPrinted>
  <dcterms:created xsi:type="dcterms:W3CDTF">2023-02-20T05:02:21Z</dcterms:created>
  <dcterms:modified xsi:type="dcterms:W3CDTF">2023-12-04T05:00:12Z</dcterms:modified>
  <cp:category/>
</cp:coreProperties>
</file>