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0" yWindow="0" windowWidth="15360" windowHeight="763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U37" i="10"/>
  <c r="C37" i="10"/>
  <c r="U36" i="10"/>
  <c r="C36" i="10"/>
  <c r="C35" i="10"/>
  <c r="CO34" i="10"/>
  <c r="CO35" i="10" s="1"/>
  <c r="CO36" i="10" s="1"/>
  <c r="CO37" i="10" s="1"/>
  <c r="CO38" i="10" s="1"/>
  <c r="CO39" i="10" s="1"/>
  <c r="BW34" i="10"/>
  <c r="BW35" i="10" s="1"/>
  <c r="BW36" i="10" s="1"/>
  <c r="BW37" i="10" s="1"/>
  <c r="BW38" i="10" s="1"/>
  <c r="BW39" i="10" s="1"/>
  <c r="BW40" i="10" s="1"/>
  <c r="BW41" i="10" s="1"/>
  <c r="BW42" i="10" s="1"/>
  <c r="BW43" i="10" s="1"/>
  <c r="C34" i="10"/>
  <c r="AM34" i="10" l="1"/>
  <c r="AM35" i="10" s="1"/>
  <c r="AM36" i="10" s="1"/>
  <c r="AM37"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<sst xmlns="http://schemas.openxmlformats.org/spreadsheetml/2006/main" count="1096" uniqueCount="619">
  <si>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</si>
  <si>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</si>
  <si>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</si>
  <si>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</si>
  <si>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</si>
  <si>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</si>
  <si>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</si>
  <si>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</si>
  <si>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</si>
  <si>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</si>
  <si>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</si>
  <si>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</si>
  <si>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</si>
  <si>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</si>
  <si>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</si>
  <si>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</si>
  <si>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</si>
  <si>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</si>
  <si>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</si>
  <si>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</si>
  <si>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</si>
  <si>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</si>
  <si>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</si>
  <si>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</si>
  <si>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</si>
  <si>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</si>
  <si>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</si>
  <si>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</si>
  <si>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</si>
  <si>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</si>
  <si>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</si>
  <si>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</si>
  <si>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</si>
  <si>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</si>
  <si>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</si>
  <si>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</si>
  <si>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</si>
  <si>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</si>
  <si>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</si>
  <si>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</si>
  <si>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</si>
  <si>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</si>
  <si>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</si>
  <si>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</si>
  <si>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</si>
  <si>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</si>
  <si>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</si>
  <si>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</si>
  <si>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</si>
  <si>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</si>
  <si>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</si>
  <si>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</si>
  <si>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</si>
  <si>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</si>
  <si>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</si>
  <si>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</si>
  <si>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</si>
  <si>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</si>
  <si>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</si>
  <si>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</si>
  <si>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</si>
  <si>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</si>
  <si>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</si>
  <si>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</si>
  <si>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</si>
  <si>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</si>
  <si>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</si>
  <si>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</si>
  <si>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</si>
  <si>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</si>
  <si>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</si>
  <si>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</si>
  <si>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</si>
  <si>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</si>
  <si>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</si>
  <si>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</si>
  <si>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</si>
  <si>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</si>
  <si>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</si>
  <si>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</si>
  <si>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</si>
  <si>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</si>
  <si>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</si>
  <si>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</si>
  <si>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</si>
  <si>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</si>
  <si>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</si>
  <si>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</si>
  <si>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</si>
  <si>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</si>
  <si>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</si>
  <si>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</si>
  <si>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</si>
  <si>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</si>
  <si>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</si>
  <si>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</si>
  <si>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</si>
  <si>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</si>
  <si>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</si>
  <si>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</si>
  <si>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</si>
  <si>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</si>
  <si>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</si>
  <si>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</si>
  <si>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</si>
  <si>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</si>
  <si>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</si>
  <si>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</si>
  <si>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</si>
  <si>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</si>
  <si>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</si>
  <si>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</si>
  <si>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</si>
  <si>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</si>
  <si>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</si>
  <si>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</si>
  <si>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</si>
  <si>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</si>
  <si>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</si>
  <si>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</si>
  <si>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</si>
  <si>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</si>
  <si>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</si>
  <si>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</si>
  <si>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</si>
  <si>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</si>
  <si>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</si>
  <si>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</si>
  <si>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</si>
  <si>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</si>
  <si>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</si>
  <si>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</si>
  <si>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</si>
  <si>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</si>
  <si>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</si>
  <si>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</si>
  <si>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</si>
  <si>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</si>
  <si>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</si>
  <si>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</si>
  <si>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</si>
  <si>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</si>
  <si>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</si>
  <si>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</si>
  <si>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</si>
  <si>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</si>
  <si>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</si>
  <si>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</si>
  <si>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</si>
  <si>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</si>
  <si>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</si>
  <si>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</si>
  <si>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</si>
  <si>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</si>
  <si>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</si>
  <si>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</si>
  <si>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</si>
  <si>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</si>
  <si>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</si>
  <si>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</si>
  <si>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</si>
  <si>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</si>
  <si>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</si>
  <si>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</si>
  <si>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</si>
  <si>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</si>
  <si>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</si>
  <si>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</si>
  <si>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</si>
  <si>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</si>
  <si>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</si>
  <si>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</si>
  <si>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</si>
  <si>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</si>
  <si>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</si>
  <si>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</si>
  <si>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</si>
  <si>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</si>
  <si>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</si>
  <si>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</si>
  <si>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</si>
  <si>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</si>
  <si>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</si>
  <si>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</si>
  <si>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</si>
  <si>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</si>
  <si>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</si>
  <si>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</si>
  <si>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</si>
  <si>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</si>
  <si>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</si>
  <si>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</si>
  <si>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</si>
  <si>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</si>
  <si>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</si>
  <si>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</si>
  <si>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</si>
  <si>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</si>
  <si>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</si>
  <si>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</si>
  <si>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</si>
  <si>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</si>
  <si>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</si>
  <si>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</si>
  <si>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</si>
  <si>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</si>
  <si>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</si>
  <si>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</si>
  <si>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</si>
  <si>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</si>
  <si>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</si>
  <si>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</si>
  <si>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</si>
  <si>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</si>
  <si>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富山県黒部市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</si>
  <si>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</si>
  <si>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</si>
  <si>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</si>
  <si>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</si>
  <si>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</si>
  <si>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</si>
  <si>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</si>
  <si>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</si>
  <si>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</si>
  <si>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</si>
  <si>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</si>
  <si>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</si>
  <si>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</si>
  <si>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</si>
  <si>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</si>
  <si>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</si>
  <si>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</si>
  <si>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</si>
  <si>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</si>
  <si>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</si>
  <si>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</si>
  <si>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</si>
  <si>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</si>
  <si>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</si>
  <si>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</si>
  <si>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</si>
  <si>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</si>
  <si>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</si>
  <si>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</si>
  <si>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</si>
  <si>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</si>
  <si>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</si>
  <si>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</si>
  <si>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</si>
  <si>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</si>
  <si>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</si>
  <si>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</si>
  <si>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</si>
  <si>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</si>
  <si>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</si>
  <si>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</si>
  <si>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</si>
  <si>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</si>
  <si>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</si>
  <si>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</si>
  <si>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</si>
  <si>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</si>
  <si>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</si>
  <si>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</si>
  <si>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</si>
  <si>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</si>
  <si>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</si>
  <si>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</si>
  <si>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</si>
  <si>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</si>
  <si>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</si>
  <si>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</si>
  <si>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</si>
  <si>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</si>
  <si>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</si>
  <si>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</si>
  <si>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</si>
  <si>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</si>
  <si>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</si>
  <si>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</si>
  <si>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</si>
  <si>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</si>
  <si>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</si>
  <si>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</si>
  <si>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</si>
  <si>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</si>
  <si>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</si>
  <si>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</si>
  <si>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</si>
  <si>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</si>
  <si>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</si>
  <si>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</si>
  <si>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</si>
  <si>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</si>
  <si>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</si>
  <si>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</si>
  <si>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</si>
  <si>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</si>
  <si>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</si>
  <si>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</si>
  <si>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</si>
  <si>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</si>
  <si>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</si>
  <si>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</si>
  <si>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</si>
  <si>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</si>
  <si>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</si>
  <si>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</si>
  <si>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</si>
  <si>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</si>
  <si>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</si>
  <si>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</si>
  <si>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</si>
  <si>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</si>
  <si>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</si>
  <si>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</si>
  <si>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</si>
  <si>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</si>
  <si>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</si>
  <si>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</si>
  <si>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</si>
  <si>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</si>
  <si>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</si>
  <si>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</si>
  <si>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</si>
  <si>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</si>
  <si>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</si>
  <si>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</si>
  <si>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</si>
  <si>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</si>
  <si>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</si>
  <si>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</si>
  <si>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</si>
  <si>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</si>
  <si>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</si>
  <si>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</si>
  <si>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</si>
  <si>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</si>
  <si>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</si>
  <si>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</si>
  <si>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</si>
  <si>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</si>
  <si>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</si>
  <si>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</si>
  <si>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</si>
  <si>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</si>
  <si>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</si>
  <si>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</si>
  <si>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</si>
  <si>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</si>
  <si>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</si>
  <si>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</si>
  <si>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</si>
  <si>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</si>
  <si>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</si>
  <si>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</si>
  <si>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</si>
  <si>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</si>
  <si>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</si>
  <si>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</si>
  <si>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</si>
  <si>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</si>
  <si>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</si>
  <si>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</si>
  <si>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</si>
  <si>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</si>
  <si>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</si>
  <si>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</si>
  <si>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富山県黒部市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</si>
  <si>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</si>
  <si>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</si>
  <si>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</si>
  <si>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</si>
  <si>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</si>
  <si>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</si>
  <si>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</si>
  <si>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</si>
  <si>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</si>
  <si>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</si>
  <si>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</si>
  <si>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</si>
  <si>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</si>
  <si>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</si>
  <si>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</si>
  <si>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</si>
  <si>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</si>
  <si>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</si>
  <si>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</si>
  <si>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</si>
  <si>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</si>
  <si>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</si>
  <si>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</si>
  <si>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</si>
  <si>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</si>
  <si>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</si>
  <si>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</si>
  <si>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</si>
  <si>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</si>
  <si>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</si>
  <si>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</si>
  <si>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</si>
  <si>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</si>
  <si>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</si>
  <si>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</si>
  <si>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</si>
  <si>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病院事業会計</t>
    <phoneticPr fontId="5"/>
  </si>
  <si>
    <t>法適用企業</t>
    <phoneticPr fontId="5"/>
  </si>
  <si>
    <t>水道事業会計</t>
    <phoneticPr fontId="5"/>
  </si>
  <si>
    <t>下水道事業会計</t>
    <phoneticPr fontId="5"/>
  </si>
  <si>
    <t>法適用企業</t>
    <phoneticPr fontId="5"/>
  </si>
  <si>
    <t>簡易水道事業会計</t>
    <phoneticPr fontId="5"/>
  </si>
  <si>
    <t>発電事業特別会計</t>
    <phoneticPr fontId="5"/>
  </si>
  <si>
    <t>-</t>
    <phoneticPr fontId="5"/>
  </si>
  <si>
    <t>法非適用企業</t>
    <phoneticPr fontId="5"/>
  </si>
  <si>
    <t>牧場事業特別会計</t>
    <phoneticPr fontId="5"/>
  </si>
  <si>
    <t>法非適用企業</t>
    <phoneticPr fontId="5"/>
  </si>
  <si>
    <t>フィッシャリーナ事業特別会計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</si>
  <si>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</si>
  <si>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</si>
  <si>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</si>
  <si>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</si>
  <si>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</si>
  <si>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</si>
  <si>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</si>
  <si>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</si>
  <si>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</si>
  <si>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</si>
  <si>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</si>
  <si>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</si>
  <si>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</si>
  <si>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</si>
  <si>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</si>
  <si>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</si>
  <si>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</si>
  <si>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</si>
  <si>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</si>
  <si>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</si>
  <si>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</si>
  <si>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</si>
  <si>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</si>
  <si>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</si>
  <si>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</si>
  <si>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</si>
  <si>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</si>
  <si>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</si>
  <si>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</si>
  <si>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</si>
  <si>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</si>
  <si>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</si>
  <si>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</si>
  <si>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</si>
  <si>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</si>
  <si>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</si>
  <si>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</si>
  <si>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</si>
  <si>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</si>
  <si>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</si>
  <si>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</si>
  <si>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</si>
  <si>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</si>
  <si>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</si>
  <si>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</si>
  <si>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</si>
  <si>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</si>
  <si>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</si>
  <si>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</si>
  <si>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</si>
  <si>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</si>
  <si>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</si>
  <si>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</si>
  <si>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</si>
  <si>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</si>
  <si>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</si>
  <si>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</si>
  <si>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</si>
  <si>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</si>
  <si>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</si>
  <si>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</si>
  <si>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</si>
  <si>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</si>
  <si>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</si>
  <si>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</si>
  <si>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</si>
  <si>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</si>
  <si>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</si>
  <si>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</si>
  <si>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</si>
  <si>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</si>
  <si>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</si>
  <si>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</si>
  <si>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</si>
  <si>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</si>
  <si>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</si>
  <si>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</si>
  <si>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</si>
  <si>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</si>
  <si>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</si>
  <si>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</si>
  <si>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</si>
  <si>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</si>
  <si>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</si>
  <si>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</si>
  <si>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</si>
  <si>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</si>
  <si>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</si>
  <si>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</si>
  <si>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</si>
  <si>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</si>
  <si>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</si>
  <si>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</si>
  <si>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</si>
  <si>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</si>
  <si>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</si>
  <si>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</si>
  <si>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</si>
  <si>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</si>
  <si>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</si>
  <si>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</si>
  <si>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</si>
  <si>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</si>
  <si>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</si>
  <si>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</si>
  <si>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</si>
  <si>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</si>
  <si>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</si>
  <si>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</si>
  <si>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</si>
  <si>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</si>
  <si>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</si>
  <si>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</si>
  <si>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</si>
  <si>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</si>
  <si>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</si>
  <si>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</si>
  <si>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</si>
  <si>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</si>
  <si>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</si>
  <si>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</si>
  <si>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</si>
  <si>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</si>
  <si>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</si>
  <si>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</si>
  <si>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</si>
  <si>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</si>
  <si>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</si>
  <si>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</si>
  <si>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</si>
  <si>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</si>
  <si>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</si>
  <si>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</si>
  <si>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</si>
  <si>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</si>
  <si>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</si>
  <si>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</si>
  <si>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</si>
  <si>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</si>
  <si>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</si>
  <si>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</si>
  <si>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</si>
  <si>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</si>
  <si>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</si>
  <si>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</si>
  <si>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</si>
  <si>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</si>
  <si>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</si>
  <si>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</si>
  <si>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</si>
  <si>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0.46</t>
  </si>
  <si>
    <t>▲ 0.39</t>
  </si>
  <si>
    <t>病院事業会計</t>
  </si>
  <si>
    <t>一般会計</t>
  </si>
  <si>
    <t>水道事業会計</t>
  </si>
  <si>
    <t>下水道事業会計</t>
  </si>
  <si>
    <t>簡易水道事業会計</t>
  </si>
  <si>
    <t>国民健康保険事業</t>
  </si>
  <si>
    <t>後期高齢者医療事業</t>
  </si>
  <si>
    <t>発電事業特別会計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</si>
  <si>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</si>
  <si>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</si>
  <si>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</si>
  <si>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</si>
  <si>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</si>
  <si>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</si>
  <si>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</si>
  <si>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</si>
  <si>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</si>
  <si>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</si>
  <si>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</si>
  <si>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一般会計分</t>
    <rPh sb="2" eb="4">
      <t>イッパン</t>
    </rPh>
    <rPh sb="4" eb="6">
      <t>カイケイ</t>
    </rPh>
    <rPh sb="6" eb="7">
      <t>ブン</t>
    </rPh>
    <phoneticPr fontId="2"/>
  </si>
  <si>
    <t>　　介護保険事業特別会計</t>
    <rPh sb="2" eb="4">
      <t>カイゴ</t>
    </rPh>
    <rPh sb="4" eb="6">
      <t>ホケン</t>
    </rPh>
    <rPh sb="6" eb="8">
      <t>ジギョウ</t>
    </rPh>
    <rPh sb="8" eb="10">
      <t>トクベツ</t>
    </rPh>
    <rPh sb="10" eb="12">
      <t>カイケイ</t>
    </rPh>
    <phoneticPr fontId="2"/>
  </si>
  <si>
    <t>　　CATV事業特別会計</t>
    <rPh sb="6" eb="8">
      <t>ジギョウ</t>
    </rPh>
    <rPh sb="8" eb="10">
      <t>トクベツ</t>
    </rPh>
    <rPh sb="10" eb="12">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</si>
  <si>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</si>
  <si>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</si>
  <si>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7">
      <t>コウレイ</t>
    </rPh>
    <rPh sb="7" eb="8">
      <t>シャ</t>
    </rPh>
    <rPh sb="8" eb="10">
      <t>イリョウ</t>
    </rPh>
    <rPh sb="10" eb="12">
      <t>コウイキ</t>
    </rPh>
    <rPh sb="12" eb="14">
      <t>レンゴウ</t>
    </rPh>
    <phoneticPr fontId="2"/>
  </si>
  <si>
    <t>　　後期高齢者医療事業特別会計</t>
    <rPh sb="2" eb="4">
      <t>コウキ</t>
    </rPh>
    <rPh sb="4" eb="7">
      <t>コウレイシャ</t>
    </rPh>
    <rPh sb="7" eb="9">
      <t>イリョウ</t>
    </rPh>
    <rPh sb="9" eb="11">
      <t>ジギョウ</t>
    </rPh>
    <rPh sb="11" eb="13">
      <t>トクベツ</t>
    </rPh>
    <rPh sb="13" eb="15">
      <t>カイケイ</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</si>
  <si>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</si>
  <si>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</si>
  <si>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</si>
  <si>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</si>
  <si>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</si>
  <si>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</si>
  <si>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t>
    <phoneticPr fontId="2"/>
  </si>
  <si>
    <t>合併地域振興基金</t>
    <rPh sb="0" eb="4">
      <t>ガッペイチイキ</t>
    </rPh>
    <rPh sb="4" eb="8">
      <t>シンコウキキン</t>
    </rPh>
    <phoneticPr fontId="5"/>
  </si>
  <si>
    <t>社会福祉振興事業基金</t>
    <rPh sb="0" eb="4">
      <t>シャカイフクシ</t>
    </rPh>
    <rPh sb="4" eb="10">
      <t>シンコウジギョウキキン</t>
    </rPh>
    <phoneticPr fontId="5"/>
  </si>
  <si>
    <t>公共施設維持補修基金</t>
    <rPh sb="0" eb="2">
      <t>コウキョウ</t>
    </rPh>
    <rPh sb="2" eb="4">
      <t>シセツ</t>
    </rPh>
    <rPh sb="4" eb="8">
      <t>イジホシュウ</t>
    </rPh>
    <rPh sb="8" eb="10">
      <t>キキン</t>
    </rPh>
    <phoneticPr fontId="5"/>
  </si>
  <si>
    <t>新型コロナウイルス感染症対策基金</t>
    <phoneticPr fontId="5"/>
  </si>
  <si>
    <t>納骨堂事業基金</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</si>
  <si>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</si>
  <si>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</si>
  <si>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</si>
  <si>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増加傾向で、類似団体と比べて高い水準にあり、有形固定資産減価償却率は横ばいで類似団体と近似している状況にある。今後も道の駅KOKOくろべ整備やくろべ市民交流センター整備などの新たな施設建設にともなう起債が増加し、将来負担が増加していく見込みであるため、「黒部市公共施設の再編に関する基本計画」に基づき、老朽化した施設について、点検・診断や計画的な予防保全による長寿命化を進めていくなど、公共施設等の適正管理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</si>
  <si>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</si>
  <si>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</si>
  <si>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</si>
  <si>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</si>
  <si>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</si>
  <si>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</si>
  <si>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水準にある。実質公債費比率は臨時財政対策債を除く新規発行債の抑制に努めるとともに、高利債の繰上償還や受益者負担の見直しに努め、18％未満を維持しているところであるが、今後は近年実施した大型建設事業の起債償還がピークを迎える見込みである。公共施設の見直し等による維持管理費の縮減と併せ、中長期的な計画に基づく借入及び繰上償還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</si>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</sst>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6F19-45BE-BC3A-B6827BF056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98588</c:v>
                </c:pt>
                <c:pt idx="1">
                  <c:v>96997</c:v>
                </c:pt>
                <c:pt idx="2">
                  <c:v>74248</c:v>
                </c:pt>
                <c:pt idx="3">
                  <c:v>85972</c:v>
                </c:pt>
                <c:pt idx="4">
                  <c:v>140171</c:v>
                </c:pt>
              </c:numCache>
            </c:numRef>
          </c:val>
          <c:smooth val="0"/>
          <c:extLst>
            <c:ext xmlns:c16="http://schemas.microsoft.com/office/drawing/2014/chart" uri="{C3380CC4-5D6E-409C-BE32-E72D297353CC}">
              <c16:uniqueId val="{00000001-6F19-45BE-BC3A-B6827BF056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4.4800000000000004</c:v>
                </c:pt>
                <c:pt idx="1">
                  <c:v>5.0199999999999996</c:v>
                </c:pt>
                <c:pt idx="2">
                  <c:v>4.6100000000000003</c:v>
                </c:pt>
                <c:pt idx="3">
                  <c:v>4.8499999999999996</c:v>
                </c:pt>
                <c:pt idx="4">
                  <c:v>6.74</c:v>
                </c:pt>
              </c:numCache>
            </c:numRef>
          </c:val>
          <c:extLst>
            <c:ext xmlns:c16="http://schemas.microsoft.com/office/drawing/2014/chart" uri="{C3380CC4-5D6E-409C-BE32-E72D297353CC}">
              <c16:uniqueId val="{00000000-4FB5-4C2A-BC8B-140E458EBC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12.36</c:v>
                </c:pt>
                <c:pt idx="1">
                  <c:v>12.45</c:v>
                </c:pt>
                <c:pt idx="2">
                  <c:v>12.42</c:v>
                </c:pt>
                <c:pt idx="3">
                  <c:v>13.45</c:v>
                </c:pt>
                <c:pt idx="4">
                  <c:v>12.9</c:v>
                </c:pt>
              </c:numCache>
            </c:numRef>
          </c:val>
          <c:extLst>
            <c:ext xmlns:c16="http://schemas.microsoft.com/office/drawing/2014/chart" uri="{C3380CC4-5D6E-409C-BE32-E72D297353CC}">
              <c16:uniqueId val="{00000001-4FB5-4C2A-BC8B-140E458EBC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0.53</c:v>
                </c:pt>
                <c:pt idx="2">
                  <c:v>-0.39</c:v>
                </c:pt>
                <c:pt idx="3">
                  <c:v>1.99</c:v>
                </c:pt>
                <c:pt idx="4">
                  <c:v>2.1</c:v>
                </c:pt>
              </c:numCache>
            </c:numRef>
          </c:val>
          <c:smooth val="0"/>
          <c:extLst>
            <c:ext xmlns:c16="http://schemas.microsoft.com/office/drawing/2014/chart" uri="{C3380CC4-5D6E-409C-BE32-E72D297353CC}">
              <c16:uniqueId val="{00000002-4FB5-4C2A-BC8B-140E458EBC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c:v>
                </c:pt>
                <c:pt idx="4">
                  <c:v>#N/A</c:v>
                </c:pt>
                <c:pt idx="5">
                  <c:v>0.12</c:v>
                </c:pt>
                <c:pt idx="6">
                  <c:v>#N/A</c:v>
                </c:pt>
                <c:pt idx="7">
                  <c:v>0</c:v>
                </c:pt>
                <c:pt idx="8">
                  <c:v>#N/A</c:v>
                </c:pt>
                <c:pt idx="9">
                  <c:v>0</c:v>
                </c:pt>
              </c:numCache>
            </c:numRef>
          </c:val>
          <c:extLst>
            <c:ext xmlns:c16="http://schemas.microsoft.com/office/drawing/2014/chart" uri="{C3380CC4-5D6E-409C-BE32-E72D297353CC}">
              <c16:uniqueId val="{00000000-C571-47C0-A309-F405EFAAD8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71-47C0-A309-F405EFAAD88B}"/>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2-C571-47C0-A309-F405EFAAD88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71-47C0-A309-F405EFAAD88B}"/>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1.08</c:v>
                </c:pt>
                <c:pt idx="2">
                  <c:v>#N/A</c:v>
                </c:pt>
                <c:pt idx="3">
                  <c:v>0.95</c:v>
                </c:pt>
                <c:pt idx="4">
                  <c:v>#N/A</c:v>
                </c:pt>
                <c:pt idx="5">
                  <c:v>0.76</c:v>
                </c:pt>
                <c:pt idx="6">
                  <c:v>#N/A</c:v>
                </c:pt>
                <c:pt idx="7">
                  <c:v>0.93</c:v>
                </c:pt>
                <c:pt idx="8">
                  <c:v>#N/A</c:v>
                </c:pt>
                <c:pt idx="9">
                  <c:v>0.95</c:v>
                </c:pt>
              </c:numCache>
            </c:numRef>
          </c:val>
          <c:extLst>
            <c:ext xmlns:c16="http://schemas.microsoft.com/office/drawing/2014/chart" uri="{C3380CC4-5D6E-409C-BE32-E72D297353CC}">
              <c16:uniqueId val="{00000004-C571-47C0-A309-F405EFAAD88B}"/>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0.56000000000000005</c:v>
                </c:pt>
                <c:pt idx="8">
                  <c:v>#N/A</c:v>
                </c:pt>
                <c:pt idx="9">
                  <c:v>1.05</c:v>
                </c:pt>
              </c:numCache>
            </c:numRef>
          </c:val>
          <c:extLst>
            <c:ext xmlns:c16="http://schemas.microsoft.com/office/drawing/2014/chart" uri="{C3380CC4-5D6E-409C-BE32-E72D297353CC}">
              <c16:uniqueId val="{00000005-C571-47C0-A309-F405EFAAD88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2.5499999999999998</c:v>
                </c:pt>
                <c:pt idx="2">
                  <c:v>#N/A</c:v>
                </c:pt>
                <c:pt idx="3">
                  <c:v>2.1800000000000002</c:v>
                </c:pt>
                <c:pt idx="4">
                  <c:v>#N/A</c:v>
                </c:pt>
                <c:pt idx="5">
                  <c:v>2.34</c:v>
                </c:pt>
                <c:pt idx="6">
                  <c:v>#N/A</c:v>
                </c:pt>
                <c:pt idx="7">
                  <c:v>2.81</c:v>
                </c:pt>
                <c:pt idx="8">
                  <c:v>#N/A</c:v>
                </c:pt>
                <c:pt idx="9">
                  <c:v>2.94</c:v>
                </c:pt>
              </c:numCache>
            </c:numRef>
          </c:val>
          <c:extLst>
            <c:ext xmlns:c16="http://schemas.microsoft.com/office/drawing/2014/chart" uri="{C3380CC4-5D6E-409C-BE32-E72D297353CC}">
              <c16:uniqueId val="{00000006-C571-47C0-A309-F405EFAAD88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2.15</c:v>
                </c:pt>
                <c:pt idx="2">
                  <c:v>#N/A</c:v>
                </c:pt>
                <c:pt idx="3">
                  <c:v>2.38</c:v>
                </c:pt>
                <c:pt idx="4">
                  <c:v>#N/A</c:v>
                </c:pt>
                <c:pt idx="5">
                  <c:v>2.61</c:v>
                </c:pt>
                <c:pt idx="6">
                  <c:v>#N/A</c:v>
                </c:pt>
                <c:pt idx="7">
                  <c:v>3.31</c:v>
                </c:pt>
                <c:pt idx="8">
                  <c:v>#N/A</c:v>
                </c:pt>
                <c:pt idx="9">
                  <c:v>3.75</c:v>
                </c:pt>
              </c:numCache>
            </c:numRef>
          </c:val>
          <c:extLst>
            <c:ext xmlns:c16="http://schemas.microsoft.com/office/drawing/2014/chart" uri="{C3380CC4-5D6E-409C-BE32-E72D297353CC}">
              <c16:uniqueId val="{00000007-C571-47C0-A309-F405EFAAD8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4.47</c:v>
                </c:pt>
                <c:pt idx="2">
                  <c:v>#N/A</c:v>
                </c:pt>
                <c:pt idx="3">
                  <c:v>5.0199999999999996</c:v>
                </c:pt>
                <c:pt idx="4">
                  <c:v>#N/A</c:v>
                </c:pt>
                <c:pt idx="5">
                  <c:v>4.5999999999999996</c:v>
                </c:pt>
                <c:pt idx="6">
                  <c:v>#N/A</c:v>
                </c:pt>
                <c:pt idx="7">
                  <c:v>4.8499999999999996</c:v>
                </c:pt>
                <c:pt idx="8">
                  <c:v>#N/A</c:v>
                </c:pt>
                <c:pt idx="9">
                  <c:v>6.74</c:v>
                </c:pt>
              </c:numCache>
            </c:numRef>
          </c:val>
          <c:extLst>
            <c:ext xmlns:c16="http://schemas.microsoft.com/office/drawing/2014/chart" uri="{C3380CC4-5D6E-409C-BE32-E72D297353CC}">
              <c16:uniqueId val="{00000008-C571-47C0-A309-F405EFAAD88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17.78</c:v>
                </c:pt>
                <c:pt idx="2">
                  <c:v>#N/A</c:v>
                </c:pt>
                <c:pt idx="3">
                  <c:v>17.32</c:v>
                </c:pt>
                <c:pt idx="4">
                  <c:v>#N/A</c:v>
                </c:pt>
                <c:pt idx="5">
                  <c:v>18.28</c:v>
                </c:pt>
                <c:pt idx="6">
                  <c:v>#N/A</c:v>
                </c:pt>
                <c:pt idx="7">
                  <c:v>24.65</c:v>
                </c:pt>
                <c:pt idx="8">
                  <c:v>#N/A</c:v>
                </c:pt>
                <c:pt idx="9">
                  <c:v>31.42</c:v>
                </c:pt>
              </c:numCache>
            </c:numRef>
          </c:val>
          <c:extLst>
            <c:ext xmlns:c16="http://schemas.microsoft.com/office/drawing/2014/chart" uri="{C3380CC4-5D6E-409C-BE32-E72D297353CC}">
              <c16:uniqueId val="{00000009-C571-47C0-A309-F405EFAAD8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2416</c:v>
                </c:pt>
                <c:pt idx="5">
                  <c:v>2455</c:v>
                </c:pt>
                <c:pt idx="8">
                  <c:v>2470</c:v>
                </c:pt>
                <c:pt idx="11">
                  <c:v>2525</c:v>
                </c:pt>
                <c:pt idx="14">
                  <c:v>2530</c:v>
                </c:pt>
              </c:numCache>
            </c:numRef>
          </c:val>
          <c:extLst>
            <c:ext xmlns:c16="http://schemas.microsoft.com/office/drawing/2014/chart" uri="{C3380CC4-5D6E-409C-BE32-E72D297353CC}">
              <c16:uniqueId val="{00000000-EF8C-4DB9-9F72-84E243B1CF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8C-4DB9-9F72-84E243B1CF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98</c:v>
                </c:pt>
                <c:pt idx="3">
                  <c:v>96</c:v>
                </c:pt>
                <c:pt idx="6">
                  <c:v>88</c:v>
                </c:pt>
                <c:pt idx="9">
                  <c:v>68</c:v>
                </c:pt>
                <c:pt idx="12">
                  <c:v>63</c:v>
                </c:pt>
              </c:numCache>
            </c:numRef>
          </c:val>
          <c:extLst>
            <c:ext xmlns:c16="http://schemas.microsoft.com/office/drawing/2014/chart" uri="{C3380CC4-5D6E-409C-BE32-E72D297353CC}">
              <c16:uniqueId val="{00000002-EF8C-4DB9-9F72-84E243B1CF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132</c:v>
                </c:pt>
                <c:pt idx="3">
                  <c:v>164</c:v>
                </c:pt>
                <c:pt idx="6">
                  <c:v>151</c:v>
                </c:pt>
                <c:pt idx="9">
                  <c:v>157</c:v>
                </c:pt>
                <c:pt idx="12">
                  <c:v>163</c:v>
                </c:pt>
              </c:numCache>
            </c:numRef>
          </c:val>
          <c:extLst>
            <c:ext xmlns:c16="http://schemas.microsoft.com/office/drawing/2014/chart" uri="{C3380CC4-5D6E-409C-BE32-E72D297353CC}">
              <c16:uniqueId val="{00000003-EF8C-4DB9-9F72-84E243B1CF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1022</c:v>
                </c:pt>
                <c:pt idx="3">
                  <c:v>1007</c:v>
                </c:pt>
                <c:pt idx="6">
                  <c:v>1099</c:v>
                </c:pt>
                <c:pt idx="9">
                  <c:v>1042</c:v>
                </c:pt>
                <c:pt idx="12">
                  <c:v>940</c:v>
                </c:pt>
              </c:numCache>
            </c:numRef>
          </c:val>
          <c:extLst>
            <c:ext xmlns:c16="http://schemas.microsoft.com/office/drawing/2014/chart" uri="{C3380CC4-5D6E-409C-BE32-E72D297353CC}">
              <c16:uniqueId val="{00000004-EF8C-4DB9-9F72-84E243B1CF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8C-4DB9-9F72-84E243B1CF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8C-4DB9-9F72-84E243B1CF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2283</c:v>
                </c:pt>
                <c:pt idx="3">
                  <c:v>2289</c:v>
                </c:pt>
                <c:pt idx="6">
                  <c:v>2379</c:v>
                </c:pt>
                <c:pt idx="9">
                  <c:v>2470</c:v>
                </c:pt>
                <c:pt idx="12">
                  <c:v>2431</c:v>
                </c:pt>
              </c:numCache>
            </c:numRef>
          </c:val>
          <c:extLst>
            <c:ext xmlns:c16="http://schemas.microsoft.com/office/drawing/2014/chart" uri="{C3380CC4-5D6E-409C-BE32-E72D297353CC}">
              <c16:uniqueId val="{00000007-EF8C-4DB9-9F72-84E243B1CF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1119</c:v>
                </c:pt>
                <c:pt idx="2">
                  <c:v>#N/A</c:v>
                </c:pt>
                <c:pt idx="3">
                  <c:v>#N/A</c:v>
                </c:pt>
                <c:pt idx="4">
                  <c:v>1101</c:v>
                </c:pt>
                <c:pt idx="5">
                  <c:v>#N/A</c:v>
                </c:pt>
                <c:pt idx="6">
                  <c:v>#N/A</c:v>
                </c:pt>
                <c:pt idx="7">
                  <c:v>1247</c:v>
                </c:pt>
                <c:pt idx="8">
                  <c:v>#N/A</c:v>
                </c:pt>
                <c:pt idx="9">
                  <c:v>#N/A</c:v>
                </c:pt>
                <c:pt idx="10">
                  <c:v>1212</c:v>
                </c:pt>
                <c:pt idx="11">
                  <c:v>#N/A</c:v>
                </c:pt>
                <c:pt idx="12">
                  <c:v>#N/A</c:v>
                </c:pt>
                <c:pt idx="13">
                  <c:v>1067</c:v>
                </c:pt>
                <c:pt idx="14">
                  <c:v>#N/A</c:v>
                </c:pt>
              </c:numCache>
            </c:numRef>
          </c:val>
          <c:smooth val="0"/>
          <c:extLst>
            <c:ext xmlns:c16="http://schemas.microsoft.com/office/drawing/2014/chart" uri="{C3380CC4-5D6E-409C-BE32-E72D297353CC}">
              <c16:uniqueId val="{00000008-EF8C-4DB9-9F72-84E243B1CF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32258</c:v>
                </c:pt>
                <c:pt idx="5">
                  <c:v>31723</c:v>
                </c:pt>
                <c:pt idx="8">
                  <c:v>30613</c:v>
                </c:pt>
                <c:pt idx="11">
                  <c:v>30243</c:v>
                </c:pt>
                <c:pt idx="14">
                  <c:v>29917</c:v>
                </c:pt>
              </c:numCache>
            </c:numRef>
          </c:val>
          <c:extLst>
            <c:ext xmlns:c16="http://schemas.microsoft.com/office/drawing/2014/chart" uri="{C3380CC4-5D6E-409C-BE32-E72D297353CC}">
              <c16:uniqueId val="{00000000-6281-435A-A068-FB94462B81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216</c:v>
                </c:pt>
                <c:pt idx="5">
                  <c:v>194</c:v>
                </c:pt>
                <c:pt idx="8">
                  <c:v>180</c:v>
                </c:pt>
                <c:pt idx="11">
                  <c:v>189</c:v>
                </c:pt>
                <c:pt idx="14">
                  <c:v>119</c:v>
                </c:pt>
              </c:numCache>
            </c:numRef>
          </c:val>
          <c:extLst>
            <c:ext xmlns:c16="http://schemas.microsoft.com/office/drawing/2014/chart" uri="{C3380CC4-5D6E-409C-BE32-E72D297353CC}">
              <c16:uniqueId val="{00000001-6281-435A-A068-FB94462B81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3272</c:v>
                </c:pt>
                <c:pt idx="5">
                  <c:v>2985</c:v>
                </c:pt>
                <c:pt idx="8">
                  <c:v>2808</c:v>
                </c:pt>
                <c:pt idx="11">
                  <c:v>3022</c:v>
                </c:pt>
                <c:pt idx="14">
                  <c:v>3110</c:v>
                </c:pt>
              </c:numCache>
            </c:numRef>
          </c:val>
          <c:extLst>
            <c:ext xmlns:c16="http://schemas.microsoft.com/office/drawing/2014/chart" uri="{C3380CC4-5D6E-409C-BE32-E72D297353CC}">
              <c16:uniqueId val="{00000002-6281-435A-A068-FB94462B81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81-435A-A068-FB94462B81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81-435A-A068-FB94462B81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28</c:v>
                </c:pt>
                <c:pt idx="3">
                  <c:v>27</c:v>
                </c:pt>
                <c:pt idx="6">
                  <c:v>27</c:v>
                </c:pt>
                <c:pt idx="9">
                  <c:v>74</c:v>
                </c:pt>
                <c:pt idx="12">
                  <c:v>46</c:v>
                </c:pt>
              </c:numCache>
            </c:numRef>
          </c:val>
          <c:extLst>
            <c:ext xmlns:c16="http://schemas.microsoft.com/office/drawing/2014/chart" uri="{C3380CC4-5D6E-409C-BE32-E72D297353CC}">
              <c16:uniqueId val="{00000005-6281-435A-A068-FB94462B81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638</c:v>
                </c:pt>
                <c:pt idx="3">
                  <c:v>648</c:v>
                </c:pt>
                <c:pt idx="6">
                  <c:v>660</c:v>
                </c:pt>
                <c:pt idx="9">
                  <c:v>600</c:v>
                </c:pt>
                <c:pt idx="12">
                  <c:v>667</c:v>
                </c:pt>
              </c:numCache>
            </c:numRef>
          </c:val>
          <c:extLst>
            <c:ext xmlns:c16="http://schemas.microsoft.com/office/drawing/2014/chart" uri="{C3380CC4-5D6E-409C-BE32-E72D297353CC}">
              <c16:uniqueId val="{00000006-6281-435A-A068-FB94462B81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1222</c:v>
                </c:pt>
                <c:pt idx="3">
                  <c:v>1160</c:v>
                </c:pt>
                <c:pt idx="6">
                  <c:v>1017</c:v>
                </c:pt>
                <c:pt idx="9">
                  <c:v>887</c:v>
                </c:pt>
                <c:pt idx="12">
                  <c:v>877</c:v>
                </c:pt>
              </c:numCache>
            </c:numRef>
          </c:val>
          <c:extLst>
            <c:ext xmlns:c16="http://schemas.microsoft.com/office/drawing/2014/chart" uri="{C3380CC4-5D6E-409C-BE32-E72D297353CC}">
              <c16:uniqueId val="{00000007-6281-435A-A068-FB94462B81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13875</c:v>
                </c:pt>
                <c:pt idx="3">
                  <c:v>12700</c:v>
                </c:pt>
                <c:pt idx="6">
                  <c:v>12138</c:v>
                </c:pt>
                <c:pt idx="9">
                  <c:v>11830</c:v>
                </c:pt>
                <c:pt idx="12">
                  <c:v>11788</c:v>
                </c:pt>
              </c:numCache>
            </c:numRef>
          </c:val>
          <c:extLst>
            <c:ext xmlns:c16="http://schemas.microsoft.com/office/drawing/2014/chart" uri="{C3380CC4-5D6E-409C-BE32-E72D297353CC}">
              <c16:uniqueId val="{00000008-6281-435A-A068-FB94462B81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826</c:v>
                </c:pt>
                <c:pt idx="3">
                  <c:v>659</c:v>
                </c:pt>
                <c:pt idx="6">
                  <c:v>774</c:v>
                </c:pt>
                <c:pt idx="9">
                  <c:v>692</c:v>
                </c:pt>
                <c:pt idx="12">
                  <c:v>741</c:v>
                </c:pt>
              </c:numCache>
            </c:numRef>
          </c:val>
          <c:extLst>
            <c:ext xmlns:c16="http://schemas.microsoft.com/office/drawing/2014/chart" uri="{C3380CC4-5D6E-409C-BE32-E72D297353CC}">
              <c16:uniqueId val="{00000009-6281-435A-A068-FB94462B81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30438</c:v>
                </c:pt>
                <c:pt idx="3">
                  <c:v>30852</c:v>
                </c:pt>
                <c:pt idx="6">
                  <c:v>30514</c:v>
                </c:pt>
                <c:pt idx="9">
                  <c:v>30348</c:v>
                </c:pt>
                <c:pt idx="12">
                  <c:v>31343</c:v>
                </c:pt>
              </c:numCache>
            </c:numRef>
          </c:val>
          <c:extLst>
            <c:ext xmlns:c16="http://schemas.microsoft.com/office/drawing/2014/chart" uri="{C3380CC4-5D6E-409C-BE32-E72D297353CC}">
              <c16:uniqueId val="{0000000A-6281-435A-A068-FB94462B81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11282</c:v>
                </c:pt>
                <c:pt idx="2">
                  <c:v>#N/A</c:v>
                </c:pt>
                <c:pt idx="3">
                  <c:v>#N/A</c:v>
                </c:pt>
                <c:pt idx="4">
                  <c:v>11143</c:v>
                </c:pt>
                <c:pt idx="5">
                  <c:v>#N/A</c:v>
                </c:pt>
                <c:pt idx="6">
                  <c:v>#N/A</c:v>
                </c:pt>
                <c:pt idx="7">
                  <c:v>11528</c:v>
                </c:pt>
                <c:pt idx="8">
                  <c:v>#N/A</c:v>
                </c:pt>
                <c:pt idx="9">
                  <c:v>#N/A</c:v>
                </c:pt>
                <c:pt idx="10">
                  <c:v>10976</c:v>
                </c:pt>
                <c:pt idx="11">
                  <c:v>#N/A</c:v>
                </c:pt>
                <c:pt idx="12">
                  <c:v>#N/A</c:v>
                </c:pt>
                <c:pt idx="13">
                  <c:v>12315</c:v>
                </c:pt>
                <c:pt idx="14">
                  <c:v>#N/A</c:v>
                </c:pt>
              </c:numCache>
            </c:numRef>
          </c:val>
          <c:smooth val="0"/>
          <c:extLst>
            <c:ext xmlns:c16="http://schemas.microsoft.com/office/drawing/2014/chart" uri="{C3380CC4-5D6E-409C-BE32-E72D297353CC}">
              <c16:uniqueId val="{0000000B-6281-435A-A068-FB94462B81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1547</c:v>
                </c:pt>
                <c:pt idx="1">
                  <c:v>1748</c:v>
                </c:pt>
                <c:pt idx="2">
                  <c:v>1749</c:v>
                </c:pt>
              </c:numCache>
            </c:numRef>
          </c:val>
          <c:extLst>
            <c:ext xmlns:c16="http://schemas.microsoft.com/office/drawing/2014/chart" uri="{C3380CC4-5D6E-409C-BE32-E72D297353CC}">
              <c16:uniqueId val="{00000000-D1AA-4394-B5D8-1932FDE969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D1AA-4394-B5D8-1932FDE969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1531</c:v>
                </c:pt>
                <c:pt idx="1">
                  <c:v>1426</c:v>
                </c:pt>
                <c:pt idx="2">
                  <c:v>1393</c:v>
                </c:pt>
              </c:numCache>
            </c:numRef>
          </c:val>
          <c:extLst>
            <c:ext xmlns:c16="http://schemas.microsoft.com/office/drawing/2014/chart" uri="{C3380CC4-5D6E-409C-BE32-E72D297353CC}">
              <c16:uniqueId val="{00000002-D1AA-4394-B5D8-1932FDE969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{58F757CE-29B3-42E1-814A-0FB388B33B7E}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C2-4C72-B24C-ACD6F8FFA3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{4713ECB8-6621-4873-B956-E9253804B287}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C2-4C72-B24C-ACD6F8FFA3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{DC5BC25E-A747-44D0-B1AA-9D6184825AFA}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C2-4C72-B24C-ACD6F8FFA3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{50800516-365A-43F3-B689-5F18CEBC4411}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C2-4C72-B24C-ACD6F8FFA3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{5FD155A5-9790-41C4-BAE9-C4B8778ED32A}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C2-4C72-B24C-ACD6F8FFA32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{8B1A9B88-B993-4064-88D9-CD28F7B6BFB1}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C2-4C72-B24C-ACD6F8FFA32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{E60D20E4-5B26-4F98-B0F8-2D8E955B2C88}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C2-4C72-B24C-ACD6F8FFA32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{1DFE17C4-4697-4E91-B309-AFE058622306}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C2-4C72-B24C-ACD6F8FFA32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{C8028F5D-20C8-4A7F-BB74-86ED129BB54B}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C2-4C72-B24C-ACD6F8FFA3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57.7</c:v>
                </c:pt>
                <c:pt idx="16">
                  <c:v>59.3</c:v>
                </c:pt>
                <c:pt idx="24">
                  <c:v>61</c:v>
                </c:pt>
                <c:pt idx="32">
                  <c:v>61.9</c:v>
                </c:pt>
              </c:numCache>
            </c:numRef>
          </c:xVal>
          <c:yVal>
            <c:numRef>
              <c:f>公会計指標分析・財政指標組合せ分析表!$BP$51:$DC$51</c:f>
              <c:numCache>
                <c:formatCode>#,##0.0;"▲ "#,##0.0</c:formatCode>
                <c:ptCount val="40"/>
                <c:pt idx="0">
                  <c:v>111.6</c:v>
                </c:pt>
                <c:pt idx="8">
                  <c:v>111.4</c:v>
                </c:pt>
                <c:pt idx="16">
                  <c:v>115</c:v>
                </c:pt>
                <c:pt idx="24">
                  <c:v>104.5</c:v>
                </c:pt>
                <c:pt idx="32">
                  <c:v>111.5</c:v>
                </c:pt>
              </c:numCache>
            </c:numRef>
          </c:yVal>
          <c:smooth val="0"/>
          <c:extLst>
            <c:ext xmlns:c16="http://schemas.microsoft.com/office/drawing/2014/chart" uri="{C3380CC4-5D6E-409C-BE32-E72D297353CC}">
              <c16:uniqueId val="{00000009-83C2-4C72-B24C-ACD6F8FFA3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{6E4FFEED-4617-403C-99A4-F2DE2B3EC998}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C2-4C72-B24C-ACD6F8FFA3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{561D7FF4-A495-4C4D-AEC9-FC477543C381}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C2-4C72-B24C-ACD6F8FFA3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{D3F95588-B506-48C4-AF4C-FB9C44F8698D}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C2-4C72-B24C-ACD6F8FFA3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{1F9F680E-0444-41DE-B38D-2B4DF1FB9FF8}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C2-4C72-B24C-ACD6F8FFA3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{70B015FB-DAE0-4FD7-8FA8-0CA1D8E9F75D}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C2-4C72-B24C-ACD6F8FFA326}"/>
                </c:ext>
              </c:extLst>
            </c:dLbl>
            <c:dLbl>
              <c:idx val="8"/>
              <c:layout>
                <c:manualLayout>
                  <c:x val="-2.70057222935887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{AFC0620D-5CBD-4604-BA11-08DFA3878319}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C2-4C72-B24C-ACD6F8FFA326}"/>
                </c:ext>
              </c:extLst>
            </c:dLbl>
            <c:dLbl>
              <c:idx val="16"/>
              <c:layout>
                <c:manualLayout>
                  <c:x val="-3.715522882621783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{3F6CBE7F-F668-48FB-BECA-BF101A941B5E}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C2-4C72-B24C-ACD6F8FFA32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{54F5130A-9785-411F-B804-CE007BD0AF39}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C2-4C72-B24C-ACD6F8FFA32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{B6EE92A6-0754-4AA7-8144-5A2AAA211263}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C2-4C72-B24C-ACD6F8FFA3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3C2-4C72-B24C-ACD6F8FFA326}"/>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{5F496822-33A5-43AB-B80B-7E6060742FBB}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4B7-42FD-857B-87E72CDB61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{4F8B93E2-05E3-4EC9-B6BF-DD5E05836A08}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B7-42FD-857B-87E72CDB61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{2903FF50-E260-4358-86A8-BD4AD4E1AC86}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B7-42FD-857B-87E72CDB61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{B925515E-E25C-4B25-B9DF-D95E16B0093D}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B7-42FD-857B-87E72CDB61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{F026EFBB-4153-4E36-92CF-59AAAB176672}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B7-42FD-857B-87E72CDB61A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{CF4E8F62-7BF6-4F86-89D8-634FEB25C742}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4B7-42FD-857B-87E72CDB61A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{184D43DC-13A4-42FF-9BD9-C3D06708081A}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4B7-42FD-857B-87E72CDB61A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{B52A3849-7780-4F06-8BEA-8AEFF87CCBDA}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4B7-42FD-857B-87E72CDB61A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{C677A7AD-63F7-4E8D-AC17-2F4F60BF9044}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4B7-42FD-857B-87E72CDB61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11.3</c:v>
                </c:pt>
                <c:pt idx="16">
                  <c:v>11.5</c:v>
                </c:pt>
                <c:pt idx="24">
                  <c:v>11.6</c:v>
                </c:pt>
                <c:pt idx="32">
                  <c:v>10.9</c:v>
                </c:pt>
              </c:numCache>
            </c:numRef>
          </c:xVal>
          <c:yVal>
            <c:numRef>
              <c:f>公会計指標分析・財政指標組合せ分析表!$BP$73:$DC$73</c:f>
              <c:numCache>
                <c:formatCode>#,##0.0;"▲ "#,##0.0</c:formatCode>
                <c:ptCount val="40"/>
                <c:pt idx="0">
                  <c:v>111.6</c:v>
                </c:pt>
                <c:pt idx="8">
                  <c:v>111.4</c:v>
                </c:pt>
                <c:pt idx="16">
                  <c:v>115</c:v>
                </c:pt>
                <c:pt idx="24">
                  <c:v>104.5</c:v>
                </c:pt>
                <c:pt idx="32">
                  <c:v>111.5</c:v>
                </c:pt>
              </c:numCache>
            </c:numRef>
          </c:yVal>
          <c:smooth val="0"/>
          <c:extLst>
            <c:ext xmlns:c16="http://schemas.microsoft.com/office/drawing/2014/chart" uri="{C3380CC4-5D6E-409C-BE32-E72D297353CC}">
              <c16:uniqueId val="{00000009-84B7-42FD-857B-87E72CDB61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{8D655F4E-C302-4666-9496-2124776BC545}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4B7-42FD-857B-87E72CDB61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{3CCEE9AF-2388-4B39-95C2-A6C723FA260C}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B7-42FD-857B-87E72CDB61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{8F63CFAB-1CFC-45B4-B4C5-D86AC4228A21}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B7-42FD-857B-87E72CDB61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{F668CA3B-8C4F-4E18-89A8-64394A1CE557}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B7-42FD-857B-87E72CDB61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{05A2CDFF-AD40-4E47-8A2C-7153459018AE}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B7-42FD-857B-87E72CDB61A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{97B15AA3-53E9-4D9C-BDDE-9A47CB65AE69}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4B7-42FD-857B-87E72CDB61A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{30F1DF66-97EF-453F-9894-6B402471F8A2}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4B7-42FD-857B-87E72CDB61A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{121FD3F0-0A5A-41F8-AF2D-2981D5E56DAC}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4B7-42FD-857B-87E72CDB61A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{2C4071B2-B9EE-4DE7-A725-4B4402FDDABC}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4B7-42FD-857B-87E72CDB61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4B7-42FD-857B-87E72CDB61A3}"/>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道の駅の整備や現在取り組んでいる市民交流センター整備等の総合振興計画前期基本計画からの大型事業を含めて、今後も公債費が高い水準で続く見込みである。引き続き計画的な繰上償還の実施や利率見直しを行い、公債費の歳出抑制に努める。</a:t>
          </a:r>
        </a:p>
        <a:p>
          <a:r>
            <a:rPr kumimoji="1" lang="ja-JP" altLang="en-US" sz="1400">
              <a:latin typeface="ＭＳ ゴシック" pitchFamily="49" charset="-128"/>
              <a:ea typeface="ＭＳ ゴシック" pitchFamily="49" charset="-128"/>
            </a:rPr>
            <a:t>　公営企業債の元利償還金に対する繰入金が減少するように、引き続き、公営企業会計においても繰上償還の実施に努める。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現在高の増加により全体として増加した。地方債現在高の増加の要因は、防災行政無線デジタル化整備事業や道の駅整備事業、市民交流センター整備事業に係る地方債の新規発行により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充当可能財源等については、充当可能基金は新たに積立てたことにより増加したが、充当可能特定歳入、基準財政需要額算入見込額の減少により全体として減少した。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将来負担額の増加、充当可能財源等の減少により、将来負担比率の分子は前年度より増加した。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富山県黒部市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令和３年度においては、芸術文化振興事業、スポーツ振興事業へ教育文化振興基金を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千円、地域振興等のソフト事業へ合併地域振興基金を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年度にかけて積立てた公共施設維持補修基金について、平成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年度より計画的に施設の補修事業へと充当している。基金全体として令和２年度末で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千円であった現在高が令和３年度末で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3,679,016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毎年度の予算編成において、財政状況に応じて財源の調整を行っており、基金強化による財源の涵養を図りながら、計画的な財政運営に努める。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合併地域振興基金・・・・・合併特例債による積立。地域振興等のソフト事業へ充当する。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公共施設維持補修基金・・・電源立地地域対策交付金及び一般財源による積立。公共施設の維持補修費へ充当する。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合併地域振興基金・・・・・自治振興会運営補助金、名水マラソン開催補助金等に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公共施設維持補修基金・・・公園施設、総合体育センター、道路橋梁等の維持補修に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新たに１億円を積立て、運用益積立と合わせて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合併地域振興基金・・・・・毎年度の予算編成において、原資となった合併特例債の償還額相当の範囲内で取崩す。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公共施設維持補修基金・・・毎年度の予算編成において、財政状況に応じて積立、取崩をする。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令和３年度においては取崩を行っておらず前年比横ばいの状況。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大規模な財政支出や急激な税収の落ち込み等の将来のリスクへの備えとして基金の効率的な活用はもとより、本市が実施している黒部市財政運営指針に基づき、法定積立（決算剰余金の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以上）を行いながら、当初予算には必要額を計上するものの、最終的には年度末の決算見込みにより取崩しを止めるなど、毎年度の恒常的な取崩しを抑制する。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令和３年度においては取崩を行っておらず前年比横ばいの状況。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市債の償還財源を確保するための減債基金については、第二の財政調整基金としての位置づけにより、類似団体における合計残高を目標に基金ストックの充実を図る。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40,497
40,055
426.31
26,503,147
25,273,857
914,085
13,560,983
31,343,066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年々上昇し、前年と比較し、若干上昇している。類似団体と近似している状況であるが、更新時期を迎えている資産は増加しており、公共施設等の老朽化に伴い今後は上昇するものと思われる。「黒部市公共施設等総合管理計画」に基づき、老朽化した施設について、点検・診断や計画的な予防保全による長寿命化を進めていくなど、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165389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73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165553</xdr:rowOff>
    </xdr:from>
    <xdr:to>
      <xdr:col>23</xdr:col>
      <xdr:colOff>85725</xdr:colOff>
      <xdr:row>30</xdr:row>
      <xdr:rowOff>21862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909128"/>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113121</xdr:rowOff>
    </xdr:from>
    <xdr:to>
      <xdr:col>19</xdr:col>
      <xdr:colOff>136525</xdr:colOff>
      <xdr:row>29</xdr:row>
      <xdr:rowOff>165553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85669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12972</xdr:rowOff>
    </xdr:from>
    <xdr:to>
      <xdr:col>11</xdr:col>
      <xdr:colOff>187325</xdr:colOff>
      <xdr:row>29</xdr:row>
      <xdr:rowOff>114572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63772</xdr:rowOff>
    </xdr:from>
    <xdr:to>
      <xdr:col>15</xdr:col>
      <xdr:colOff>136525</xdr:colOff>
      <xdr:row>29</xdr:row>
      <xdr:rowOff>113121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80734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122736</xdr:rowOff>
    </xdr:from>
    <xdr:to>
      <xdr:col>7</xdr:col>
      <xdr:colOff>187325</xdr:colOff>
      <xdr:row>29</xdr:row>
      <xdr:rowOff>52886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2086</xdr:rowOff>
    </xdr:from>
    <xdr:to>
      <xdr:col>11</xdr:col>
      <xdr:colOff>136525</xdr:colOff>
      <xdr:row>29</xdr:row>
      <xdr:rowOff>63772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745661"/>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131099</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69413</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年度からの大型事業の集中による新規発行債増により債務償還比率は増加傾向にあり、類似団体の平均を上回っている。令和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年度は前年度比で約</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改善しているものの、今後も新たな施設の建設に係る将来負担額の増加が見込まれるため、債務償還比率についても増加傾向となることが見込まれる。公共施設の見直し等による維持管理費の縮減と併せ、中長期的な計画に基づく借入及び繰上償還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74062</xdr:rowOff>
    </xdr:from>
    <xdr:to>
      <xdr:col>76</xdr:col>
      <xdr:colOff>73025</xdr:colOff>
      <xdr:row>32</xdr:row>
      <xdr:rowOff>4212</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744700" y="61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52489</xdr:rowOff>
    </xdr:from>
    <xdr:ext cx="469744" cy="259045"/>
    <xdr:sp macro="" textlink="">
      <xdr:nvSpPr>
        <xdr:cNvPr id="147" name="債務償還比率該当値テキスト">
          <a:extLst>
            <a:ext uri="{FF2B5EF4-FFF2-40B4-BE49-F238E27FC236}">
              <a16:creationId xmlns:a16="http://schemas.microsoft.com/office/drawing/2014/main" id="{00000000-0008-0000-0000-000093000000}"/>
            </a:ext>
          </a:extLst>
        </xdr:cNvPr>
        <xdr:cNvSpPr txBox="1"/>
      </xdr:nvSpPr>
      <xdr:spPr>
        <a:xfrm>
          <a:off x="14846300" y="613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52123</xdr:rowOff>
    </xdr:from>
    <xdr:to>
      <xdr:col>72</xdr:col>
      <xdr:colOff>123825</xdr:colOff>
      <xdr:row>32</xdr:row>
      <xdr:rowOff>153723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4033500" y="63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124862</xdr:rowOff>
    </xdr:from>
    <xdr:to>
      <xdr:col>76</xdr:col>
      <xdr:colOff>22225</xdr:colOff>
      <xdr:row>32</xdr:row>
      <xdr:rowOff>102923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4084300" y="6211337"/>
          <a:ext cx="711200" cy="14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139203</xdr:rowOff>
    </xdr:from>
    <xdr:to>
      <xdr:col>68</xdr:col>
      <xdr:colOff>123825</xdr:colOff>
      <xdr:row>33</xdr:row>
      <xdr:rowOff>69353</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3271500" y="63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102923</xdr:rowOff>
    </xdr:from>
    <xdr:to>
      <xdr:col>72</xdr:col>
      <xdr:colOff>73025</xdr:colOff>
      <xdr:row>33</xdr:row>
      <xdr:rowOff>18553</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3322300" y="6360848"/>
          <a:ext cx="7620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125529</xdr:rowOff>
    </xdr:from>
    <xdr:to>
      <xdr:col>64</xdr:col>
      <xdr:colOff>123825</xdr:colOff>
      <xdr:row>33</xdr:row>
      <xdr:rowOff>55679</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2509500" y="63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4879</xdr:rowOff>
    </xdr:from>
    <xdr:to>
      <xdr:col>68</xdr:col>
      <xdr:colOff>73025</xdr:colOff>
      <xdr:row>33</xdr:row>
      <xdr:rowOff>18553</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2560300" y="6434254"/>
          <a:ext cx="762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17475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4879</xdr:rowOff>
    </xdr:from>
    <xdr:to>
      <xdr:col>64</xdr:col>
      <xdr:colOff>73025</xdr:colOff>
      <xdr:row>33</xdr:row>
      <xdr:rowOff>31327</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1798300" y="6434254"/>
          <a:ext cx="762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a:extLst>
            <a:ext uri="{FF2B5EF4-FFF2-40B4-BE49-F238E27FC236}">
              <a16:creationId xmlns:a16="http://schemas.microsoft.com/office/drawing/2014/main" id="{00000000-0008-0000-0000-00009C000000}"/>
            </a:ext>
          </a:extLst>
        </xdr:cNvPr>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a:extLst>
            <a:ext uri="{FF2B5EF4-FFF2-40B4-BE49-F238E27FC236}">
              <a16:creationId xmlns:a16="http://schemas.microsoft.com/office/drawing/2014/main" id="{00000000-0008-0000-0000-00009D000000}"/>
            </a:ext>
          </a:extLst>
        </xdr:cNvPr>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a:extLst>
            <a:ext uri="{FF2B5EF4-FFF2-40B4-BE49-F238E27FC236}">
              <a16:creationId xmlns:a16="http://schemas.microsoft.com/office/drawing/2014/main" id="{00000000-0008-0000-0000-00009E000000}"/>
            </a:ext>
          </a:extLst>
        </xdr:cNvPr>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a:extLst>
            <a:ext uri="{FF2B5EF4-FFF2-40B4-BE49-F238E27FC236}">
              <a16:creationId xmlns:a16="http://schemas.microsoft.com/office/drawing/2014/main" id="{00000000-0008-0000-0000-00009F000000}"/>
            </a:ext>
          </a:extLst>
        </xdr:cNvPr>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144850</xdr:rowOff>
    </xdr:from>
    <xdr:ext cx="469744" cy="259045"/>
    <xdr:sp macro="" textlink="">
      <xdr:nvSpPr>
        <xdr:cNvPr id="160" name="n_1mainValue債務償還比率">
          <a:extLst>
            <a:ext uri="{FF2B5EF4-FFF2-40B4-BE49-F238E27FC236}">
              <a16:creationId xmlns:a16="http://schemas.microsoft.com/office/drawing/2014/main" id="{00000000-0008-0000-0000-0000A0000000}"/>
            </a:ext>
          </a:extLst>
        </xdr:cNvPr>
        <xdr:cNvSpPr txBox="1"/>
      </xdr:nvSpPr>
      <xdr:spPr>
        <a:xfrm>
          <a:off x="13836727" y="640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60479</xdr:rowOff>
    </xdr:from>
    <xdr:ext cx="469744" cy="259045"/>
    <xdr:sp macro="" textlink="">
      <xdr:nvSpPr>
        <xdr:cNvPr id="161" name="n_2mainValue債務償還比率">
          <a:extLst>
            <a:ext uri="{FF2B5EF4-FFF2-40B4-BE49-F238E27FC236}">
              <a16:creationId xmlns:a16="http://schemas.microsoft.com/office/drawing/2014/main" id="{00000000-0008-0000-0000-0000A1000000}"/>
            </a:ext>
          </a:extLst>
        </xdr:cNvPr>
        <xdr:cNvSpPr txBox="1"/>
      </xdr:nvSpPr>
      <xdr:spPr>
        <a:xfrm>
          <a:off x="13087427" y="648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46806</xdr:rowOff>
    </xdr:from>
    <xdr:ext cx="469744" cy="259045"/>
    <xdr:sp macro="" textlink="">
      <xdr:nvSpPr>
        <xdr:cNvPr id="162" name="n_3mainValue債務償還比率">
          <a:extLst>
            <a:ext uri="{FF2B5EF4-FFF2-40B4-BE49-F238E27FC236}">
              <a16:creationId xmlns:a16="http://schemas.microsoft.com/office/drawing/2014/main" id="{00000000-0008-0000-0000-0000A2000000}"/>
            </a:ext>
          </a:extLst>
        </xdr:cNvPr>
        <xdr:cNvSpPr txBox="1"/>
      </xdr:nvSpPr>
      <xdr:spPr>
        <a:xfrm>
          <a:off x="12325427" y="64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73254</xdr:rowOff>
    </xdr:from>
    <xdr:ext cx="469744" cy="259045"/>
    <xdr:sp macro="" textlink="">
      <xdr:nvSpPr>
        <xdr:cNvPr id="163" name="n_4mainValue債務償還比率">
          <a:extLst>
            <a:ext uri="{FF2B5EF4-FFF2-40B4-BE49-F238E27FC236}">
              <a16:creationId xmlns:a16="http://schemas.microsoft.com/office/drawing/2014/main" id="{00000000-0008-0000-0000-0000A3000000}"/>
            </a:ext>
          </a:extLst>
        </xdr:cNvPr>
        <xdr:cNvSpPr txBox="1"/>
      </xdr:nvSpPr>
      <xdr:spPr>
        <a:xfrm>
          <a:off x="11563427" y="65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40,497
40,055
426.31
26,503,147
25,273,857
914,085
13,560,983
31,343,066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72390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874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43815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379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36</xdr:row>
      <xdr:rowOff>165735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86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19685</xdr:rowOff>
    </xdr:from>
    <xdr:to>
      <xdr:col>6</xdr:col>
      <xdr:colOff>38100</xdr:colOff>
      <xdr:row>37</xdr:row>
      <xdr:rowOff>121285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37</xdr:row>
      <xdr:rowOff>70485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28650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61612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137812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39345</xdr:rowOff>
    </xdr:from>
    <xdr:to>
      <xdr:col>55</xdr:col>
      <xdr:colOff>50800</xdr:colOff>
      <xdr:row>40</xdr:row>
      <xdr:rowOff>140945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8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17772</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8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42251</xdr:rowOff>
    </xdr:from>
    <xdr:to>
      <xdr:col>50</xdr:col>
      <xdr:colOff>165100</xdr:colOff>
      <xdr:row>40</xdr:row>
      <xdr:rowOff>143851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9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90145</xdr:rowOff>
    </xdr:from>
    <xdr:to>
      <xdr:col>55</xdr:col>
      <xdr:colOff>0</xdr:colOff>
      <xdr:row>40</xdr:row>
      <xdr:rowOff>93051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948145"/>
          <a:ext cx="8382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42872</xdr:rowOff>
    </xdr:from>
    <xdr:to>
      <xdr:col>46</xdr:col>
      <xdr:colOff>38100</xdr:colOff>
      <xdr:row>40</xdr:row>
      <xdr:rowOff>144472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9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93051</xdr:rowOff>
    </xdr:from>
    <xdr:to>
      <xdr:col>50</xdr:col>
      <xdr:colOff>114300</xdr:colOff>
      <xdr:row>40</xdr:row>
      <xdr:rowOff>93672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95105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49436</xdr:rowOff>
    </xdr:from>
    <xdr:to>
      <xdr:col>41</xdr:col>
      <xdr:colOff>101600</xdr:colOff>
      <xdr:row>40</xdr:row>
      <xdr:rowOff>151036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9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93672</xdr:rowOff>
    </xdr:from>
    <xdr:to>
      <xdr:col>45</xdr:col>
      <xdr:colOff>177800</xdr:colOff>
      <xdr:row>40</xdr:row>
      <xdr:rowOff>100236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95167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56032</xdr:rowOff>
    </xdr:from>
    <xdr:to>
      <xdr:col>36</xdr:col>
      <xdr:colOff>165100</xdr:colOff>
      <xdr:row>40</xdr:row>
      <xdr:rowOff>157632</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9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100236</xdr:rowOff>
    </xdr:from>
    <xdr:to>
      <xdr:col>41</xdr:col>
      <xdr:colOff>50800</xdr:colOff>
      <xdr:row>40</xdr:row>
      <xdr:rowOff>106832</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958236"/>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134978</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99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135599</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9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142163</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70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148759</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700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81462</xdr:rowOff>
    </xdr:from>
    <xdr:to>
      <xdr:col>24</xdr:col>
      <xdr:colOff>114300</xdr:colOff>
      <xdr:row>61</xdr:row>
      <xdr:rowOff>11612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104339</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21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132262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3931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106135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3849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97972</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36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161472</xdr:rowOff>
    </xdr:from>
    <xdr:to>
      <xdr:col>6</xdr:col>
      <xdr:colOff>38100</xdr:colOff>
      <xdr:row>60</xdr:row>
      <xdr:rowOff>91622</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60</xdr:row>
      <xdr:rowOff>73478</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32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108149</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154267</xdr:rowOff>
    </xdr:from>
    <xdr:to>
      <xdr:col>55</xdr:col>
      <xdr:colOff>50800</xdr:colOff>
      <xdr:row>61</xdr:row>
      <xdr:rowOff>84417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10426700" y="104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5694</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10515600" y="1029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159316</xdr:rowOff>
    </xdr:from>
    <xdr:to>
      <xdr:col>50</xdr:col>
      <xdr:colOff>165100</xdr:colOff>
      <xdr:row>61</xdr:row>
      <xdr:rowOff>89466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9588500" y="104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33617</xdr:rowOff>
    </xdr:from>
    <xdr:to>
      <xdr:col>55</xdr:col>
      <xdr:colOff>0</xdr:colOff>
      <xdr:row>61</xdr:row>
      <xdr:rowOff>38666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9639300" y="10492067"/>
          <a:ext cx="8382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12883</xdr:rowOff>
    </xdr:from>
    <xdr:to>
      <xdr:col>46</xdr:col>
      <xdr:colOff>38100</xdr:colOff>
      <xdr:row>61</xdr:row>
      <xdr:rowOff>114483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8699500" y="104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38666</xdr:rowOff>
    </xdr:from>
    <xdr:to>
      <xdr:col>50</xdr:col>
      <xdr:colOff>114300</xdr:colOff>
      <xdr:row>61</xdr:row>
      <xdr:rowOff>63683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8750300" y="10497116"/>
          <a:ext cx="8890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17600</xdr:rowOff>
    </xdr:from>
    <xdr:to>
      <xdr:col>41</xdr:col>
      <xdr:colOff>101600</xdr:colOff>
      <xdr:row>61</xdr:row>
      <xdr:rowOff>119200</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7810500" y="104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63683</xdr:rowOff>
    </xdr:from>
    <xdr:to>
      <xdr:col>45</xdr:col>
      <xdr:colOff>177800</xdr:colOff>
      <xdr:row>61</xdr:row>
      <xdr:rowOff>68400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7861300" y="10522133"/>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2686</xdr:rowOff>
    </xdr:from>
    <xdr:to>
      <xdr:col>36</xdr:col>
      <xdr:colOff>165100</xdr:colOff>
      <xdr:row>61</xdr:row>
      <xdr:rowOff>104286</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921500" y="104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53486</xdr:rowOff>
    </xdr:from>
    <xdr:to>
      <xdr:col>41</xdr:col>
      <xdr:colOff>50800</xdr:colOff>
      <xdr:row>61</xdr:row>
      <xdr:rowOff>68400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6972300" y="10511936"/>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105993</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9327095" y="1022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131010</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8450795" y="1024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135727</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7561795" y="1025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120813</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6672795" y="1023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12064</xdr:rowOff>
    </xdr:from>
    <xdr:to>
      <xdr:col>20</xdr:col>
      <xdr:colOff>38100</xdr:colOff>
      <xdr:row>83</xdr:row>
      <xdr:rowOff>113664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746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154305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797300" y="1429321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53975</xdr:rowOff>
    </xdr:from>
    <xdr:to>
      <xdr:col>15</xdr:col>
      <xdr:colOff>101600</xdr:colOff>
      <xdr:row>83</xdr:row>
      <xdr:rowOff>155575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857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62864</xdr:rowOff>
    </xdr:from>
    <xdr:to>
      <xdr:col>19</xdr:col>
      <xdr:colOff>177800</xdr:colOff>
      <xdr:row>83</xdr:row>
      <xdr:rowOff>104775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908300" y="142932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96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104775</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2019300" y="143084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78105</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130300" y="1427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104791</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146702</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705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120032</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816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29590</xdr:rowOff>
    </xdr:from>
    <xdr:to>
      <xdr:col>55</xdr:col>
      <xdr:colOff>50800</xdr:colOff>
      <xdr:row>85</xdr:row>
      <xdr:rowOff>131190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8017</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58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31114</xdr:rowOff>
    </xdr:from>
    <xdr:to>
      <xdr:col>50</xdr:col>
      <xdr:colOff>165100</xdr:colOff>
      <xdr:row>85</xdr:row>
      <xdr:rowOff>132714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80390</xdr:rowOff>
    </xdr:from>
    <xdr:to>
      <xdr:col>55</xdr:col>
      <xdr:colOff>0</xdr:colOff>
      <xdr:row>85</xdr:row>
      <xdr:rowOff>81914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9639300" y="1465364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32638</xdr:rowOff>
    </xdr:from>
    <xdr:to>
      <xdr:col>46</xdr:col>
      <xdr:colOff>38100</xdr:colOff>
      <xdr:row>85</xdr:row>
      <xdr:rowOff>134238</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81914</xdr:rowOff>
    </xdr:from>
    <xdr:to>
      <xdr:col>50</xdr:col>
      <xdr:colOff>114300</xdr:colOff>
      <xdr:row>85</xdr:row>
      <xdr:rowOff>83438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8750300" y="146551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17399</xdr:rowOff>
    </xdr:from>
    <xdr:to>
      <xdr:col>41</xdr:col>
      <xdr:colOff>101600</xdr:colOff>
      <xdr:row>85</xdr:row>
      <xdr:rowOff>118999</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68199</xdr:rowOff>
    </xdr:from>
    <xdr:to>
      <xdr:col>45</xdr:col>
      <xdr:colOff>177800</xdr:colOff>
      <xdr:row>85</xdr:row>
      <xdr:rowOff>83438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861300" y="14641449"/>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13208</xdr:rowOff>
    </xdr:from>
    <xdr:to>
      <xdr:col>36</xdr:col>
      <xdr:colOff>165100</xdr:colOff>
      <xdr:row>85</xdr:row>
      <xdr:rowOff>114808</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64008</xdr:rowOff>
    </xdr:from>
    <xdr:to>
      <xdr:col>41</xdr:col>
      <xdr:colOff>50800</xdr:colOff>
      <xdr:row>85</xdr:row>
      <xdr:rowOff>68199</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972300" y="1463725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123841</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125365</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69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110126</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6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105935</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6366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20320</xdr:rowOff>
    </xdr:from>
    <xdr:to>
      <xdr:col>24</xdr:col>
      <xdr:colOff>114300</xdr:colOff>
      <xdr:row>104</xdr:row>
      <xdr:rowOff>121920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170197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168911</xdr:rowOff>
    </xdr:from>
    <xdr:to>
      <xdr:col>20</xdr:col>
      <xdr:colOff>38100</xdr:colOff>
      <xdr:row>104</xdr:row>
      <xdr:rowOff>99061</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48261</xdr:rowOff>
    </xdr:from>
    <xdr:to>
      <xdr:col>24</xdr:col>
      <xdr:colOff>63500</xdr:colOff>
      <xdr:row>104</xdr:row>
      <xdr:rowOff>71120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7879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143511</xdr:rowOff>
    </xdr:from>
    <xdr:to>
      <xdr:col>15</xdr:col>
      <xdr:colOff>101600</xdr:colOff>
      <xdr:row>104</xdr:row>
      <xdr:rowOff>73661</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22861</xdr:rowOff>
    </xdr:from>
    <xdr:to>
      <xdr:col>19</xdr:col>
      <xdr:colOff>177800</xdr:colOff>
      <xdr:row>104</xdr:row>
      <xdr:rowOff>48261</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908300" y="178536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116839</xdr:rowOff>
    </xdr:from>
    <xdr:to>
      <xdr:col>10</xdr:col>
      <xdr:colOff>165100</xdr:colOff>
      <xdr:row>104</xdr:row>
      <xdr:rowOff>46989</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22861</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2019300" y="17826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152400</xdr:rowOff>
    </xdr:from>
    <xdr:to>
      <xdr:col>6</xdr:col>
      <xdr:colOff>38100</xdr:colOff>
      <xdr:row>104</xdr:row>
      <xdr:rowOff>82550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167639</xdr:rowOff>
    </xdr:from>
    <xdr:to>
      <xdr:col>10</xdr:col>
      <xdr:colOff>114300</xdr:colOff>
      <xdr:row>104</xdr:row>
      <xdr:rowOff>31750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130300" y="178269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62247</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22877</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115588</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6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38116</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99077</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1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a:extLst>
            <a:ext uri="{FF2B5EF4-FFF2-40B4-BE49-F238E27FC236}">
              <a16:creationId xmlns:a16="http://schemas.microsoft.com/office/drawing/2014/main" id="{00000000-0008-0000-0100-0000D0010000}"/>
            </a:ext>
          </a:extLst>
        </xdr:cNvPr>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00000000-0008-0000-0100-0000D2010000}"/>
            </a:ext>
          </a:extLst>
        </xdr:cNvPr>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00000000-0008-0000-0100-0000D4010000}"/>
            </a:ext>
          </a:extLst>
        </xdr:cNvPr>
        <xdr:cNvSpPr txBox="1"/>
      </xdr:nvSpPr>
      <xdr:spPr>
        <a:xfrm>
          <a:off x="10515600" y="18271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26462</xdr:rowOff>
    </xdr:from>
    <xdr:to>
      <xdr:col>55</xdr:col>
      <xdr:colOff>50800</xdr:colOff>
      <xdr:row>108</xdr:row>
      <xdr:rowOff>128062</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10426700" y="185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112839</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00000000-0008-0000-0100-0000E0010000}"/>
            </a:ext>
          </a:extLst>
        </xdr:cNvPr>
        <xdr:cNvSpPr txBox="1"/>
      </xdr:nvSpPr>
      <xdr:spPr>
        <a:xfrm>
          <a:off x="10515600" y="1845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33759</xdr:rowOff>
    </xdr:from>
    <xdr:to>
      <xdr:col>50</xdr:col>
      <xdr:colOff>165100</xdr:colOff>
      <xdr:row>108</xdr:row>
      <xdr:rowOff>135359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9588500" y="185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77262</xdr:rowOff>
    </xdr:from>
    <xdr:to>
      <xdr:col>55</xdr:col>
      <xdr:colOff>0</xdr:colOff>
      <xdr:row>108</xdr:row>
      <xdr:rowOff>84559</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9639300" y="18593862"/>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34207</xdr:rowOff>
    </xdr:from>
    <xdr:to>
      <xdr:col>46</xdr:col>
      <xdr:colOff>38100</xdr:colOff>
      <xdr:row>108</xdr:row>
      <xdr:rowOff>135807</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8699500" y="185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84559</xdr:rowOff>
    </xdr:from>
    <xdr:to>
      <xdr:col>50</xdr:col>
      <xdr:colOff>114300</xdr:colOff>
      <xdr:row>108</xdr:row>
      <xdr:rowOff>85007</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8750300" y="18601159"/>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34561</xdr:rowOff>
    </xdr:from>
    <xdr:to>
      <xdr:col>41</xdr:col>
      <xdr:colOff>101600</xdr:colOff>
      <xdr:row>108</xdr:row>
      <xdr:rowOff>136161</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7810500" y="185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85007</xdr:rowOff>
    </xdr:from>
    <xdr:to>
      <xdr:col>45</xdr:col>
      <xdr:colOff>177800</xdr:colOff>
      <xdr:row>108</xdr:row>
      <xdr:rowOff>85361</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7861300" y="18601607"/>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39959</xdr:rowOff>
    </xdr:from>
    <xdr:to>
      <xdr:col>36</xdr:col>
      <xdr:colOff>165100</xdr:colOff>
      <xdr:row>108</xdr:row>
      <xdr:rowOff>141559</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6921500" y="185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85361</xdr:rowOff>
    </xdr:from>
    <xdr:to>
      <xdr:col>41</xdr:col>
      <xdr:colOff>50800</xdr:colOff>
      <xdr:row>108</xdr:row>
      <xdr:rowOff>90759</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6972300" y="18601961"/>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8450795"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7561795" y="18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6672795" y="1814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126486</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9359411" y="186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126934</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8483111" y="18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127288</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7594111" y="186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132686</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00000000-0008-0000-0100-0000F0010000}"/>
            </a:ext>
          </a:extLst>
        </xdr:cNvPr>
        <xdr:cNvSpPr txBox="1"/>
      </xdr:nvSpPr>
      <xdr:spPr>
        <a:xfrm>
          <a:off x="6705111" y="186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00000000-0008-0000-01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00000000-0008-0000-0100-00000A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a:extLst>
            <a:ext uri="{FF2B5EF4-FFF2-40B4-BE49-F238E27FC236}">
              <a16:creationId xmlns:a16="http://schemas.microsoft.com/office/drawing/2014/main" id="{00000000-0008-0000-0100-00000C02000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00000000-0008-0000-0100-00000E020000}"/>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144797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00000000-0008-0000-0100-00001A020000}"/>
            </a:ext>
          </a:extLst>
        </xdr:cNvPr>
        <xdr:cNvSpPr txBox="1"/>
      </xdr:nvSpPr>
      <xdr:spPr>
        <a:xfrm>
          <a:off x="16357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45720</xdr:rowOff>
    </xdr:from>
    <xdr:to>
      <xdr:col>85</xdr:col>
      <xdr:colOff>127000</xdr:colOff>
      <xdr:row>38</xdr:row>
      <xdr:rowOff>47625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5481300" y="65608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5080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38</xdr:row>
      <xdr:rowOff>47625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4592300" y="64693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3652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83820</xdr:rowOff>
    </xdr:from>
    <xdr:to>
      <xdr:col>76</xdr:col>
      <xdr:colOff>114300</xdr:colOff>
      <xdr:row>37</xdr:row>
      <xdr:rowOff>125730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3703300" y="642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156845</xdr:rowOff>
    </xdr:from>
    <xdr:to>
      <xdr:col>67</xdr:col>
      <xdr:colOff>101600</xdr:colOff>
      <xdr:row>37</xdr:row>
      <xdr:rowOff>86995</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2763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36195</xdr:rowOff>
    </xdr:from>
    <xdr:to>
      <xdr:col>71</xdr:col>
      <xdr:colOff>177800</xdr:colOff>
      <xdr:row>37</xdr:row>
      <xdr:rowOff>83820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814300" y="63798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167657</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4389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00000000-0008-0000-0100-00002A02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00000000-0008-0000-01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00000000-0008-0000-0100-000043020000}"/>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00000000-0008-0000-0100-000045020000}"/>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00000000-0008-0000-0100-000047020000}"/>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38735</xdr:rowOff>
    </xdr:from>
    <xdr:to>
      <xdr:col>116</xdr:col>
      <xdr:colOff>114300</xdr:colOff>
      <xdr:row>39</xdr:row>
      <xdr:rowOff>140335</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2110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61612</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00000000-0008-0000-0100-000053020000}"/>
            </a:ext>
          </a:extLst>
        </xdr:cNvPr>
        <xdr:cNvSpPr txBox="1"/>
      </xdr:nvSpPr>
      <xdr:spPr>
        <a:xfrm>
          <a:off x="22199600"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42545</xdr:rowOff>
    </xdr:from>
    <xdr:to>
      <xdr:col>112</xdr:col>
      <xdr:colOff>38100</xdr:colOff>
      <xdr:row>39</xdr:row>
      <xdr:rowOff>144145</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127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89535</xdr:rowOff>
    </xdr:from>
    <xdr:to>
      <xdr:col>116</xdr:col>
      <xdr:colOff>63500</xdr:colOff>
      <xdr:row>39</xdr:row>
      <xdr:rowOff>93345</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1323300" y="67760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39</xdr:row>
      <xdr:rowOff>93345</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0434300" y="666750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9494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156210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9545300" y="6667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113030</xdr:rowOff>
    </xdr:from>
    <xdr:to>
      <xdr:col>98</xdr:col>
      <xdr:colOff>38100</xdr:colOff>
      <xdr:row>39</xdr:row>
      <xdr:rowOff>43180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8605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156210</xdr:rowOff>
    </xdr:from>
    <xdr:to>
      <xdr:col>102</xdr:col>
      <xdr:colOff>114300</xdr:colOff>
      <xdr:row>38</xdr:row>
      <xdr:rowOff>163830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8656300" y="66713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160672</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21075727"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20199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52087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19310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59707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00000000-0008-0000-0100-000063020000}"/>
            </a:ext>
          </a:extLst>
        </xdr:cNvPr>
        <xdr:cNvSpPr txBox="1"/>
      </xdr:nvSpPr>
      <xdr:spPr>
        <a:xfrm>
          <a:off x="18421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00000000-0008-0000-01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00000000-0008-0000-0100-00007D020000}"/>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00000000-0008-0000-0100-00007F02000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00000000-0008-0000-0100-000081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00000000-0008-0000-0100-00008D020000}"/>
            </a:ext>
          </a:extLst>
        </xdr:cNvPr>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137160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5481300" y="103803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93345</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4592300" y="10346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80645</xdr:rowOff>
    </xdr:from>
    <xdr:to>
      <xdr:col>72</xdr:col>
      <xdr:colOff>38100</xdr:colOff>
      <xdr:row>61</xdr:row>
      <xdr:rowOff>10795</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3652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131445</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13703300" y="103460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73025</xdr:rowOff>
    </xdr:from>
    <xdr:to>
      <xdr:col>67</xdr:col>
      <xdr:colOff>101600</xdr:colOff>
      <xdr:row>60</xdr:row>
      <xdr:rowOff>3175</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2763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123825</xdr:rowOff>
    </xdr:from>
    <xdr:to>
      <xdr:col>71</xdr:col>
      <xdr:colOff>177800</xdr:colOff>
      <xdr:row>60</xdr:row>
      <xdr:rowOff>131445</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814300" y="1023937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62" name="n_1aveValue【学校施設】&#10;有形固定資産減価償却率">
          <a:extLst>
            <a:ext uri="{FF2B5EF4-FFF2-40B4-BE49-F238E27FC236}">
              <a16:creationId xmlns:a16="http://schemas.microsoft.com/office/drawing/2014/main" id="{00000000-0008-0000-0100-000096020000}"/>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63" name="n_2aveValue【学校施設】&#10;有形固定資産減価償却率">
          <a:extLst>
            <a:ext uri="{FF2B5EF4-FFF2-40B4-BE49-F238E27FC236}">
              <a16:creationId xmlns:a16="http://schemas.microsoft.com/office/drawing/2014/main" id="{00000000-0008-0000-0100-000097020000}"/>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64" name="n_3aveValue【学校施設】&#10;有形固定資産減価償却率">
          <a:extLst>
            <a:ext uri="{FF2B5EF4-FFF2-40B4-BE49-F238E27FC236}">
              <a16:creationId xmlns:a16="http://schemas.microsoft.com/office/drawing/2014/main" id="{00000000-0008-0000-0100-000098020000}"/>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665" name="n_4aveValue【学校施設】&#10;有形固定資産減価償却率">
          <a:extLst>
            <a:ext uri="{FF2B5EF4-FFF2-40B4-BE49-F238E27FC236}">
              <a16:creationId xmlns:a16="http://schemas.microsoft.com/office/drawing/2014/main" id="{00000000-0008-0000-0100-000099020000}"/>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666" name="n_1mainValue【学校施設】&#10;有形固定資産減価償却率">
          <a:extLst>
            <a:ext uri="{FF2B5EF4-FFF2-40B4-BE49-F238E27FC236}">
              <a16:creationId xmlns:a16="http://schemas.microsoft.com/office/drawing/2014/main" id="{00000000-0008-0000-0100-00009A020000}"/>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100982</xdr:rowOff>
    </xdr:from>
    <xdr:ext cx="405111" cy="259045"/>
    <xdr:sp macro="" textlink="">
      <xdr:nvSpPr>
        <xdr:cNvPr id="667" name="n_2mainValue【学校施設】&#10;有形固定資産減価償却率">
          <a:extLst>
            <a:ext uri="{FF2B5EF4-FFF2-40B4-BE49-F238E27FC236}">
              <a16:creationId xmlns:a16="http://schemas.microsoft.com/office/drawing/2014/main" id="{00000000-0008-0000-0100-00009B020000}"/>
            </a:ext>
          </a:extLst>
        </xdr:cNvPr>
        <xdr:cNvSpPr txBox="1"/>
      </xdr:nvSpPr>
      <xdr:spPr>
        <a:xfrm>
          <a:off x="14389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668" name="n_3mainValue【学校施設】&#10;有形固定資産減価償却率">
          <a:extLst>
            <a:ext uri="{FF2B5EF4-FFF2-40B4-BE49-F238E27FC236}">
              <a16:creationId xmlns:a16="http://schemas.microsoft.com/office/drawing/2014/main" id="{00000000-0008-0000-0100-00009C020000}"/>
            </a:ext>
          </a:extLst>
        </xdr:cNvPr>
        <xdr:cNvSpPr txBox="1"/>
      </xdr:nvSpPr>
      <xdr:spPr>
        <a:xfrm>
          <a:off x="13500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69" name="n_4mainValue【学校施設】&#10;有形固定資産減価償却率">
          <a:extLst>
            <a:ext uri="{FF2B5EF4-FFF2-40B4-BE49-F238E27FC236}">
              <a16:creationId xmlns:a16="http://schemas.microsoft.com/office/drawing/2014/main" id="{00000000-0008-0000-0100-00009D020000}"/>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42355</xdr:rowOff>
    </xdr:from>
    <xdr:to>
      <xdr:col>116</xdr:col>
      <xdr:colOff>114300</xdr:colOff>
      <xdr:row>59</xdr:row>
      <xdr:rowOff>143955</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1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65232</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00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5779</xdr:rowOff>
    </xdr:from>
    <xdr:to>
      <xdr:col>112</xdr:col>
      <xdr:colOff>38100</xdr:colOff>
      <xdr:row>59</xdr:row>
      <xdr:rowOff>107379</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1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56579</xdr:rowOff>
    </xdr:from>
    <xdr:to>
      <xdr:col>116</xdr:col>
      <xdr:colOff>63500</xdr:colOff>
      <xdr:row>59</xdr:row>
      <xdr:rowOff>93155</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1323300" y="1017212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168084</xdr:rowOff>
    </xdr:from>
    <xdr:to>
      <xdr:col>107</xdr:col>
      <xdr:colOff>101600</xdr:colOff>
      <xdr:row>60</xdr:row>
      <xdr:rowOff>98234</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2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56579</xdr:rowOff>
    </xdr:from>
    <xdr:to>
      <xdr:col>111</xdr:col>
      <xdr:colOff>177800</xdr:colOff>
      <xdr:row>60</xdr:row>
      <xdr:rowOff>47434</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172129"/>
          <a:ext cx="8890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24638</xdr:rowOff>
    </xdr:from>
    <xdr:to>
      <xdr:col>102</xdr:col>
      <xdr:colOff>165100</xdr:colOff>
      <xdr:row>59</xdr:row>
      <xdr:rowOff>126238</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75438</xdr:rowOff>
    </xdr:from>
    <xdr:to>
      <xdr:col>107</xdr:col>
      <xdr:colOff>50800</xdr:colOff>
      <xdr:row>60</xdr:row>
      <xdr:rowOff>47434</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9545300" y="10190988"/>
          <a:ext cx="889000" cy="14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126365</xdr:rowOff>
    </xdr:from>
    <xdr:to>
      <xdr:col>98</xdr:col>
      <xdr:colOff>38100</xdr:colOff>
      <xdr:row>60</xdr:row>
      <xdr:rowOff>56515</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75438</xdr:rowOff>
    </xdr:from>
    <xdr:to>
      <xdr:col>102</xdr:col>
      <xdr:colOff>114300</xdr:colOff>
      <xdr:row>60</xdr:row>
      <xdr:rowOff>5715</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190988"/>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123906</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989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89361</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3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142765</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73042</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1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752" name="【児童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1995</xdr:rowOff>
    </xdr:from>
    <xdr:to>
      <xdr:col>85</xdr:col>
      <xdr:colOff>177800</xdr:colOff>
      <xdr:row>85</xdr:row>
      <xdr:rowOff>103595</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151872</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137523</xdr:rowOff>
    </xdr:from>
    <xdr:to>
      <xdr:col>81</xdr:col>
      <xdr:colOff>101600</xdr:colOff>
      <xdr:row>85</xdr:row>
      <xdr:rowOff>67673</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16873</xdr:rowOff>
    </xdr:from>
    <xdr:to>
      <xdr:col>85</xdr:col>
      <xdr:colOff>127000</xdr:colOff>
      <xdr:row>85</xdr:row>
      <xdr:rowOff>52795</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45901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16873</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455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65677</xdr:rowOff>
    </xdr:from>
    <xdr:to>
      <xdr:col>72</xdr:col>
      <xdr:colOff>38100</xdr:colOff>
      <xdr:row>84</xdr:row>
      <xdr:rowOff>167277</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116477</xdr:rowOff>
    </xdr:from>
    <xdr:to>
      <xdr:col>76</xdr:col>
      <xdr:colOff>114300</xdr:colOff>
      <xdr:row>84</xdr:row>
      <xdr:rowOff>152400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451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29755</xdr:rowOff>
    </xdr:from>
    <xdr:to>
      <xdr:col>67</xdr:col>
      <xdr:colOff>101600</xdr:colOff>
      <xdr:row>84</xdr:row>
      <xdr:rowOff>131355</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80555</xdr:rowOff>
    </xdr:from>
    <xdr:to>
      <xdr:col>71</xdr:col>
      <xdr:colOff>177800</xdr:colOff>
      <xdr:row>84</xdr:row>
      <xdr:rowOff>116477</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44823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58800</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660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158404</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122482</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00000000-0008-0000-01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a:extLst>
            <a:ext uri="{FF2B5EF4-FFF2-40B4-BE49-F238E27FC236}">
              <a16:creationId xmlns:a16="http://schemas.microsoft.com/office/drawing/2014/main" id="{00000000-0008-0000-0100-000025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7" name="【児童館】&#10;一人当たり面積最大値テキスト">
          <a:extLst>
            <a:ext uri="{FF2B5EF4-FFF2-40B4-BE49-F238E27FC236}">
              <a16:creationId xmlns:a16="http://schemas.microsoft.com/office/drawing/2014/main" id="{00000000-0008-0000-0100-00002703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809" name="【児童館】&#10;一人当たり面積平均値テキスト">
          <a:extLst>
            <a:ext uri="{FF2B5EF4-FFF2-40B4-BE49-F238E27FC236}">
              <a16:creationId xmlns:a16="http://schemas.microsoft.com/office/drawing/2014/main" id="{00000000-0008-0000-0100-000029030000}"/>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821" name="【児童館】&#10;一人当たり面積該当値テキスト">
          <a:extLst>
            <a:ext uri="{FF2B5EF4-FFF2-40B4-BE49-F238E27FC236}">
              <a16:creationId xmlns:a16="http://schemas.microsoft.com/office/drawing/2014/main" id="{00000000-0008-0000-0100-000035030000}"/>
            </a:ext>
          </a:extLst>
        </xdr:cNvPr>
        <xdr:cNvSpPr txBox="1"/>
      </xdr:nvSpPr>
      <xdr:spPr>
        <a:xfrm>
          <a:off x="22199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131826</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1323300" y="1470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131826</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0434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131826</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9545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81026</xdr:rowOff>
    </xdr:from>
    <xdr:to>
      <xdr:col>98</xdr:col>
      <xdr:colOff>38100</xdr:colOff>
      <xdr:row>86</xdr:row>
      <xdr:rowOff>11176</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18605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131826</xdr:rowOff>
    </xdr:from>
    <xdr:to>
      <xdr:col>102</xdr:col>
      <xdr:colOff>114300</xdr:colOff>
      <xdr:row>85</xdr:row>
      <xdr:rowOff>131826</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8656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830" name="n_1aveValue【児童館】&#10;一人当たり面積">
          <a:extLst>
            <a:ext uri="{FF2B5EF4-FFF2-40B4-BE49-F238E27FC236}">
              <a16:creationId xmlns:a16="http://schemas.microsoft.com/office/drawing/2014/main" id="{00000000-0008-0000-0100-00003E030000}"/>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1" name="n_2aveValue【児童館】&#10;一人当たり面積">
          <a:extLst>
            <a:ext uri="{FF2B5EF4-FFF2-40B4-BE49-F238E27FC236}">
              <a16:creationId xmlns:a16="http://schemas.microsoft.com/office/drawing/2014/main" id="{00000000-0008-0000-0100-00003F03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32" name="n_3aveValue【児童館】&#10;一人当たり面積">
          <a:extLst>
            <a:ext uri="{FF2B5EF4-FFF2-40B4-BE49-F238E27FC236}">
              <a16:creationId xmlns:a16="http://schemas.microsoft.com/office/drawing/2014/main" id="{00000000-0008-0000-0100-000040030000}"/>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833" name="n_4aveValue【児童館】&#10;一人当たり面積">
          <a:extLst>
            <a:ext uri="{FF2B5EF4-FFF2-40B4-BE49-F238E27FC236}">
              <a16:creationId xmlns:a16="http://schemas.microsoft.com/office/drawing/2014/main" id="{00000000-0008-0000-0100-000041030000}"/>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834" name="n_1mainValue【児童館】&#10;一人当たり面積">
          <a:extLst>
            <a:ext uri="{FF2B5EF4-FFF2-40B4-BE49-F238E27FC236}">
              <a16:creationId xmlns:a16="http://schemas.microsoft.com/office/drawing/2014/main" id="{00000000-0008-0000-0100-000042030000}"/>
            </a:ext>
          </a:extLst>
        </xdr:cNvPr>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835" name="n_2mainValue【児童館】&#10;一人当たり面積">
          <a:extLst>
            <a:ext uri="{FF2B5EF4-FFF2-40B4-BE49-F238E27FC236}">
              <a16:creationId xmlns:a16="http://schemas.microsoft.com/office/drawing/2014/main" id="{00000000-0008-0000-0100-000043030000}"/>
            </a:ext>
          </a:extLst>
        </xdr:cNvPr>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836" name="n_3mainValue【児童館】&#10;一人当たり面積">
          <a:extLst>
            <a:ext uri="{FF2B5EF4-FFF2-40B4-BE49-F238E27FC236}">
              <a16:creationId xmlns:a16="http://schemas.microsoft.com/office/drawing/2014/main" id="{00000000-0008-0000-0100-000044030000}"/>
            </a:ext>
          </a:extLst>
        </xdr:cNvPr>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2303</xdr:rowOff>
    </xdr:from>
    <xdr:ext cx="469744" cy="259045"/>
    <xdr:sp macro="" textlink="">
      <xdr:nvSpPr>
        <xdr:cNvPr id="837" name="n_4mainValue【児童館】&#10;一人当たり面積">
          <a:extLst>
            <a:ext uri="{FF2B5EF4-FFF2-40B4-BE49-F238E27FC236}">
              <a16:creationId xmlns:a16="http://schemas.microsoft.com/office/drawing/2014/main" id="{00000000-0008-0000-0100-000045030000}"/>
            </a:ext>
          </a:extLst>
        </xdr:cNvPr>
        <xdr:cNvSpPr txBox="1"/>
      </xdr:nvSpPr>
      <xdr:spPr>
        <a:xfrm>
          <a:off x="18421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00000000-0008-0000-01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公民館】&#10;有形固定資産減価償却率最小値テキスト">
          <a:extLst>
            <a:ext uri="{FF2B5EF4-FFF2-40B4-BE49-F238E27FC236}">
              <a16:creationId xmlns:a16="http://schemas.microsoft.com/office/drawing/2014/main" id="{00000000-0008-0000-0100-00006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6" name="【公民館】&#10;有形固定資産減価償却率最大値テキスト">
          <a:extLst>
            <a:ext uri="{FF2B5EF4-FFF2-40B4-BE49-F238E27FC236}">
              <a16:creationId xmlns:a16="http://schemas.microsoft.com/office/drawing/2014/main" id="{00000000-0008-0000-0100-00006203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868" name="【公民館】&#10;有形固定資産減価償却率平均値テキスト">
          <a:extLst>
            <a:ext uri="{FF2B5EF4-FFF2-40B4-BE49-F238E27FC236}">
              <a16:creationId xmlns:a16="http://schemas.microsoft.com/office/drawing/2014/main" id="{00000000-0008-0000-0100-000064030000}"/>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6268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120122</xdr:rowOff>
    </xdr:from>
    <xdr:ext cx="405111" cy="259045"/>
    <xdr:sp macro="" textlink="">
      <xdr:nvSpPr>
        <xdr:cNvPr id="880" name="【公民館】&#10;有形固定資産減価償却率該当値テキスト">
          <a:extLst>
            <a:ext uri="{FF2B5EF4-FFF2-40B4-BE49-F238E27FC236}">
              <a16:creationId xmlns:a16="http://schemas.microsoft.com/office/drawing/2014/main" id="{00000000-0008-0000-0100-000070030000}"/>
            </a:ext>
          </a:extLst>
        </xdr:cNvPr>
        <xdr:cNvSpPr txBox="1"/>
      </xdr:nvSpPr>
      <xdr:spPr>
        <a:xfrm>
          <a:off x="16357600" y="177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148045</xdr:rowOff>
    </xdr:from>
    <xdr:to>
      <xdr:col>85</xdr:col>
      <xdr:colOff>127000</xdr:colOff>
      <xdr:row>105</xdr:row>
      <xdr:rowOff>64770</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flipV="1">
          <a:off x="15481300" y="17978845"/>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18869</xdr:rowOff>
    </xdr:from>
    <xdr:to>
      <xdr:col>76</xdr:col>
      <xdr:colOff>165100</xdr:colOff>
      <xdr:row>105</xdr:row>
      <xdr:rowOff>120469</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4541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69669</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flipV="1">
          <a:off x="14592300" y="180670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3652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105</xdr:row>
      <xdr:rowOff>69669</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3703300" y="1792822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887" name="楕円 886">
          <a:extLst>
            <a:ext uri="{FF2B5EF4-FFF2-40B4-BE49-F238E27FC236}">
              <a16:creationId xmlns:a16="http://schemas.microsoft.com/office/drawing/2014/main" id="{00000000-0008-0000-0100-000077030000}"/>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97427</xdr:rowOff>
    </xdr:from>
    <xdr:to>
      <xdr:col>71</xdr:col>
      <xdr:colOff>177800</xdr:colOff>
      <xdr:row>105</xdr:row>
      <xdr:rowOff>19050</xdr:rowOff>
    </xdr:to>
    <xdr:cxnSp macro="">
      <xdr:nvCxnSpPr>
        <xdr:cNvPr id="888" name="直線コネクタ 887">
          <a:extLst>
            <a:ext uri="{FF2B5EF4-FFF2-40B4-BE49-F238E27FC236}">
              <a16:creationId xmlns:a16="http://schemas.microsoft.com/office/drawing/2014/main" id="{00000000-0008-0000-0100-000078030000}"/>
            </a:ext>
          </a:extLst>
        </xdr:cNvPr>
        <xdr:cNvCxnSpPr/>
      </xdr:nvCxnSpPr>
      <xdr:spPr>
        <a:xfrm flipV="1">
          <a:off x="12814300" y="1792822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889" name="n_1aveValue【公民館】&#10;有形固定資産減価償却率">
          <a:extLst>
            <a:ext uri="{FF2B5EF4-FFF2-40B4-BE49-F238E27FC236}">
              <a16:creationId xmlns:a16="http://schemas.microsoft.com/office/drawing/2014/main" id="{00000000-0008-0000-0100-000079030000}"/>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90" name="n_2aveValue【公民館】&#10;有形固定資産減価償却率">
          <a:extLst>
            <a:ext uri="{FF2B5EF4-FFF2-40B4-BE49-F238E27FC236}">
              <a16:creationId xmlns:a16="http://schemas.microsoft.com/office/drawing/2014/main" id="{00000000-0008-0000-0100-00007A030000}"/>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891" name="n_3aveValue【公民館】&#10;有形固定資産減価償却率">
          <a:extLst>
            <a:ext uri="{FF2B5EF4-FFF2-40B4-BE49-F238E27FC236}">
              <a16:creationId xmlns:a16="http://schemas.microsoft.com/office/drawing/2014/main" id="{00000000-0008-0000-0100-00007B030000}"/>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892" name="n_4aveValue【公民館】&#10;有形固定資産減価償却率">
          <a:extLst>
            <a:ext uri="{FF2B5EF4-FFF2-40B4-BE49-F238E27FC236}">
              <a16:creationId xmlns:a16="http://schemas.microsoft.com/office/drawing/2014/main" id="{00000000-0008-0000-0100-00007C030000}"/>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132097</xdr:rowOff>
    </xdr:from>
    <xdr:ext cx="405111" cy="259045"/>
    <xdr:sp macro="" textlink="">
      <xdr:nvSpPr>
        <xdr:cNvPr id="893" name="n_1mainValue【公民館】&#10;有形固定資産減価償却率">
          <a:extLst>
            <a:ext uri="{FF2B5EF4-FFF2-40B4-BE49-F238E27FC236}">
              <a16:creationId xmlns:a16="http://schemas.microsoft.com/office/drawing/2014/main" id="{00000000-0008-0000-0100-00007D03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136996</xdr:rowOff>
    </xdr:from>
    <xdr:ext cx="405111" cy="259045"/>
    <xdr:sp macro="" textlink="">
      <xdr:nvSpPr>
        <xdr:cNvPr id="894" name="n_2mainValue【公民館】&#10;有形固定資産減価償却率">
          <a:extLst>
            <a:ext uri="{FF2B5EF4-FFF2-40B4-BE49-F238E27FC236}">
              <a16:creationId xmlns:a16="http://schemas.microsoft.com/office/drawing/2014/main" id="{00000000-0008-0000-0100-00007E030000}"/>
            </a:ext>
          </a:extLst>
        </xdr:cNvPr>
        <xdr:cNvSpPr txBox="1"/>
      </xdr:nvSpPr>
      <xdr:spPr>
        <a:xfrm>
          <a:off x="14389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164754</xdr:rowOff>
    </xdr:from>
    <xdr:ext cx="405111" cy="259045"/>
    <xdr:sp macro="" textlink="">
      <xdr:nvSpPr>
        <xdr:cNvPr id="895" name="n_3mainValue【公民館】&#10;有形固定資産減価償却率">
          <a:extLst>
            <a:ext uri="{FF2B5EF4-FFF2-40B4-BE49-F238E27FC236}">
              <a16:creationId xmlns:a16="http://schemas.microsoft.com/office/drawing/2014/main" id="{00000000-0008-0000-0100-00007F030000}"/>
            </a:ext>
          </a:extLst>
        </xdr:cNvPr>
        <xdr:cNvSpPr txBox="1"/>
      </xdr:nvSpPr>
      <xdr:spPr>
        <a:xfrm>
          <a:off x="13500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86377</xdr:rowOff>
    </xdr:from>
    <xdr:ext cx="405111" cy="259045"/>
    <xdr:sp macro="" textlink="">
      <xdr:nvSpPr>
        <xdr:cNvPr id="896" name="n_4mainValue【公民館】&#10;有形固定資産減価償却率">
          <a:extLst>
            <a:ext uri="{FF2B5EF4-FFF2-40B4-BE49-F238E27FC236}">
              <a16:creationId xmlns:a16="http://schemas.microsoft.com/office/drawing/2014/main" id="{00000000-0008-0000-0100-000080030000}"/>
            </a:ext>
          </a:extLst>
        </xdr:cNvPr>
        <xdr:cNvSpPr txBox="1"/>
      </xdr:nvSpPr>
      <xdr:spPr>
        <a:xfrm>
          <a:off x="12611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1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100-000097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921" name="【公民館】&#10;一人当たり面積最大値テキスト">
          <a:extLst>
            <a:ext uri="{FF2B5EF4-FFF2-40B4-BE49-F238E27FC236}">
              <a16:creationId xmlns:a16="http://schemas.microsoft.com/office/drawing/2014/main" id="{00000000-0008-0000-0100-000099030000}"/>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100-00009B03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125985</xdr:rowOff>
    </xdr:from>
    <xdr:to>
      <xdr:col>116</xdr:col>
      <xdr:colOff>114300</xdr:colOff>
      <xdr:row>103</xdr:row>
      <xdr:rowOff>56135</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21107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148862</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100-0000A7030000}"/>
            </a:ext>
          </a:extLst>
        </xdr:cNvPr>
        <xdr:cNvSpPr txBox="1"/>
      </xdr:nvSpPr>
      <xdr:spPr>
        <a:xfrm>
          <a:off x="22199600" y="1746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5335</xdr:rowOff>
    </xdr:from>
    <xdr:to>
      <xdr:col>116</xdr:col>
      <xdr:colOff>63500</xdr:colOff>
      <xdr:row>103</xdr:row>
      <xdr:rowOff>41911</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21323300" y="176646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169418</xdr:rowOff>
    </xdr:from>
    <xdr:to>
      <xdr:col>107</xdr:col>
      <xdr:colOff>101600</xdr:colOff>
      <xdr:row>103</xdr:row>
      <xdr:rowOff>99568</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20383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48768</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20434300" y="177012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4826</xdr:rowOff>
    </xdr:from>
    <xdr:to>
      <xdr:col>102</xdr:col>
      <xdr:colOff>165100</xdr:colOff>
      <xdr:row>103</xdr:row>
      <xdr:rowOff>106426</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9494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48768</xdr:rowOff>
    </xdr:from>
    <xdr:to>
      <xdr:col>107</xdr:col>
      <xdr:colOff>50800</xdr:colOff>
      <xdr:row>103</xdr:row>
      <xdr:rowOff>55626</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flipV="1">
          <a:off x="19545300" y="177081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9398</xdr:rowOff>
    </xdr:from>
    <xdr:to>
      <xdr:col>98</xdr:col>
      <xdr:colOff>38100</xdr:colOff>
      <xdr:row>103</xdr:row>
      <xdr:rowOff>110998</xdr:rowOff>
    </xdr:to>
    <xdr:sp macro="" textlink="">
      <xdr:nvSpPr>
        <xdr:cNvPr id="942" name="楕円 941">
          <a:extLst>
            <a:ext uri="{FF2B5EF4-FFF2-40B4-BE49-F238E27FC236}">
              <a16:creationId xmlns:a16="http://schemas.microsoft.com/office/drawing/2014/main" id="{00000000-0008-0000-0100-0000AE030000}"/>
            </a:ext>
          </a:extLst>
        </xdr:cNvPr>
        <xdr:cNvSpPr/>
      </xdr:nvSpPr>
      <xdr:spPr>
        <a:xfrm>
          <a:off x="18605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55626</xdr:rowOff>
    </xdr:from>
    <xdr:to>
      <xdr:col>102</xdr:col>
      <xdr:colOff>114300</xdr:colOff>
      <xdr:row>103</xdr:row>
      <xdr:rowOff>60198</xdr:rowOff>
    </xdr:to>
    <xdr:cxnSp macro="">
      <xdr:nvCxnSpPr>
        <xdr:cNvPr id="943" name="直線コネクタ 942">
          <a:extLst>
            <a:ext uri="{FF2B5EF4-FFF2-40B4-BE49-F238E27FC236}">
              <a16:creationId xmlns:a16="http://schemas.microsoft.com/office/drawing/2014/main" id="{00000000-0008-0000-0100-0000AF030000}"/>
            </a:ext>
          </a:extLst>
        </xdr:cNvPr>
        <xdr:cNvCxnSpPr/>
      </xdr:nvCxnSpPr>
      <xdr:spPr>
        <a:xfrm flipV="1">
          <a:off x="18656300" y="17714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944" name="n_1aveValue【公民館】&#10;一人当たり面積">
          <a:extLst>
            <a:ext uri="{FF2B5EF4-FFF2-40B4-BE49-F238E27FC236}">
              <a16:creationId xmlns:a16="http://schemas.microsoft.com/office/drawing/2014/main" id="{00000000-0008-0000-0100-0000B0030000}"/>
            </a:ext>
          </a:extLst>
        </xdr:cNvPr>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45" name="n_2aveValue【公民館】&#10;一人当たり面積">
          <a:extLst>
            <a:ext uri="{FF2B5EF4-FFF2-40B4-BE49-F238E27FC236}">
              <a16:creationId xmlns:a16="http://schemas.microsoft.com/office/drawing/2014/main" id="{00000000-0008-0000-0100-0000B1030000}"/>
            </a:ext>
          </a:extLst>
        </xdr:cNvPr>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6" name="n_3aveValue【公民館】&#10;一人当たり面積">
          <a:extLst>
            <a:ext uri="{FF2B5EF4-FFF2-40B4-BE49-F238E27FC236}">
              <a16:creationId xmlns:a16="http://schemas.microsoft.com/office/drawing/2014/main" id="{00000000-0008-0000-0100-0000B2030000}"/>
            </a:ext>
          </a:extLst>
        </xdr:cNvPr>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947" name="n_4aveValue【公民館】&#10;一人当たり面積">
          <a:extLst>
            <a:ext uri="{FF2B5EF4-FFF2-40B4-BE49-F238E27FC236}">
              <a16:creationId xmlns:a16="http://schemas.microsoft.com/office/drawing/2014/main" id="{00000000-0008-0000-0100-0000B3030000}"/>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948" name="n_1mainValue【公民館】&#10;一人当たり面積">
          <a:extLst>
            <a:ext uri="{FF2B5EF4-FFF2-40B4-BE49-F238E27FC236}">
              <a16:creationId xmlns:a16="http://schemas.microsoft.com/office/drawing/2014/main" id="{00000000-0008-0000-0100-0000B4030000}"/>
            </a:ext>
          </a:extLst>
        </xdr:cNvPr>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116095</xdr:rowOff>
    </xdr:from>
    <xdr:ext cx="469744" cy="259045"/>
    <xdr:sp macro="" textlink="">
      <xdr:nvSpPr>
        <xdr:cNvPr id="949" name="n_2mainValue【公民館】&#10;一人当たり面積">
          <a:extLst>
            <a:ext uri="{FF2B5EF4-FFF2-40B4-BE49-F238E27FC236}">
              <a16:creationId xmlns:a16="http://schemas.microsoft.com/office/drawing/2014/main" id="{00000000-0008-0000-0100-0000B5030000}"/>
            </a:ext>
          </a:extLst>
        </xdr:cNvPr>
        <xdr:cNvSpPr txBox="1"/>
      </xdr:nvSpPr>
      <xdr:spPr>
        <a:xfrm>
          <a:off x="20199427" y="174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122953</xdr:rowOff>
    </xdr:from>
    <xdr:ext cx="469744" cy="259045"/>
    <xdr:sp macro="" textlink="">
      <xdr:nvSpPr>
        <xdr:cNvPr id="950" name="n_3mainValue【公民館】&#10;一人当たり面積">
          <a:extLst>
            <a:ext uri="{FF2B5EF4-FFF2-40B4-BE49-F238E27FC236}">
              <a16:creationId xmlns:a16="http://schemas.microsoft.com/office/drawing/2014/main" id="{00000000-0008-0000-0100-0000B6030000}"/>
            </a:ext>
          </a:extLst>
        </xdr:cNvPr>
        <xdr:cNvSpPr txBox="1"/>
      </xdr:nvSpPr>
      <xdr:spPr>
        <a:xfrm>
          <a:off x="193104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127525</xdr:rowOff>
    </xdr:from>
    <xdr:ext cx="469744" cy="259045"/>
    <xdr:sp macro="" textlink="">
      <xdr:nvSpPr>
        <xdr:cNvPr id="951" name="n_4mainValue【公民館】&#10;一人当たり面積">
          <a:extLst>
            <a:ext uri="{FF2B5EF4-FFF2-40B4-BE49-F238E27FC236}">
              <a16:creationId xmlns:a16="http://schemas.microsoft.com/office/drawing/2014/main" id="{00000000-0008-0000-0100-0000B7030000}"/>
            </a:ext>
          </a:extLst>
        </xdr:cNvPr>
        <xdr:cNvSpPr txBox="1"/>
      </xdr:nvSpPr>
      <xdr:spPr>
        <a:xfrm>
          <a:off x="184214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1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1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類似団体と比較して特に有形固定資産減価償却率が高くなっている施設は、児童館である。児童館については、市内に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か所しかなく、いずれも昭和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年以前の建物であることから、有形固定資産減価償却率が高くなっている。黒部市公共施設等総合管理計画では、計画策定時点（平成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年後（令和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年）までは、長寿命化対応しながら維持する方針としている。</a:t>
          </a:r>
          <a:endParaRPr lang="ja-JP" altLang="ja-JP" sz="1400">
            <a:effectLst/>
          </a:endParaRPr>
        </a:p>
        <a:p>
          <a:r>
            <a:rPr kumimoji="1" lang="ja-JP" altLang="ja-JP" sz="1100">
              <a:solidFill>
                <a:schemeClr val="dk1"/>
              </a:solidFill>
              <a:effectLst/>
              <a:latin typeface="+mn-lt"/>
              <a:ea typeface="+mn-ea"/>
              <a:cs typeface="+mn-cs"/>
            </a:rPr>
            <a:t>認定こども園・幼稚園・保育所の有形固定資産減価償却率の伸びが大きいのは、民営化により民間に譲渡した保育所等と比較し、市が保有し運営（公営、民営含む）する施設の耐用年数の経過が大きくなっている状況であるためと考えられる。</a:t>
          </a:r>
          <a:endParaRPr lang="ja-JP" altLang="ja-JP" sz="1400">
            <a:effectLst/>
          </a:endParaRPr>
        </a:p>
        <a:p>
          <a:r>
            <a:rPr kumimoji="1" lang="ja-JP" altLang="ja-JP" sz="1100">
              <a:solidFill>
                <a:schemeClr val="dk1"/>
              </a:solidFill>
              <a:effectLst/>
              <a:latin typeface="+mn-lt"/>
              <a:ea typeface="+mn-ea"/>
              <a:cs typeface="+mn-cs"/>
            </a:rPr>
            <a:t>類似団体との比較で公民館の一人当たり面積が大きいのは、体育館等の設備を備えた公民館が多いためと考えられる。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40,497
40,055
426.31
26,503,147
25,273,857
914,085
13,560,983
31,343,066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100512</xdr:rowOff>
    </xdr:from>
    <xdr:to>
      <xdr:col>24</xdr:col>
      <xdr:colOff>114300</xdr:colOff>
      <xdr:row>39</xdr:row>
      <xdr:rowOff>30662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78939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67854</xdr:rowOff>
    </xdr:from>
    <xdr:to>
      <xdr:col>20</xdr:col>
      <xdr:colOff>38100</xdr:colOff>
      <xdr:row>38</xdr:row>
      <xdr:rowOff>169454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118654</xdr:rowOff>
    </xdr:from>
    <xdr:to>
      <xdr:col>24</xdr:col>
      <xdr:colOff>63500</xdr:colOff>
      <xdr:row>38</xdr:row>
      <xdr:rowOff>151312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337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35197</xdr:rowOff>
    </xdr:from>
    <xdr:to>
      <xdr:col>15</xdr:col>
      <xdr:colOff>101600</xdr:colOff>
      <xdr:row>38</xdr:row>
      <xdr:rowOff>136797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85997</xdr:rowOff>
    </xdr:from>
    <xdr:to>
      <xdr:col>19</xdr:col>
      <xdr:colOff>177800</xdr:colOff>
      <xdr:row>38</xdr:row>
      <xdr:rowOff>118654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010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85997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68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141333</xdr:rowOff>
    </xdr:from>
    <xdr:to>
      <xdr:col>6</xdr:col>
      <xdr:colOff>38100</xdr:colOff>
      <xdr:row>38</xdr:row>
      <xdr:rowOff>71482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20683</xdr:rowOff>
    </xdr:from>
    <xdr:to>
      <xdr:col>10</xdr:col>
      <xdr:colOff>114300</xdr:colOff>
      <xdr:row>38</xdr:row>
      <xdr:rowOff>53340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357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160581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127924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62610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156210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61</xdr:row>
      <xdr:rowOff>3810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4127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125730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3536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66675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3022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21590</xdr:rowOff>
    </xdr:from>
    <xdr:to>
      <xdr:col>6</xdr:col>
      <xdr:colOff>38100</xdr:colOff>
      <xdr:row>58</xdr:row>
      <xdr:rowOff>123190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72390</xdr:rowOff>
    </xdr:from>
    <xdr:to>
      <xdr:col>10</xdr:col>
      <xdr:colOff>114300</xdr:colOff>
      <xdr:row>60</xdr:row>
      <xdr:rowOff>15240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01649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134002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82567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139717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47172</xdr:rowOff>
    </xdr:from>
    <xdr:to>
      <xdr:col>55</xdr:col>
      <xdr:colOff>50800</xdr:colOff>
      <xdr:row>57</xdr:row>
      <xdr:rowOff>148772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70049</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967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169635</xdr:rowOff>
    </xdr:from>
    <xdr:to>
      <xdr:col>50</xdr:col>
      <xdr:colOff>165100</xdr:colOff>
      <xdr:row>58</xdr:row>
      <xdr:rowOff>99785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97972</xdr:rowOff>
    </xdr:from>
    <xdr:to>
      <xdr:col>55</xdr:col>
      <xdr:colOff>0</xdr:colOff>
      <xdr:row>58</xdr:row>
      <xdr:rowOff>48985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9870622"/>
          <a:ext cx="8382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6350</xdr:rowOff>
    </xdr:from>
    <xdr:to>
      <xdr:col>46</xdr:col>
      <xdr:colOff>38100</xdr:colOff>
      <xdr:row>58</xdr:row>
      <xdr:rowOff>107950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48985</xdr:rowOff>
    </xdr:from>
    <xdr:to>
      <xdr:col>50</xdr:col>
      <xdr:colOff>114300</xdr:colOff>
      <xdr:row>58</xdr:row>
      <xdr:rowOff>57150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999308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14515</xdr:rowOff>
    </xdr:from>
    <xdr:to>
      <xdr:col>41</xdr:col>
      <xdr:colOff>101600</xdr:colOff>
      <xdr:row>58</xdr:row>
      <xdr:rowOff>116115</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57150</xdr:rowOff>
    </xdr:from>
    <xdr:to>
      <xdr:col>45</xdr:col>
      <xdr:colOff>177800</xdr:colOff>
      <xdr:row>58</xdr:row>
      <xdr:rowOff>65315</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00125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141877</xdr:rowOff>
    </xdr:from>
    <xdr:to>
      <xdr:col>36</xdr:col>
      <xdr:colOff>165100</xdr:colOff>
      <xdr:row>57</xdr:row>
      <xdr:rowOff>72027</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21227</xdr:rowOff>
    </xdr:from>
    <xdr:to>
      <xdr:col>41</xdr:col>
      <xdr:colOff>50800</xdr:colOff>
      <xdr:row>58</xdr:row>
      <xdr:rowOff>65315</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972300" y="9793877"/>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116312</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124477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132642</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88554</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95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50164</xdr:rowOff>
    </xdr:from>
    <xdr:to>
      <xdr:col>24</xdr:col>
      <xdr:colOff>114300</xdr:colOff>
      <xdr:row>85</xdr:row>
      <xdr:rowOff>151764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28591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xdr:rowOff>
    </xdr:from>
    <xdr:to>
      <xdr:col>20</xdr:col>
      <xdr:colOff>38100</xdr:colOff>
      <xdr:row>85</xdr:row>
      <xdr:rowOff>109855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59055</xdr:rowOff>
    </xdr:from>
    <xdr:to>
      <xdr:col>24</xdr:col>
      <xdr:colOff>63500</xdr:colOff>
      <xdr:row>85</xdr:row>
      <xdr:rowOff>100964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6323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137795</xdr:rowOff>
    </xdr:from>
    <xdr:to>
      <xdr:col>15</xdr:col>
      <xdr:colOff>101600</xdr:colOff>
      <xdr:row>85</xdr:row>
      <xdr:rowOff>67945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17145</xdr:rowOff>
    </xdr:from>
    <xdr:to>
      <xdr:col>19</xdr:col>
      <xdr:colOff>177800</xdr:colOff>
      <xdr:row>85</xdr:row>
      <xdr:rowOff>59055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590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85</xdr:row>
      <xdr:rowOff>17145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150339"/>
          <a:ext cx="889000" cy="4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151130</xdr:rowOff>
    </xdr:from>
    <xdr:to>
      <xdr:col>6</xdr:col>
      <xdr:colOff>38100</xdr:colOff>
      <xdr:row>81</xdr:row>
      <xdr:rowOff>81280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30480</xdr:rowOff>
    </xdr:from>
    <xdr:to>
      <xdr:col>10</xdr:col>
      <xdr:colOff>114300</xdr:colOff>
      <xdr:row>82</xdr:row>
      <xdr:rowOff>91439</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39179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100982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59072</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97807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7874</xdr:rowOff>
    </xdr:from>
    <xdr:to>
      <xdr:col>46</xdr:col>
      <xdr:colOff>38100</xdr:colOff>
      <xdr:row>85</xdr:row>
      <xdr:rowOff>109474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58674</xdr:rowOff>
    </xdr:from>
    <xdr:to>
      <xdr:col>50</xdr:col>
      <xdr:colOff>114300</xdr:colOff>
      <xdr:row>85</xdr:row>
      <xdr:rowOff>152400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63192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58674</xdr:rowOff>
    </xdr:from>
    <xdr:to>
      <xdr:col>45</xdr:col>
      <xdr:colOff>177800</xdr:colOff>
      <xdr:row>85</xdr:row>
      <xdr:rowOff>58674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58674</xdr:rowOff>
    </xdr:from>
    <xdr:to>
      <xdr:col>41</xdr:col>
      <xdr:colOff>50800</xdr:colOff>
      <xdr:row>85</xdr:row>
      <xdr:rowOff>60961</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63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100601</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100601</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64588</xdr:rowOff>
    </xdr:from>
    <xdr:to>
      <xdr:col>24</xdr:col>
      <xdr:colOff>114300</xdr:colOff>
      <xdr:row>104</xdr:row>
      <xdr:rowOff>166188</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87465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74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17236</xdr:rowOff>
    </xdr:from>
    <xdr:to>
      <xdr:col>20</xdr:col>
      <xdr:colOff>38100</xdr:colOff>
      <xdr:row>104</xdr:row>
      <xdr:rowOff>118836</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68036</xdr:rowOff>
    </xdr:from>
    <xdr:to>
      <xdr:col>24</xdr:col>
      <xdr:colOff>63500</xdr:colOff>
      <xdr:row>104</xdr:row>
      <xdr:rowOff>115388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89883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18869</xdr:rowOff>
    </xdr:from>
    <xdr:to>
      <xdr:col>15</xdr:col>
      <xdr:colOff>101600</xdr:colOff>
      <xdr:row>104</xdr:row>
      <xdr:rowOff>120469</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68036</xdr:rowOff>
    </xdr:from>
    <xdr:to>
      <xdr:col>19</xdr:col>
      <xdr:colOff>177800</xdr:colOff>
      <xdr:row>104</xdr:row>
      <xdr:rowOff>69669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908300" y="178988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46808</xdr:rowOff>
    </xdr:from>
    <xdr:to>
      <xdr:col>15</xdr:col>
      <xdr:colOff>50800</xdr:colOff>
      <xdr:row>104</xdr:row>
      <xdr:rowOff>69669</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8776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xdr:rowOff>
    </xdr:from>
    <xdr:to>
      <xdr:col>6</xdr:col>
      <xdr:colOff>38100</xdr:colOff>
      <xdr:row>105</xdr:row>
      <xdr:rowOff>117202</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46808</xdr:rowOff>
    </xdr:from>
    <xdr:to>
      <xdr:col>10</xdr:col>
      <xdr:colOff>114300</xdr:colOff>
      <xdr:row>105</xdr:row>
      <xdr:rowOff>66402</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130300" y="17877608"/>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135363</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136996</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108329</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126364</xdr:rowOff>
    </xdr:from>
    <xdr:to>
      <xdr:col>55</xdr:col>
      <xdr:colOff>50800</xdr:colOff>
      <xdr:row>104</xdr:row>
      <xdr:rowOff>56514</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149241</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133986</xdr:rowOff>
    </xdr:from>
    <xdr:to>
      <xdr:col>50</xdr:col>
      <xdr:colOff>165100</xdr:colOff>
      <xdr:row>104</xdr:row>
      <xdr:rowOff>64136</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5714</xdr:rowOff>
    </xdr:from>
    <xdr:to>
      <xdr:col>55</xdr:col>
      <xdr:colOff>0</xdr:colOff>
      <xdr:row>104</xdr:row>
      <xdr:rowOff>13336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78365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139700</xdr:rowOff>
    </xdr:from>
    <xdr:to>
      <xdr:col>46</xdr:col>
      <xdr:colOff>38100</xdr:colOff>
      <xdr:row>104</xdr:row>
      <xdr:rowOff>69850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13336</xdr:rowOff>
    </xdr:from>
    <xdr:to>
      <xdr:col>50</xdr:col>
      <xdr:colOff>114300</xdr:colOff>
      <xdr:row>104</xdr:row>
      <xdr:rowOff>19050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7844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145414</xdr:rowOff>
    </xdr:from>
    <xdr:to>
      <xdr:col>41</xdr:col>
      <xdr:colOff>101600</xdr:colOff>
      <xdr:row>104</xdr:row>
      <xdr:rowOff>75564</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19050</xdr:rowOff>
    </xdr:from>
    <xdr:to>
      <xdr:col>45</xdr:col>
      <xdr:colOff>177800</xdr:colOff>
      <xdr:row>104</xdr:row>
      <xdr:rowOff>24764</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78498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151130</xdr:rowOff>
    </xdr:from>
    <xdr:to>
      <xdr:col>36</xdr:col>
      <xdr:colOff>165100</xdr:colOff>
      <xdr:row>104</xdr:row>
      <xdr:rowOff>81280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24764</xdr:rowOff>
    </xdr:from>
    <xdr:to>
      <xdr:col>41</xdr:col>
      <xdr:colOff>50800</xdr:colOff>
      <xdr:row>104</xdr:row>
      <xdr:rowOff>30480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78555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80663</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86377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92091</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5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97807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38</xdr:row>
      <xdr:rowOff>142875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6389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123825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602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87630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566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xdr:rowOff>
    </xdr:from>
    <xdr:to>
      <xdr:col>67</xdr:col>
      <xdr:colOff>101600</xdr:colOff>
      <xdr:row>38</xdr:row>
      <xdr:rowOff>109855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51435</xdr:rowOff>
    </xdr:from>
    <xdr:to>
      <xdr:col>71</xdr:col>
      <xdr:colOff>177800</xdr:colOff>
      <xdr:row>38</xdr:row>
      <xdr:rowOff>59055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2814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100982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18382</xdr:rowOff>
    </xdr:from>
    <xdr:to>
      <xdr:col>116</xdr:col>
      <xdr:colOff>114300</xdr:colOff>
      <xdr:row>40</xdr:row>
      <xdr:rowOff>119982</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41259</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72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3569</xdr:rowOff>
    </xdr:from>
    <xdr:to>
      <xdr:col>112</xdr:col>
      <xdr:colOff>38100</xdr:colOff>
      <xdr:row>40</xdr:row>
      <xdr:rowOff>105169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8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54369</xdr:rowOff>
    </xdr:from>
    <xdr:to>
      <xdr:col>116</xdr:col>
      <xdr:colOff>63500</xdr:colOff>
      <xdr:row>40</xdr:row>
      <xdr:rowOff>69182</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1323300" y="6912369"/>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9754</xdr:rowOff>
    </xdr:from>
    <xdr:to>
      <xdr:col>107</xdr:col>
      <xdr:colOff>101600</xdr:colOff>
      <xdr:row>40</xdr:row>
      <xdr:rowOff>111354</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54369</xdr:rowOff>
    </xdr:from>
    <xdr:to>
      <xdr:col>111</xdr:col>
      <xdr:colOff>177800</xdr:colOff>
      <xdr:row>40</xdr:row>
      <xdr:rowOff>60554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912369"/>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10864</xdr:rowOff>
    </xdr:from>
    <xdr:to>
      <xdr:col>102</xdr:col>
      <xdr:colOff>165100</xdr:colOff>
      <xdr:row>40</xdr:row>
      <xdr:rowOff>112464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8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60554</xdr:rowOff>
    </xdr:from>
    <xdr:to>
      <xdr:col>107</xdr:col>
      <xdr:colOff>50800</xdr:colOff>
      <xdr:row>40</xdr:row>
      <xdr:rowOff>61664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6918554"/>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27016</xdr:rowOff>
    </xdr:from>
    <xdr:to>
      <xdr:col>98</xdr:col>
      <xdr:colOff>38100</xdr:colOff>
      <xdr:row>40</xdr:row>
      <xdr:rowOff>128616</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8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61664</xdr:rowOff>
    </xdr:from>
    <xdr:to>
      <xdr:col>102</xdr:col>
      <xdr:colOff>114300</xdr:colOff>
      <xdr:row>40</xdr:row>
      <xdr:rowOff>77816</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6919664"/>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121696</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11095" y="663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127881</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34795" y="66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128991</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45795" y="664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145143</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56795" y="666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158206</xdr:rowOff>
    </xdr:from>
    <xdr:to>
      <xdr:col>72</xdr:col>
      <xdr:colOff>38100</xdr:colOff>
      <xdr:row>59</xdr:row>
      <xdr:rowOff>88356</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122283</xdr:rowOff>
    </xdr:from>
    <xdr:to>
      <xdr:col>67</xdr:col>
      <xdr:colOff>101600</xdr:colOff>
      <xdr:row>59</xdr:row>
      <xdr:rowOff>52433</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2763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1633</xdr:rowOff>
    </xdr:from>
    <xdr:to>
      <xdr:col>71</xdr:col>
      <xdr:colOff>177800</xdr:colOff>
      <xdr:row>59</xdr:row>
      <xdr:rowOff>37556</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814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68960</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0000000-0008-0000-02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0000000-0008-0000-0200-0000AE020000}"/>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0000000-0008-0000-0200-0000B0020000}"/>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0000000-0008-0000-0200-0000B2020000}"/>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135890</xdr:rowOff>
    </xdr:from>
    <xdr:to>
      <xdr:col>102</xdr:col>
      <xdr:colOff>165100</xdr:colOff>
      <xdr:row>64</xdr:row>
      <xdr:rowOff>66040</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135890</xdr:rowOff>
    </xdr:from>
    <xdr:to>
      <xdr:col>98</xdr:col>
      <xdr:colOff>38100</xdr:colOff>
      <xdr:row>64</xdr:row>
      <xdr:rowOff>66040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656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08" name="n_3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709" name="n_4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35" name="【消防施設】&#10;有形固定資産減価償却率最小値テキスト">
          <a:extLst>
            <a:ext uri="{FF2B5EF4-FFF2-40B4-BE49-F238E27FC236}">
              <a16:creationId xmlns:a16="http://schemas.microsoft.com/office/drawing/2014/main" id="{00000000-0008-0000-0200-0000DF02000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37" name="【消防施設】&#10;有形固定資産減価償却率最大値テキスト">
          <a:extLst>
            <a:ext uri="{FF2B5EF4-FFF2-40B4-BE49-F238E27FC236}">
              <a16:creationId xmlns:a16="http://schemas.microsoft.com/office/drawing/2014/main" id="{00000000-0008-0000-0200-0000E102000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39" name="【消防施設】&#10;有形固定資産減価償却率平均値テキスト">
          <a:extLst>
            <a:ext uri="{FF2B5EF4-FFF2-40B4-BE49-F238E27FC236}">
              <a16:creationId xmlns:a16="http://schemas.microsoft.com/office/drawing/2014/main" id="{00000000-0008-0000-0200-0000E3020000}"/>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107314</xdr:rowOff>
    </xdr:from>
    <xdr:to>
      <xdr:col>85</xdr:col>
      <xdr:colOff>177800</xdr:colOff>
      <xdr:row>82</xdr:row>
      <xdr:rowOff>37464</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6268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130191</xdr:rowOff>
    </xdr:from>
    <xdr:ext cx="405111" cy="259045"/>
    <xdr:sp macro="" textlink="">
      <xdr:nvSpPr>
        <xdr:cNvPr id="751" name="【消防施設】&#10;有形固定資産減価償却率該当値テキスト">
          <a:extLst>
            <a:ext uri="{FF2B5EF4-FFF2-40B4-BE49-F238E27FC236}">
              <a16:creationId xmlns:a16="http://schemas.microsoft.com/office/drawing/2014/main" id="{00000000-0008-0000-0200-0000EF020000}"/>
            </a:ext>
          </a:extLst>
        </xdr:cNvPr>
        <xdr:cNvSpPr txBox="1"/>
      </xdr:nvSpPr>
      <xdr:spPr>
        <a:xfrm>
          <a:off x="16357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65405</xdr:rowOff>
    </xdr:from>
    <xdr:to>
      <xdr:col>81</xdr:col>
      <xdr:colOff>101600</xdr:colOff>
      <xdr:row>82</xdr:row>
      <xdr:rowOff>167005</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5430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158114</xdr:rowOff>
    </xdr:from>
    <xdr:to>
      <xdr:col>85</xdr:col>
      <xdr:colOff>127000</xdr:colOff>
      <xdr:row>82</xdr:row>
      <xdr:rowOff>116205</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5481300" y="14045564"/>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82</xdr:row>
      <xdr:rowOff>116205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4592300" y="1398270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xdr:rowOff>
    </xdr:from>
    <xdr:to>
      <xdr:col>72</xdr:col>
      <xdr:colOff>38100</xdr:colOff>
      <xdr:row>81</xdr:row>
      <xdr:rowOff>106045</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3652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55245</xdr:rowOff>
    </xdr:from>
    <xdr:to>
      <xdr:col>76</xdr:col>
      <xdr:colOff>114300</xdr:colOff>
      <xdr:row>81</xdr:row>
      <xdr:rowOff>95250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3703300" y="13942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59689</xdr:rowOff>
    </xdr:from>
    <xdr:to>
      <xdr:col>67</xdr:col>
      <xdr:colOff>101600</xdr:colOff>
      <xdr:row>81</xdr:row>
      <xdr:rowOff>161289</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2763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55245</xdr:rowOff>
    </xdr:from>
    <xdr:to>
      <xdr:col>71</xdr:col>
      <xdr:colOff>177800</xdr:colOff>
      <xdr:row>81</xdr:row>
      <xdr:rowOff>110489</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2814300" y="139426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60" name="n_1aveValue【消防施設】&#10;有形固定資産減価償却率">
          <a:extLst>
            <a:ext uri="{FF2B5EF4-FFF2-40B4-BE49-F238E27FC236}">
              <a16:creationId xmlns:a16="http://schemas.microsoft.com/office/drawing/2014/main" id="{00000000-0008-0000-0200-0000F802000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61" name="n_2aveValue【消防施設】&#10;有形固定資産減価償却率">
          <a:extLst>
            <a:ext uri="{FF2B5EF4-FFF2-40B4-BE49-F238E27FC236}">
              <a16:creationId xmlns:a16="http://schemas.microsoft.com/office/drawing/2014/main" id="{00000000-0008-0000-0200-0000F9020000}"/>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62" name="n_3aveValue【消防施設】&#10;有形固定資産減価償却率">
          <a:extLst>
            <a:ext uri="{FF2B5EF4-FFF2-40B4-BE49-F238E27FC236}">
              <a16:creationId xmlns:a16="http://schemas.microsoft.com/office/drawing/2014/main" id="{00000000-0008-0000-0200-0000FA020000}"/>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63" name="n_4aveValue【消防施設】&#10;有形固定資産減価償却率">
          <a:extLst>
            <a:ext uri="{FF2B5EF4-FFF2-40B4-BE49-F238E27FC236}">
              <a16:creationId xmlns:a16="http://schemas.microsoft.com/office/drawing/2014/main" id="{00000000-0008-0000-0200-0000FB020000}"/>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158132</xdr:rowOff>
    </xdr:from>
    <xdr:ext cx="405111" cy="259045"/>
    <xdr:sp macro="" textlink="">
      <xdr:nvSpPr>
        <xdr:cNvPr id="764" name="n_1mainValue【消防施設】&#10;有形固定資産減価償却率">
          <a:extLst>
            <a:ext uri="{FF2B5EF4-FFF2-40B4-BE49-F238E27FC236}">
              <a16:creationId xmlns:a16="http://schemas.microsoft.com/office/drawing/2014/main" id="{00000000-0008-0000-0200-0000FC020000}"/>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65" name="n_2mainValue【消防施設】&#10;有形固定資産減価償却率">
          <a:extLst>
            <a:ext uri="{FF2B5EF4-FFF2-40B4-BE49-F238E27FC236}">
              <a16:creationId xmlns:a16="http://schemas.microsoft.com/office/drawing/2014/main" id="{00000000-0008-0000-0200-0000FD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122572</xdr:rowOff>
    </xdr:from>
    <xdr:ext cx="405111" cy="259045"/>
    <xdr:sp macro="" textlink="">
      <xdr:nvSpPr>
        <xdr:cNvPr id="766" name="n_3mainValue【消防施設】&#10;有形固定資産減価償却率">
          <a:extLst>
            <a:ext uri="{FF2B5EF4-FFF2-40B4-BE49-F238E27FC236}">
              <a16:creationId xmlns:a16="http://schemas.microsoft.com/office/drawing/2014/main" id="{00000000-0008-0000-0200-0000FE020000}"/>
            </a:ext>
          </a:extLst>
        </xdr:cNvPr>
        <xdr:cNvSpPr txBox="1"/>
      </xdr:nvSpPr>
      <xdr:spPr>
        <a:xfrm>
          <a:off x="13500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67" name="n_4mainValue【消防施設】&#10;有形固定資産減価償却率">
          <a:extLst>
            <a:ext uri="{FF2B5EF4-FFF2-40B4-BE49-F238E27FC236}">
              <a16:creationId xmlns:a16="http://schemas.microsoft.com/office/drawing/2014/main" id="{00000000-0008-0000-0200-0000FF020000}"/>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121738</xdr:rowOff>
    </xdr:from>
    <xdr:to>
      <xdr:col>116</xdr:col>
      <xdr:colOff>114300</xdr:colOff>
      <xdr:row>86</xdr:row>
      <xdr:rowOff>51888</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144615</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454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122827</xdr:rowOff>
    </xdr:from>
    <xdr:to>
      <xdr:col>112</xdr:col>
      <xdr:colOff>38100</xdr:colOff>
      <xdr:row>86</xdr:row>
      <xdr:rowOff>52977</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1088</xdr:rowOff>
    </xdr:from>
    <xdr:to>
      <xdr:col>116</xdr:col>
      <xdr:colOff>63500</xdr:colOff>
      <xdr:row>86</xdr:row>
      <xdr:rowOff>2177</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21323300" y="14745788"/>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123916</xdr:rowOff>
    </xdr:from>
    <xdr:to>
      <xdr:col>107</xdr:col>
      <xdr:colOff>101600</xdr:colOff>
      <xdr:row>86</xdr:row>
      <xdr:rowOff>54066</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xdr:rowOff>
    </xdr:from>
    <xdr:to>
      <xdr:col>111</xdr:col>
      <xdr:colOff>177800</xdr:colOff>
      <xdr:row>86</xdr:row>
      <xdr:rowOff>3266</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0434300" y="147468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125005</xdr:rowOff>
    </xdr:from>
    <xdr:to>
      <xdr:col>102</xdr:col>
      <xdr:colOff>165100</xdr:colOff>
      <xdr:row>86</xdr:row>
      <xdr:rowOff>55155</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6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3266</xdr:rowOff>
    </xdr:from>
    <xdr:to>
      <xdr:col>107</xdr:col>
      <xdr:colOff>50800</xdr:colOff>
      <xdr:row>86</xdr:row>
      <xdr:rowOff>4355</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19545300" y="147479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122827</xdr:rowOff>
    </xdr:from>
    <xdr:to>
      <xdr:col>98</xdr:col>
      <xdr:colOff>38100</xdr:colOff>
      <xdr:row>86</xdr:row>
      <xdr:rowOff>52977</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2177</xdr:rowOff>
    </xdr:from>
    <xdr:to>
      <xdr:col>102</xdr:col>
      <xdr:colOff>114300</xdr:colOff>
      <xdr:row>86</xdr:row>
      <xdr:rowOff>4355</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656300" y="147468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69504</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70593</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71682</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4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69504</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2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3" name="【庁舎】&#10;有形固定資産減価償却率最小値テキスト">
          <a:extLst>
            <a:ext uri="{FF2B5EF4-FFF2-40B4-BE49-F238E27FC236}">
              <a16:creationId xmlns:a16="http://schemas.microsoft.com/office/drawing/2014/main" id="{00000000-0008-0000-0200-000055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5" name="【庁舎】&#10;有形固定資産減価償却率最大値テキスト">
          <a:extLst>
            <a:ext uri="{FF2B5EF4-FFF2-40B4-BE49-F238E27FC236}">
              <a16:creationId xmlns:a16="http://schemas.microsoft.com/office/drawing/2014/main" id="{00000000-0008-0000-0200-000057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200-000059030000}"/>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118473</xdr:rowOff>
    </xdr:from>
    <xdr:to>
      <xdr:col>85</xdr:col>
      <xdr:colOff>177800</xdr:colOff>
      <xdr:row>101</xdr:row>
      <xdr:rowOff>48623</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62687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141350</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200-000065030000}"/>
            </a:ext>
          </a:extLst>
        </xdr:cNvPr>
        <xdr:cNvSpPr txBox="1"/>
      </xdr:nvSpPr>
      <xdr:spPr>
        <a:xfrm>
          <a:off x="16357600" y="1711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80918</xdr:rowOff>
    </xdr:from>
    <xdr:to>
      <xdr:col>81</xdr:col>
      <xdr:colOff>101600</xdr:colOff>
      <xdr:row>101</xdr:row>
      <xdr:rowOff>11068</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5430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131718</xdr:rowOff>
    </xdr:from>
    <xdr:to>
      <xdr:col>85</xdr:col>
      <xdr:colOff>127000</xdr:colOff>
      <xdr:row>100</xdr:row>
      <xdr:rowOff>169273</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5481300" y="1727671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44994</xdr:rowOff>
    </xdr:from>
    <xdr:to>
      <xdr:col>76</xdr:col>
      <xdr:colOff>165100</xdr:colOff>
      <xdr:row>100</xdr:row>
      <xdr:rowOff>146594</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4541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95794</xdr:rowOff>
    </xdr:from>
    <xdr:to>
      <xdr:col>81</xdr:col>
      <xdr:colOff>50800</xdr:colOff>
      <xdr:row>100</xdr:row>
      <xdr:rowOff>131718</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4592300" y="17240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7438</xdr:rowOff>
    </xdr:from>
    <xdr:to>
      <xdr:col>72</xdr:col>
      <xdr:colOff>38100</xdr:colOff>
      <xdr:row>100</xdr:row>
      <xdr:rowOff>109038</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3652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58238</xdr:rowOff>
    </xdr:from>
    <xdr:to>
      <xdr:col>76</xdr:col>
      <xdr:colOff>114300</xdr:colOff>
      <xdr:row>100</xdr:row>
      <xdr:rowOff>95794</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3703300" y="172032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138068</xdr:rowOff>
    </xdr:from>
    <xdr:to>
      <xdr:col>67</xdr:col>
      <xdr:colOff>101600</xdr:colOff>
      <xdr:row>100</xdr:row>
      <xdr:rowOff>68218</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2763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17418</xdr:rowOff>
    </xdr:from>
    <xdr:to>
      <xdr:col>71</xdr:col>
      <xdr:colOff>177800</xdr:colOff>
      <xdr:row>100</xdr:row>
      <xdr:rowOff>58238</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2814300" y="171624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200-00006E030000}"/>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200-00006F030000}"/>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200-00007003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200-000071030000}"/>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27595</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200-000072030000}"/>
            </a:ext>
          </a:extLst>
        </xdr:cNvPr>
        <xdr:cNvSpPr txBox="1"/>
      </xdr:nvSpPr>
      <xdr:spPr>
        <a:xfrm>
          <a:off x="152660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163121</xdr:rowOff>
    </xdr:from>
    <xdr:ext cx="340478" cy="259045"/>
    <xdr:sp macro="" textlink="">
      <xdr:nvSpPr>
        <xdr:cNvPr id="883" name="n_2mainValue【庁舎】&#10;有形固定資産減価償却率">
          <a:extLst>
            <a:ext uri="{FF2B5EF4-FFF2-40B4-BE49-F238E27FC236}">
              <a16:creationId xmlns:a16="http://schemas.microsoft.com/office/drawing/2014/main" id="{00000000-0008-0000-0200-000073030000}"/>
            </a:ext>
          </a:extLst>
        </xdr:cNvPr>
        <xdr:cNvSpPr txBox="1"/>
      </xdr:nvSpPr>
      <xdr:spPr>
        <a:xfrm>
          <a:off x="14422061" y="1696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125565</xdr:rowOff>
    </xdr:from>
    <xdr:ext cx="340478" cy="259045"/>
    <xdr:sp macro="" textlink="">
      <xdr:nvSpPr>
        <xdr:cNvPr id="884" name="n_3mainValue【庁舎】&#10;有形固定資産減価償却率">
          <a:extLst>
            <a:ext uri="{FF2B5EF4-FFF2-40B4-BE49-F238E27FC236}">
              <a16:creationId xmlns:a16="http://schemas.microsoft.com/office/drawing/2014/main" id="{00000000-0008-0000-0200-000074030000}"/>
            </a:ext>
          </a:extLst>
        </xdr:cNvPr>
        <xdr:cNvSpPr txBox="1"/>
      </xdr:nvSpPr>
      <xdr:spPr>
        <a:xfrm>
          <a:off x="13533061" y="1692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84745</xdr:rowOff>
    </xdr:from>
    <xdr:ext cx="340478" cy="259045"/>
    <xdr:sp macro="" textlink="">
      <xdr:nvSpPr>
        <xdr:cNvPr id="885" name="n_4mainValue【庁舎】&#10;有形固定資産減価償却率">
          <a:extLst>
            <a:ext uri="{FF2B5EF4-FFF2-40B4-BE49-F238E27FC236}">
              <a16:creationId xmlns:a16="http://schemas.microsoft.com/office/drawing/2014/main" id="{00000000-0008-0000-0200-000075030000}"/>
            </a:ext>
          </a:extLst>
        </xdr:cNvPr>
        <xdr:cNvSpPr txBox="1"/>
      </xdr:nvSpPr>
      <xdr:spPr>
        <a:xfrm>
          <a:off x="126440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00000000-0008-0000-0200-00008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10" name="【庁舎】&#10;一人当たり面積最小値テキスト">
          <a:extLst>
            <a:ext uri="{FF2B5EF4-FFF2-40B4-BE49-F238E27FC236}">
              <a16:creationId xmlns:a16="http://schemas.microsoft.com/office/drawing/2014/main" id="{00000000-0008-0000-0200-00008E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12" name="【庁舎】&#10;一人当たり面積最大値テキスト">
          <a:extLst>
            <a:ext uri="{FF2B5EF4-FFF2-40B4-BE49-F238E27FC236}">
              <a16:creationId xmlns:a16="http://schemas.microsoft.com/office/drawing/2014/main" id="{00000000-0008-0000-0200-00009003000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14" name="【庁舎】&#10;一人当たり面積平均値テキスト">
          <a:extLst>
            <a:ext uri="{FF2B5EF4-FFF2-40B4-BE49-F238E27FC236}">
              <a16:creationId xmlns:a16="http://schemas.microsoft.com/office/drawing/2014/main" id="{00000000-0008-0000-0200-000092030000}"/>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126364</xdr:rowOff>
    </xdr:from>
    <xdr:to>
      <xdr:col>116</xdr:col>
      <xdr:colOff>114300</xdr:colOff>
      <xdr:row>106</xdr:row>
      <xdr:rowOff>56514</xdr:rowOff>
    </xdr:to>
    <xdr:sp macro="" textlink="">
      <xdr:nvSpPr>
        <xdr:cNvPr id="925" name="楕円 924">
          <a:extLst>
            <a:ext uri="{FF2B5EF4-FFF2-40B4-BE49-F238E27FC236}">
              <a16:creationId xmlns:a16="http://schemas.microsoft.com/office/drawing/2014/main" id="{00000000-0008-0000-0200-00009D030000}"/>
            </a:ext>
          </a:extLst>
        </xdr:cNvPr>
        <xdr:cNvSpPr/>
      </xdr:nvSpPr>
      <xdr:spPr>
        <a:xfrm>
          <a:off x="221107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104791</xdr:rowOff>
    </xdr:from>
    <xdr:ext cx="469744" cy="259045"/>
    <xdr:sp macro="" textlink="">
      <xdr:nvSpPr>
        <xdr:cNvPr id="926" name="【庁舎】&#10;一人当たり面積該当値テキスト">
          <a:extLst>
            <a:ext uri="{FF2B5EF4-FFF2-40B4-BE49-F238E27FC236}">
              <a16:creationId xmlns:a16="http://schemas.microsoft.com/office/drawing/2014/main" id="{00000000-0008-0000-0200-00009E030000}"/>
            </a:ext>
          </a:extLst>
        </xdr:cNvPr>
        <xdr:cNvSpPr txBox="1"/>
      </xdr:nvSpPr>
      <xdr:spPr>
        <a:xfrm>
          <a:off x="22199600" y="18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130175</xdr:rowOff>
    </xdr:from>
    <xdr:to>
      <xdr:col>112</xdr:col>
      <xdr:colOff>38100</xdr:colOff>
      <xdr:row>106</xdr:row>
      <xdr:rowOff>60325</xdr:rowOff>
    </xdr:to>
    <xdr:sp macro="" textlink="">
      <xdr:nvSpPr>
        <xdr:cNvPr id="927" name="楕円 926">
          <a:extLst>
            <a:ext uri="{FF2B5EF4-FFF2-40B4-BE49-F238E27FC236}">
              <a16:creationId xmlns:a16="http://schemas.microsoft.com/office/drawing/2014/main" id="{00000000-0008-0000-0200-00009F030000}"/>
            </a:ext>
          </a:extLst>
        </xdr:cNvPr>
        <xdr:cNvSpPr/>
      </xdr:nvSpPr>
      <xdr:spPr>
        <a:xfrm>
          <a:off x="21272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5714</xdr:rowOff>
    </xdr:from>
    <xdr:to>
      <xdr:col>116</xdr:col>
      <xdr:colOff>63500</xdr:colOff>
      <xdr:row>106</xdr:row>
      <xdr:rowOff>9525</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flipV="1">
          <a:off x="21323300" y="181794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133986</xdr:rowOff>
    </xdr:from>
    <xdr:to>
      <xdr:col>107</xdr:col>
      <xdr:colOff>101600</xdr:colOff>
      <xdr:row>106</xdr:row>
      <xdr:rowOff>64136</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0383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xdr:rowOff>
    </xdr:from>
    <xdr:to>
      <xdr:col>111</xdr:col>
      <xdr:colOff>177800</xdr:colOff>
      <xdr:row>106</xdr:row>
      <xdr:rowOff>13336</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flipV="1">
          <a:off x="20434300" y="181832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137795</xdr:rowOff>
    </xdr:from>
    <xdr:to>
      <xdr:col>102</xdr:col>
      <xdr:colOff>165100</xdr:colOff>
      <xdr:row>106</xdr:row>
      <xdr:rowOff>67945</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19494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13336</xdr:rowOff>
    </xdr:from>
    <xdr:to>
      <xdr:col>107</xdr:col>
      <xdr:colOff>50800</xdr:colOff>
      <xdr:row>106</xdr:row>
      <xdr:rowOff>17145</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19545300" y="181870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141605</xdr:rowOff>
    </xdr:from>
    <xdr:to>
      <xdr:col>98</xdr:col>
      <xdr:colOff>38100</xdr:colOff>
      <xdr:row>106</xdr:row>
      <xdr:rowOff>71755</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18605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17145</xdr:rowOff>
    </xdr:from>
    <xdr:to>
      <xdr:col>102</xdr:col>
      <xdr:colOff>114300</xdr:colOff>
      <xdr:row>106</xdr:row>
      <xdr:rowOff>20955</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18656300" y="181908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35" name="n_1aveValue【庁舎】&#10;一人当たり面積">
          <a:extLst>
            <a:ext uri="{FF2B5EF4-FFF2-40B4-BE49-F238E27FC236}">
              <a16:creationId xmlns:a16="http://schemas.microsoft.com/office/drawing/2014/main" id="{00000000-0008-0000-0200-0000A7030000}"/>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36" name="n_2aveValue【庁舎】&#10;一人当たり面積">
          <a:extLst>
            <a:ext uri="{FF2B5EF4-FFF2-40B4-BE49-F238E27FC236}">
              <a16:creationId xmlns:a16="http://schemas.microsoft.com/office/drawing/2014/main" id="{00000000-0008-0000-0200-0000A8030000}"/>
            </a:ext>
          </a:extLst>
        </xdr:cNvPr>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37" name="n_3aveValue【庁舎】&#10;一人当たり面積">
          <a:extLst>
            <a:ext uri="{FF2B5EF4-FFF2-40B4-BE49-F238E27FC236}">
              <a16:creationId xmlns:a16="http://schemas.microsoft.com/office/drawing/2014/main" id="{00000000-0008-0000-0200-0000A9030000}"/>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38" name="n_4aveValue【庁舎】&#10;一人当たり面積">
          <a:extLst>
            <a:ext uri="{FF2B5EF4-FFF2-40B4-BE49-F238E27FC236}">
              <a16:creationId xmlns:a16="http://schemas.microsoft.com/office/drawing/2014/main" id="{00000000-0008-0000-0200-0000AA030000}"/>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51452</xdr:rowOff>
    </xdr:from>
    <xdr:ext cx="469744" cy="259045"/>
    <xdr:sp macro="" textlink="">
      <xdr:nvSpPr>
        <xdr:cNvPr id="939" name="n_1mainValue【庁舎】&#10;一人当たり面積">
          <a:extLst>
            <a:ext uri="{FF2B5EF4-FFF2-40B4-BE49-F238E27FC236}">
              <a16:creationId xmlns:a16="http://schemas.microsoft.com/office/drawing/2014/main" id="{00000000-0008-0000-0200-0000AB030000}"/>
            </a:ext>
          </a:extLst>
        </xdr:cNvPr>
        <xdr:cNvSpPr txBox="1"/>
      </xdr:nvSpPr>
      <xdr:spPr>
        <a:xfrm>
          <a:off x="21075727" y="18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55263</xdr:rowOff>
    </xdr:from>
    <xdr:ext cx="469744" cy="259045"/>
    <xdr:sp macro="" textlink="">
      <xdr:nvSpPr>
        <xdr:cNvPr id="940" name="n_2mainValue【庁舎】&#10;一人当たり面積">
          <a:extLst>
            <a:ext uri="{FF2B5EF4-FFF2-40B4-BE49-F238E27FC236}">
              <a16:creationId xmlns:a16="http://schemas.microsoft.com/office/drawing/2014/main" id="{00000000-0008-0000-0200-0000AC030000}"/>
            </a:ext>
          </a:extLst>
        </xdr:cNvPr>
        <xdr:cNvSpPr txBox="1"/>
      </xdr:nvSpPr>
      <xdr:spPr>
        <a:xfrm>
          <a:off x="20199427"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84472</xdr:rowOff>
    </xdr:from>
    <xdr:ext cx="469744" cy="259045"/>
    <xdr:sp macro="" textlink="">
      <xdr:nvSpPr>
        <xdr:cNvPr id="941" name="n_3mainValue【庁舎】&#10;一人当たり面積">
          <a:extLst>
            <a:ext uri="{FF2B5EF4-FFF2-40B4-BE49-F238E27FC236}">
              <a16:creationId xmlns:a16="http://schemas.microsoft.com/office/drawing/2014/main" id="{00000000-0008-0000-0200-0000AD030000}"/>
            </a:ext>
          </a:extLst>
        </xdr:cNvPr>
        <xdr:cNvSpPr txBox="1"/>
      </xdr:nvSpPr>
      <xdr:spPr>
        <a:xfrm>
          <a:off x="19310427"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88282</xdr:rowOff>
    </xdr:from>
    <xdr:ext cx="469744" cy="259045"/>
    <xdr:sp macro="" textlink="">
      <xdr:nvSpPr>
        <xdr:cNvPr id="942" name="n_4mainValue【庁舎】&#10;一人当たり面積">
          <a:extLst>
            <a:ext uri="{FF2B5EF4-FFF2-40B4-BE49-F238E27FC236}">
              <a16:creationId xmlns:a16="http://schemas.microsoft.com/office/drawing/2014/main" id="{00000000-0008-0000-0200-0000AE030000}"/>
            </a:ext>
          </a:extLst>
        </xdr:cNvPr>
        <xdr:cNvSpPr txBox="1"/>
      </xdr:nvSpPr>
      <xdr:spPr>
        <a:xfrm>
          <a:off x="18421427"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00000000-0008-0000-0200-0000A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0000000-0008-0000-0200-0000B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00000000-0008-0000-0200-0000B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市民会館について、一人当たり面積が類似団体と比較して大きくなっているが、市内にある３施設のうち、老朽化の進んだ</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館については、黒部市公共施設等総合管理計画において、大規模改修が見込まれた時点での解体、また存続すべき機能については代替施設に移転、機能集約を図る予定となっている。</a:t>
          </a:r>
          <a:endParaRPr lang="ja-JP" altLang="ja-JP" sz="1400">
            <a:effectLst/>
          </a:endParaRPr>
        </a:p>
        <a:p>
          <a:r>
            <a:rPr kumimoji="1" lang="ja-JP" altLang="ja-JP" sz="1100">
              <a:solidFill>
                <a:schemeClr val="dk1"/>
              </a:solidFill>
              <a:effectLst/>
              <a:latin typeface="+mn-lt"/>
              <a:ea typeface="+mn-ea"/>
              <a:cs typeface="+mn-cs"/>
            </a:rPr>
            <a:t>庁舎の有形固定資産減価償却率が低いのは、平成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年度に新築しているためである。</a:t>
          </a:r>
          <a:endParaRPr lang="ja-JP" altLang="ja-JP" sz="1400">
            <a:effectLst/>
          </a:endParaRPr>
        </a:p>
        <a:p>
          <a:r>
            <a:rPr kumimoji="1" lang="ja-JP" altLang="ja-JP" sz="1100">
              <a:solidFill>
                <a:schemeClr val="dk1"/>
              </a:solidFill>
              <a:effectLst/>
              <a:latin typeface="+mn-lt"/>
              <a:ea typeface="+mn-ea"/>
              <a:cs typeface="+mn-cs"/>
            </a:rPr>
            <a:t>体育館・プールの一人当たり面積が大きいのも目立っている。現状市内には、規模や用途等それぞれ異なるが体育館だけで</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か所あり、黒部市公共施設等総合管理計画においては、同じ機能の重複施設について今後大規模改修が見込まれた時点で解体・統合する方針となっている。</a:t>
          </a:r>
          <a:endParaRPr lang="ja-JP" altLang="ja-JP" sz="1400">
            <a:effectLst/>
          </a:endParaRPr>
        </a:p>
        <a:p>
          <a:r>
            <a:rPr kumimoji="1" lang="ja-JP" altLang="ja-JP" sz="1100">
              <a:solidFill>
                <a:schemeClr val="dk1"/>
              </a:solidFill>
              <a:effectLst/>
              <a:latin typeface="+mn-lt"/>
              <a:ea typeface="+mn-ea"/>
              <a:cs typeface="+mn-cs"/>
            </a:rPr>
            <a:t>福祉施設の有形固定資産減価償却率が急激に上昇しているのは、福祉施設の民間譲渡が進んだことにより、固定資産台帳から固定資産が除却されたことによるものである。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40,497
40,055
426.31
26,503,147
25,273,857
914,085
13,560,983
31,343,066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手企業が立地する環境等にある中、類似団体を上回る税収があること等により、他団体と比較して高い状況になっている。各種事業の見直し等により歳出の削減を図るほか、税の徴収強化や公共施設の使用料の見直し等による新たな財源の確保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等により類似団体を下回る状況が続いているが、今後は扶助費や施設維持費の増加による比率悪化が懸念される。「黒部市職員適正化計画」に基づく、人件費の適正化や、「公共施設等総合管理計画」に基づく施設維持管理費の適正化など、行財政改革への取組を通じた義務的経費の削減に努め、現行の水準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7891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111760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64</xdr:row>
      <xdr:rowOff>111760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8347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82127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5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110931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近年、保育所民営化の取組等により、類似団体の平均値と近似する傾向となっている。引き続き、公共施設の見直し、指定管理者制度の拡充等により維持管理費の縮減に努める。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149081</xdr:rowOff>
    </xdr:from>
    <xdr:to>
      <xdr:col>23</xdr:col>
      <xdr:colOff>133350</xdr:colOff>
      <xdr:row>82</xdr:row>
      <xdr:rowOff>155178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7981"/>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154428</xdr:rowOff>
    </xdr:from>
    <xdr:to>
      <xdr:col>19</xdr:col>
      <xdr:colOff>133350</xdr:colOff>
      <xdr:row>82</xdr:row>
      <xdr:rowOff>149081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41878"/>
          <a:ext cx="889000" cy="1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137055</xdr:rowOff>
    </xdr:from>
    <xdr:to>
      <xdr:col>15</xdr:col>
      <xdr:colOff>82550</xdr:colOff>
      <xdr:row>81</xdr:row>
      <xdr:rowOff>154428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2450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137055</xdr:rowOff>
    </xdr:from>
    <xdr:to>
      <xdr:col>11</xdr:col>
      <xdr:colOff>31750</xdr:colOff>
      <xdr:row>81</xdr:row>
      <xdr:rowOff>144889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24505"/>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104378</xdr:rowOff>
    </xdr:from>
    <xdr:to>
      <xdr:col>23</xdr:col>
      <xdr:colOff>184150</xdr:colOff>
      <xdr:row>83</xdr:row>
      <xdr:rowOff>34528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120905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0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98281</xdr:rowOff>
    </xdr:from>
    <xdr:to>
      <xdr:col>19</xdr:col>
      <xdr:colOff>184150</xdr:colOff>
      <xdr:row>83</xdr:row>
      <xdr:rowOff>28431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38608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103628</xdr:rowOff>
    </xdr:from>
    <xdr:to>
      <xdr:col>15</xdr:col>
      <xdr:colOff>133350</xdr:colOff>
      <xdr:row>82</xdr:row>
      <xdr:rowOff>33778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43955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86255</xdr:rowOff>
    </xdr:from>
    <xdr:to>
      <xdr:col>11</xdr:col>
      <xdr:colOff>82550</xdr:colOff>
      <xdr:row>82</xdr:row>
      <xdr:rowOff>16405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26582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94089</xdr:rowOff>
    </xdr:from>
    <xdr:to>
      <xdr:col>7</xdr:col>
      <xdr:colOff>31750</xdr:colOff>
      <xdr:row>82</xdr:row>
      <xdr:rowOff>24239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職員構成割合の影響等により類似団体平均値をやや上回る水準となっている。引き続き、「黒部市職員人材育成基本方針」に基づいた適正な人事評価や業績評価の実施により給与の適正化に努める。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149578</xdr:rowOff>
    </xdr:from>
    <xdr:to>
      <xdr:col>77</xdr:col>
      <xdr:colOff>44450</xdr:colOff>
      <xdr:row>85</xdr:row>
      <xdr:rowOff>58561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513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58561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70855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13705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近年、職員適正化計画による配置見直しや保育所民営化等により、類似団体平均と近似する水準になっている。引き続き、「黒部市定員適正化計画」に掲げた取組を進め、当該指数の抑制に努める。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74137</xdr:rowOff>
    </xdr:from>
    <xdr:to>
      <xdr:col>81</xdr:col>
      <xdr:colOff>44450</xdr:colOff>
      <xdr:row>61</xdr:row>
      <xdr:rowOff>83185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32587"/>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68104</xdr:rowOff>
    </xdr:from>
    <xdr:to>
      <xdr:col>77</xdr:col>
      <xdr:colOff>44450</xdr:colOff>
      <xdr:row>61</xdr:row>
      <xdr:rowOff>74137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265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51515</xdr:rowOff>
    </xdr:from>
    <xdr:to>
      <xdr:col>72</xdr:col>
      <xdr:colOff>203200</xdr:colOff>
      <xdr:row>61</xdr:row>
      <xdr:rowOff>68104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09965"/>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48498</xdr:rowOff>
    </xdr:from>
    <xdr:to>
      <xdr:col>68</xdr:col>
      <xdr:colOff>152400</xdr:colOff>
      <xdr:row>61</xdr:row>
      <xdr:rowOff>51515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06948"/>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23337</xdr:rowOff>
    </xdr:from>
    <xdr:to>
      <xdr:col>77</xdr:col>
      <xdr:colOff>95250</xdr:colOff>
      <xdr:row>61</xdr:row>
      <xdr:rowOff>124937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135114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50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17304</xdr:rowOff>
    </xdr:from>
    <xdr:to>
      <xdr:col>73</xdr:col>
      <xdr:colOff>44450</xdr:colOff>
      <xdr:row>61</xdr:row>
      <xdr:rowOff>118904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129081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715</xdr:rowOff>
    </xdr:from>
    <xdr:to>
      <xdr:col>68</xdr:col>
      <xdr:colOff>203200</xdr:colOff>
      <xdr:row>61</xdr:row>
      <xdr:rowOff>102315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87092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4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169148</xdr:rowOff>
    </xdr:from>
    <xdr:to>
      <xdr:col>64</xdr:col>
      <xdr:colOff>152400</xdr:colOff>
      <xdr:row>61</xdr:row>
      <xdr:rowOff>99298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84075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普通建設事業や公営企業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病院、上下水道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に係る起債償還額の高い水準が続く中、臨時財政対策債を除く新規発行債の抑制に努めるとともに、高利債の繰上償還や受益者負担の見直しに努め、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％未満を維持している。しかし、今後は近年実施した大型建設事業の起債償還がピークを迎えるため、中長期的な計画に基づく借入に努めていく。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3326</xdr:rowOff>
    </xdr:from>
    <xdr:to>
      <xdr:col>81</xdr:col>
      <xdr:colOff>44450</xdr:colOff>
      <xdr:row>43</xdr:row>
      <xdr:rowOff>83759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37567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72269</xdr:rowOff>
    </xdr:from>
    <xdr:to>
      <xdr:col>77</xdr:col>
      <xdr:colOff>44450</xdr:colOff>
      <xdr:row>43</xdr:row>
      <xdr:rowOff>83759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49288</xdr:rowOff>
    </xdr:from>
    <xdr:to>
      <xdr:col>72</xdr:col>
      <xdr:colOff>203200</xdr:colOff>
      <xdr:row>43</xdr:row>
      <xdr:rowOff>72269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129722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4216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123976</xdr:rowOff>
    </xdr:from>
    <xdr:to>
      <xdr:col>81</xdr:col>
      <xdr:colOff>95250</xdr:colOff>
      <xdr:row>43</xdr:row>
      <xdr:rowOff>54126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96053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32959</xdr:rowOff>
    </xdr:from>
    <xdr:to>
      <xdr:col>77</xdr:col>
      <xdr:colOff>95250</xdr:colOff>
      <xdr:row>43</xdr:row>
      <xdr:rowOff>134559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119336</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21469</xdr:rowOff>
    </xdr:from>
    <xdr:to>
      <xdr:col>73</xdr:col>
      <xdr:colOff>44450</xdr:colOff>
      <xdr:row>43</xdr:row>
      <xdr:rowOff>123069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107846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大型事業の集中による新規発行債増により類似団体平均を大きく上回っている。引き続き、公共施設の見直し、指定管理者制度の拡充等により維持管理費の縮減に努める。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116046</xdr:rowOff>
    </xdr:from>
    <xdr:to>
      <xdr:col>81</xdr:col>
      <xdr:colOff>44450</xdr:colOff>
      <xdr:row>18</xdr:row>
      <xdr:rowOff>158274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3202146"/>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116046</xdr:rowOff>
    </xdr:from>
    <xdr:to>
      <xdr:col>77</xdr:col>
      <xdr:colOff>44450</xdr:colOff>
      <xdr:row>19</xdr:row>
      <xdr:rowOff>7938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202146"/>
          <a:ext cx="889000" cy="6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157670</xdr:rowOff>
    </xdr:from>
    <xdr:to>
      <xdr:col>72</xdr:col>
      <xdr:colOff>203200</xdr:colOff>
      <xdr:row>19</xdr:row>
      <xdr:rowOff>7938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243770"/>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157670</xdr:rowOff>
    </xdr:from>
    <xdr:to>
      <xdr:col>68</xdr:col>
      <xdr:colOff>152400</xdr:colOff>
      <xdr:row>18</xdr:row>
      <xdr:rowOff>158877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24377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107474</xdr:rowOff>
    </xdr:from>
    <xdr:to>
      <xdr:col>81</xdr:col>
      <xdr:colOff>95250</xdr:colOff>
      <xdr:row>19</xdr:row>
      <xdr:rowOff>37624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1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79551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16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65246</xdr:rowOff>
    </xdr:from>
    <xdr:to>
      <xdr:col>77</xdr:col>
      <xdr:colOff>95250</xdr:colOff>
      <xdr:row>18</xdr:row>
      <xdr:rowOff>166846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1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151623</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237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128588</xdr:rowOff>
    </xdr:from>
    <xdr:to>
      <xdr:col>73</xdr:col>
      <xdr:colOff>44450</xdr:colOff>
      <xdr:row>19</xdr:row>
      <xdr:rowOff>58738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43515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0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106870</xdr:rowOff>
    </xdr:from>
    <xdr:to>
      <xdr:col>68</xdr:col>
      <xdr:colOff>203200</xdr:colOff>
      <xdr:row>19</xdr:row>
      <xdr:rowOff>37020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21798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27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108077</xdr:rowOff>
    </xdr:from>
    <xdr:to>
      <xdr:col>64</xdr:col>
      <xdr:colOff>152400</xdr:colOff>
      <xdr:row>19</xdr:row>
      <xdr:rowOff>38227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23004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8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0</xdr:rowOff>
    </xdr:from>
    <xdr:ext cx="9099176" cy="425758"/>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62000" y="44577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40,497
40,055
426.31
26,503,147
25,273,857
914,085
13,560,983
31,343,066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職員適正化計画に基づく配置見直し等により平成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年度以降は平均値を下回っているが、令和２年度からの会計年度任用職員制度の導入により、比率が増加している。今後も引き続き、新たな職員適正化計画に基づく人件費の適正化に努めていく。</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年度以降、消防広域化により消防職員にかかる費用が人件費から補助費に移行したため、類団数値と差異が生じている。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64407</xdr:rowOff>
    </xdr:from>
    <xdr:to>
      <xdr:col>24</xdr:col>
      <xdr:colOff>25400</xdr:colOff>
      <xdr:row>35</xdr:row>
      <xdr:rowOff>162378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65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35</xdr:row>
      <xdr:rowOff>162378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801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7257</xdr:rowOff>
    </xdr:from>
    <xdr:to>
      <xdr:col>15</xdr:col>
      <xdr:colOff>98425</xdr:colOff>
      <xdr:row>34</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3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7257</xdr:rowOff>
    </xdr:from>
    <xdr:to>
      <xdr:col>11</xdr:col>
      <xdr:colOff>9525</xdr:colOff>
      <xdr:row>34</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3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13607</xdr:rowOff>
    </xdr:from>
    <xdr:to>
      <xdr:col>24</xdr:col>
      <xdr:colOff>76200</xdr:colOff>
      <xdr:row>35</xdr:row>
      <xdr:rowOff>115207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111578</xdr:rowOff>
    </xdr:from>
    <xdr:to>
      <xdr:col>20</xdr:col>
      <xdr:colOff>38100</xdr:colOff>
      <xdr:row>36</xdr:row>
      <xdr:rowOff>41728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127907</xdr:rowOff>
    </xdr:from>
    <xdr:to>
      <xdr:col>11</xdr:col>
      <xdr:colOff>60325</xdr:colOff>
      <xdr:row>34</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68234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公共施設の維持管理や指定管理者制度など業務の民間委託の推進しつつ、類似団体平均と近似する水準を維持している。令和２年度からは会計年度任用職員制度の導入により比率が減少している。今後、公共施設の再編を進め、維持管理の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7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8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149860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低い傾向が続いている。令和２年度からの会計年度任用職員制度の導入により、比率が減少したが、近年は増加傾向にあり、その要因として、障害者給付費や保育所運営経費の額が増加している事があげ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1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123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その他に係る経常収支比率の要因の主なものは繰出金に係るものが大きい。法非適用の特別会計での赤字補てんに係る繰入が必要となっている。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91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85090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53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1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の上昇傾向の要因は、一部事務組合への負担金等が増加した他、各種団体への補助金が多額になっているためである。各種団体への補助金については、予算編成時に見直しを実施しており、補助金交付の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826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122428</xdr:rowOff>
    </xdr:from>
    <xdr:to>
      <xdr:col>78</xdr:col>
      <xdr:colOff>69850</xdr:colOff>
      <xdr:row>39</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375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39</xdr:row>
      <xdr:rowOff>14986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100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新幹線駅周辺整備事業や新庁舎建設事業などの大型整備事業がピークを迎えたこともあり、地方債の元利償還金は高く推移しているが、利率見直し等を実施し、公債費に充当する一般財源は類似団体と近似する水準となっている。今後も、新発債の抑制に努めるほか、受益者負担の見直しによる充当財源の確保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111761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77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111761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54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81280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により類似団体より低い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76</xdr:row>
      <xdr:rowOff>8128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1031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67563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383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017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75</xdr:row>
      <xdr:rowOff>143002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78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17289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74770</xdr:rowOff>
    </xdr:from>
    <xdr:to>
      <xdr:col>29</xdr:col>
      <xdr:colOff>127000</xdr:colOff>
      <xdr:row>16</xdr:row>
      <xdr:rowOff>98001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65595"/>
          <a:ext cx="647700" cy="2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98001</xdr:rowOff>
    </xdr:from>
    <xdr:to>
      <xdr:col>26</xdr:col>
      <xdr:colOff>50800</xdr:colOff>
      <xdr:row>17</xdr:row>
      <xdr:rowOff>24149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88826"/>
          <a:ext cx="698500" cy="9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24149</xdr:rowOff>
    </xdr:from>
    <xdr:to>
      <xdr:col>22</xdr:col>
      <xdr:colOff>114300</xdr:colOff>
      <xdr:row>17</xdr:row>
      <xdr:rowOff>43809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86424"/>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43809</xdr:rowOff>
    </xdr:from>
    <xdr:to>
      <xdr:col>18</xdr:col>
      <xdr:colOff>177800</xdr:colOff>
      <xdr:row>17</xdr:row>
      <xdr:rowOff>70669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06084"/>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23970</xdr:rowOff>
    </xdr:from>
    <xdr:to>
      <xdr:col>29</xdr:col>
      <xdr:colOff>177800</xdr:colOff>
      <xdr:row>16</xdr:row>
      <xdr:rowOff>125570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1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167497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8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47201</xdr:rowOff>
    </xdr:from>
    <xdr:to>
      <xdr:col>26</xdr:col>
      <xdr:colOff>101600</xdr:colOff>
      <xdr:row>16</xdr:row>
      <xdr:rowOff>148801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3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158978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0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144799</xdr:rowOff>
    </xdr:from>
    <xdr:to>
      <xdr:col>22</xdr:col>
      <xdr:colOff>165100</xdr:colOff>
      <xdr:row>17</xdr:row>
      <xdr:rowOff>74949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3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59726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2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164459</xdr:rowOff>
    </xdr:from>
    <xdr:to>
      <xdr:col>19</xdr:col>
      <xdr:colOff>38100</xdr:colOff>
      <xdr:row>17</xdr:row>
      <xdr:rowOff>94609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5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79386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19869</xdr:rowOff>
    </xdr:from>
    <xdr:to>
      <xdr:col>15</xdr:col>
      <xdr:colOff>101600</xdr:colOff>
      <xdr:row>17</xdr:row>
      <xdr:rowOff>121469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8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106246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6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31053</xdr:rowOff>
    </xdr:from>
    <xdr:to>
      <xdr:col>29</xdr:col>
      <xdr:colOff>127000</xdr:colOff>
      <xdr:row>35</xdr:row>
      <xdr:rowOff>141075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641403"/>
          <a:ext cx="647700" cy="110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10479</xdr:rowOff>
    </xdr:from>
    <xdr:to>
      <xdr:col>26</xdr:col>
      <xdr:colOff>50800</xdr:colOff>
      <xdr:row>35</xdr:row>
      <xdr:rowOff>31053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620829"/>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10479</xdr:rowOff>
    </xdr:from>
    <xdr:to>
      <xdr:col>22</xdr:col>
      <xdr:colOff>114300</xdr:colOff>
      <xdr:row>35</xdr:row>
      <xdr:rowOff>132944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620829"/>
          <a:ext cx="698500" cy="12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124975</xdr:rowOff>
    </xdr:from>
    <xdr:to>
      <xdr:col>18</xdr:col>
      <xdr:colOff>177800</xdr:colOff>
      <xdr:row>35</xdr:row>
      <xdr:rowOff>132944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35325"/>
          <a:ext cx="6985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90275</xdr:rowOff>
    </xdr:from>
    <xdr:to>
      <xdr:col>29</xdr:col>
      <xdr:colOff>177800</xdr:colOff>
      <xdr:row>35</xdr:row>
      <xdr:rowOff>191875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00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278252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4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323153</xdr:rowOff>
    </xdr:from>
    <xdr:to>
      <xdr:col>26</xdr:col>
      <xdr:colOff>101600</xdr:colOff>
      <xdr:row>35</xdr:row>
      <xdr:rowOff>81853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9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92030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5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302579</xdr:rowOff>
    </xdr:from>
    <xdr:to>
      <xdr:col>22</xdr:col>
      <xdr:colOff>165100</xdr:colOff>
      <xdr:row>35</xdr:row>
      <xdr:rowOff>61279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71456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3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82144</xdr:rowOff>
    </xdr:from>
    <xdr:to>
      <xdr:col>19</xdr:col>
      <xdr:colOff>38100</xdr:colOff>
      <xdr:row>35</xdr:row>
      <xdr:rowOff>183744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9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193921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6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74175</xdr:rowOff>
    </xdr:from>
    <xdr:to>
      <xdr:col>15</xdr:col>
      <xdr:colOff>101600</xdr:colOff>
      <xdr:row>35</xdr:row>
      <xdr:rowOff>175775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8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185952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40,497
40,055
426.31
26,503,147
25,273,857
914,085
13,560,983
31,343,066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141333</xdr:rowOff>
    </xdr:from>
    <xdr:to>
      <xdr:col>24</xdr:col>
      <xdr:colOff>63500</xdr:colOff>
      <xdr:row>35</xdr:row>
      <xdr:rowOff>159164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42083"/>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159164</xdr:rowOff>
    </xdr:from>
    <xdr:to>
      <xdr:col>19</xdr:col>
      <xdr:colOff>177800</xdr:colOff>
      <xdr:row>37</xdr:row>
      <xdr:rowOff>33695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9914"/>
          <a:ext cx="889000" cy="2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33695</xdr:rowOff>
    </xdr:from>
    <xdr:to>
      <xdr:col>15</xdr:col>
      <xdr:colOff>50800</xdr:colOff>
      <xdr:row>37</xdr:row>
      <xdr:rowOff>69814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734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67887</xdr:rowOff>
    </xdr:from>
    <xdr:to>
      <xdr:col>10</xdr:col>
      <xdr:colOff>114300</xdr:colOff>
      <xdr:row>37</xdr:row>
      <xdr:rowOff>69814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1153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90533</xdr:rowOff>
    </xdr:from>
    <xdr:to>
      <xdr:col>24</xdr:col>
      <xdr:colOff>114300</xdr:colOff>
      <xdr:row>36</xdr:row>
      <xdr:rowOff>20683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68960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108364</xdr:rowOff>
    </xdr:from>
    <xdr:to>
      <xdr:col>20</xdr:col>
      <xdr:colOff>38100</xdr:colOff>
      <xdr:row>36</xdr:row>
      <xdr:rowOff>38514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29641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154345</xdr:rowOff>
    </xdr:from>
    <xdr:to>
      <xdr:col>15</xdr:col>
      <xdr:colOff>101600</xdr:colOff>
      <xdr:row>37</xdr:row>
      <xdr:rowOff>84495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75622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19014</xdr:rowOff>
    </xdr:from>
    <xdr:to>
      <xdr:col>10</xdr:col>
      <xdr:colOff>165100</xdr:colOff>
      <xdr:row>37</xdr:row>
      <xdr:rowOff>120614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111741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17087</xdr:rowOff>
    </xdr:from>
    <xdr:to>
      <xdr:col>6</xdr:col>
      <xdr:colOff>38100</xdr:colOff>
      <xdr:row>37</xdr:row>
      <xdr:rowOff>118687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111082</xdr:rowOff>
    </xdr:from>
    <xdr:to>
      <xdr:col>24</xdr:col>
      <xdr:colOff>63500</xdr:colOff>
      <xdr:row>57</xdr:row>
      <xdr:rowOff>124264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83732"/>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91933</xdr:rowOff>
    </xdr:from>
    <xdr:to>
      <xdr:col>19</xdr:col>
      <xdr:colOff>177800</xdr:colOff>
      <xdr:row>57</xdr:row>
      <xdr:rowOff>124264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64583"/>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91933</xdr:rowOff>
    </xdr:from>
    <xdr:to>
      <xdr:col>15</xdr:col>
      <xdr:colOff>50800</xdr:colOff>
      <xdr:row>57</xdr:row>
      <xdr:rowOff>109394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64583"/>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109394</xdr:rowOff>
    </xdr:from>
    <xdr:to>
      <xdr:col>10</xdr:col>
      <xdr:colOff>114300</xdr:colOff>
      <xdr:row>57</xdr:row>
      <xdr:rowOff>155909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82044"/>
          <a:ext cx="8890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60282</xdr:rowOff>
    </xdr:from>
    <xdr:to>
      <xdr:col>24</xdr:col>
      <xdr:colOff>114300</xdr:colOff>
      <xdr:row>57</xdr:row>
      <xdr:rowOff>161882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146659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73464</xdr:rowOff>
    </xdr:from>
    <xdr:to>
      <xdr:col>20</xdr:col>
      <xdr:colOff>38100</xdr:colOff>
      <xdr:row>58</xdr:row>
      <xdr:rowOff>3614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166191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41133</xdr:rowOff>
    </xdr:from>
    <xdr:to>
      <xdr:col>15</xdr:col>
      <xdr:colOff>101600</xdr:colOff>
      <xdr:row>57</xdr:row>
      <xdr:rowOff>142733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133860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0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58594</xdr:rowOff>
    </xdr:from>
    <xdr:to>
      <xdr:col>10</xdr:col>
      <xdr:colOff>165100</xdr:colOff>
      <xdr:row>57</xdr:row>
      <xdr:rowOff>160194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151321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105109</xdr:rowOff>
    </xdr:from>
    <xdr:to>
      <xdr:col>6</xdr:col>
      <xdr:colOff>38100</xdr:colOff>
      <xdr:row>58</xdr:row>
      <xdr:rowOff>35259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26386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76758</xdr:rowOff>
    </xdr:from>
    <xdr:to>
      <xdr:col>24</xdr:col>
      <xdr:colOff>63500</xdr:colOff>
      <xdr:row>77</xdr:row>
      <xdr:rowOff>103448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78408"/>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76758</xdr:rowOff>
    </xdr:from>
    <xdr:to>
      <xdr:col>19</xdr:col>
      <xdr:colOff>177800</xdr:colOff>
      <xdr:row>78</xdr:row>
      <xdr:rowOff>96208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78408"/>
          <a:ext cx="889000" cy="1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67348</xdr:rowOff>
    </xdr:from>
    <xdr:to>
      <xdr:col>15</xdr:col>
      <xdr:colOff>50800</xdr:colOff>
      <xdr:row>78</xdr:row>
      <xdr:rowOff>96208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40448"/>
          <a:ext cx="8890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129718</xdr:rowOff>
    </xdr:from>
    <xdr:to>
      <xdr:col>10</xdr:col>
      <xdr:colOff>114300</xdr:colOff>
      <xdr:row>78</xdr:row>
      <xdr:rowOff>67348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31368"/>
          <a:ext cx="889000" cy="1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52648</xdr:rowOff>
    </xdr:from>
    <xdr:to>
      <xdr:col>24</xdr:col>
      <xdr:colOff>114300</xdr:colOff>
      <xdr:row>77</xdr:row>
      <xdr:rowOff>154248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75525</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25958</xdr:rowOff>
    </xdr:from>
    <xdr:to>
      <xdr:col>20</xdr:col>
      <xdr:colOff>38100</xdr:colOff>
      <xdr:row>77</xdr:row>
      <xdr:rowOff>127558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144085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45408</xdr:rowOff>
    </xdr:from>
    <xdr:to>
      <xdr:col>15</xdr:col>
      <xdr:colOff>101600</xdr:colOff>
      <xdr:row>78</xdr:row>
      <xdr:rowOff>147008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163535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16548</xdr:rowOff>
    </xdr:from>
    <xdr:to>
      <xdr:col>10</xdr:col>
      <xdr:colOff>165100</xdr:colOff>
      <xdr:row>78</xdr:row>
      <xdr:rowOff>118148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134675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1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78918</xdr:rowOff>
    </xdr:from>
    <xdr:to>
      <xdr:col>6</xdr:col>
      <xdr:colOff>38100</xdr:colOff>
      <xdr:row>78</xdr:row>
      <xdr:rowOff>9068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25595</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57798</xdr:rowOff>
    </xdr:from>
    <xdr:to>
      <xdr:col>24</xdr:col>
      <xdr:colOff>63500</xdr:colOff>
      <xdr:row>98</xdr:row>
      <xdr:rowOff>95555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88448"/>
          <a:ext cx="838200" cy="20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55944</xdr:rowOff>
    </xdr:from>
    <xdr:to>
      <xdr:col>19</xdr:col>
      <xdr:colOff>177800</xdr:colOff>
      <xdr:row>98</xdr:row>
      <xdr:rowOff>95555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58044"/>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55944</xdr:rowOff>
    </xdr:from>
    <xdr:to>
      <xdr:col>15</xdr:col>
      <xdr:colOff>50800</xdr:colOff>
      <xdr:row>98</xdr:row>
      <xdr:rowOff>94120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804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86970</xdr:rowOff>
    </xdr:from>
    <xdr:to>
      <xdr:col>10</xdr:col>
      <xdr:colOff>114300</xdr:colOff>
      <xdr:row>98</xdr:row>
      <xdr:rowOff>94120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89070"/>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6998</xdr:rowOff>
    </xdr:from>
    <xdr:to>
      <xdr:col>24</xdr:col>
      <xdr:colOff>114300</xdr:colOff>
      <xdr:row>97</xdr:row>
      <xdr:rowOff>108598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156875</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1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44755</xdr:rowOff>
    </xdr:from>
    <xdr:to>
      <xdr:col>20</xdr:col>
      <xdr:colOff>38100</xdr:colOff>
      <xdr:row>98</xdr:row>
      <xdr:rowOff>146355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137482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5144</xdr:rowOff>
    </xdr:from>
    <xdr:to>
      <xdr:col>15</xdr:col>
      <xdr:colOff>101600</xdr:colOff>
      <xdr:row>98</xdr:row>
      <xdr:rowOff>106744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97871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43320</xdr:rowOff>
    </xdr:from>
    <xdr:to>
      <xdr:col>10</xdr:col>
      <xdr:colOff>165100</xdr:colOff>
      <xdr:row>98</xdr:row>
      <xdr:rowOff>144920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136047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36170</xdr:rowOff>
    </xdr:from>
    <xdr:to>
      <xdr:col>6</xdr:col>
      <xdr:colOff>38100</xdr:colOff>
      <xdr:row>98</xdr:row>
      <xdr:rowOff>137770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128897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57130</xdr:rowOff>
    </xdr:from>
    <xdr:to>
      <xdr:col>55</xdr:col>
      <xdr:colOff>0</xdr:colOff>
      <xdr:row>34</xdr:row>
      <xdr:rowOff>20226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00630"/>
          <a:ext cx="838200" cy="6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57130</xdr:rowOff>
    </xdr:from>
    <xdr:to>
      <xdr:col>50</xdr:col>
      <xdr:colOff>114300</xdr:colOff>
      <xdr:row>35</xdr:row>
      <xdr:rowOff>18489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00630"/>
          <a:ext cx="889000" cy="8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18489</xdr:rowOff>
    </xdr:from>
    <xdr:to>
      <xdr:col>45</xdr:col>
      <xdr:colOff>177800</xdr:colOff>
      <xdr:row>35</xdr:row>
      <xdr:rowOff>27069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019239"/>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27069</xdr:rowOff>
    </xdr:from>
    <xdr:to>
      <xdr:col>41</xdr:col>
      <xdr:colOff>50800</xdr:colOff>
      <xdr:row>35</xdr:row>
      <xdr:rowOff>36251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27819"/>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140876</xdr:rowOff>
    </xdr:from>
    <xdr:to>
      <xdr:col>55</xdr:col>
      <xdr:colOff>50800</xdr:colOff>
      <xdr:row>34</xdr:row>
      <xdr:rowOff>71026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163753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5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6330</xdr:rowOff>
    </xdr:from>
    <xdr:to>
      <xdr:col>50</xdr:col>
      <xdr:colOff>165100</xdr:colOff>
      <xdr:row>30</xdr:row>
      <xdr:rowOff>107930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124457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2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139139</xdr:rowOff>
    </xdr:from>
    <xdr:to>
      <xdr:col>46</xdr:col>
      <xdr:colOff>38100</xdr:colOff>
      <xdr:row>35</xdr:row>
      <xdr:rowOff>69289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85816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7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147719</xdr:rowOff>
    </xdr:from>
    <xdr:to>
      <xdr:col>41</xdr:col>
      <xdr:colOff>101600</xdr:colOff>
      <xdr:row>35</xdr:row>
      <xdr:rowOff>77869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94396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156901</xdr:rowOff>
    </xdr:from>
    <xdr:to>
      <xdr:col>36</xdr:col>
      <xdr:colOff>165100</xdr:colOff>
      <xdr:row>35</xdr:row>
      <xdr:rowOff>87051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9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103578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5047</xdr:rowOff>
    </xdr:from>
    <xdr:to>
      <xdr:col>55</xdr:col>
      <xdr:colOff>0</xdr:colOff>
      <xdr:row>55</xdr:row>
      <xdr:rowOff>75143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091897"/>
          <a:ext cx="838200" cy="4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75143</xdr:rowOff>
    </xdr:from>
    <xdr:to>
      <xdr:col>50</xdr:col>
      <xdr:colOff>114300</xdr:colOff>
      <xdr:row>55</xdr:row>
      <xdr:rowOff>164480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04893"/>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162583</xdr:rowOff>
    </xdr:from>
    <xdr:to>
      <xdr:col>45</xdr:col>
      <xdr:colOff>177800</xdr:colOff>
      <xdr:row>55</xdr:row>
      <xdr:rowOff>164480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20883"/>
          <a:ext cx="889000" cy="17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150460</xdr:rowOff>
    </xdr:from>
    <xdr:to>
      <xdr:col>41</xdr:col>
      <xdr:colOff>50800</xdr:colOff>
      <xdr:row>54</xdr:row>
      <xdr:rowOff>162583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408760"/>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125697</xdr:rowOff>
    </xdr:from>
    <xdr:to>
      <xdr:col>55</xdr:col>
      <xdr:colOff>50800</xdr:colOff>
      <xdr:row>53</xdr:row>
      <xdr:rowOff>55847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0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148574</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89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24343</xdr:rowOff>
    </xdr:from>
    <xdr:to>
      <xdr:col>50</xdr:col>
      <xdr:colOff>165100</xdr:colOff>
      <xdr:row>55</xdr:row>
      <xdr:rowOff>125943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142470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113680</xdr:rowOff>
    </xdr:from>
    <xdr:to>
      <xdr:col>46</xdr:col>
      <xdr:colOff>38100</xdr:colOff>
      <xdr:row>56</xdr:row>
      <xdr:rowOff>43830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34957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111783</xdr:rowOff>
    </xdr:from>
    <xdr:to>
      <xdr:col>41</xdr:col>
      <xdr:colOff>101600</xdr:colOff>
      <xdr:row>55</xdr:row>
      <xdr:rowOff>41933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58460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99660</xdr:rowOff>
    </xdr:from>
    <xdr:to>
      <xdr:col>36</xdr:col>
      <xdr:colOff>165100</xdr:colOff>
      <xdr:row>55</xdr:row>
      <xdr:rowOff>29810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46337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1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149060</xdr:rowOff>
    </xdr:from>
    <xdr:to>
      <xdr:col>55</xdr:col>
      <xdr:colOff>0</xdr:colOff>
      <xdr:row>76</xdr:row>
      <xdr:rowOff>146571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664910"/>
          <a:ext cx="838200" cy="5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30595</xdr:rowOff>
    </xdr:from>
    <xdr:to>
      <xdr:col>50</xdr:col>
      <xdr:colOff>114300</xdr:colOff>
      <xdr:row>76</xdr:row>
      <xdr:rowOff>146571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60795"/>
          <a:ext cx="8890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165443</xdr:rowOff>
    </xdr:from>
    <xdr:to>
      <xdr:col>45</xdr:col>
      <xdr:colOff>177800</xdr:colOff>
      <xdr:row>76</xdr:row>
      <xdr:rowOff>30595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852743"/>
          <a:ext cx="889000" cy="2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122504</xdr:rowOff>
    </xdr:from>
    <xdr:to>
      <xdr:col>41</xdr:col>
      <xdr:colOff>50800</xdr:colOff>
      <xdr:row>74</xdr:row>
      <xdr:rowOff>165443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638354"/>
          <a:ext cx="889000" cy="2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98260</xdr:rowOff>
    </xdr:from>
    <xdr:to>
      <xdr:col>55</xdr:col>
      <xdr:colOff>50800</xdr:colOff>
      <xdr:row>74</xdr:row>
      <xdr:rowOff>28410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6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121137</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95771</xdr:rowOff>
    </xdr:from>
    <xdr:to>
      <xdr:col>50</xdr:col>
      <xdr:colOff>165100</xdr:colOff>
      <xdr:row>77</xdr:row>
      <xdr:rowOff>25921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1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42448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151245</xdr:rowOff>
    </xdr:from>
    <xdr:to>
      <xdr:col>46</xdr:col>
      <xdr:colOff>38100</xdr:colOff>
      <xdr:row>76</xdr:row>
      <xdr:rowOff>81395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97921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114643</xdr:rowOff>
    </xdr:from>
    <xdr:to>
      <xdr:col>41</xdr:col>
      <xdr:colOff>101600</xdr:colOff>
      <xdr:row>75</xdr:row>
      <xdr:rowOff>44793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61320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5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71704</xdr:rowOff>
    </xdr:from>
    <xdr:to>
      <xdr:col>36</xdr:col>
      <xdr:colOff>165100</xdr:colOff>
      <xdr:row>74</xdr:row>
      <xdr:rowOff>1854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5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18381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36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19205</xdr:rowOff>
    </xdr:from>
    <xdr:to>
      <xdr:col>55</xdr:col>
      <xdr:colOff>0</xdr:colOff>
      <xdr:row>97</xdr:row>
      <xdr:rowOff>131113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49855"/>
          <a:ext cx="838200" cy="1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131113</xdr:rowOff>
    </xdr:from>
    <xdr:to>
      <xdr:col>50</xdr:col>
      <xdr:colOff>114300</xdr:colOff>
      <xdr:row>98</xdr:row>
      <xdr:rowOff>86078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61763"/>
          <a:ext cx="889000" cy="1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21552</xdr:rowOff>
    </xdr:from>
    <xdr:to>
      <xdr:col>45</xdr:col>
      <xdr:colOff>177800</xdr:colOff>
      <xdr:row>98</xdr:row>
      <xdr:rowOff>86078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23652"/>
          <a:ext cx="889000" cy="6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21552</xdr:rowOff>
    </xdr:from>
    <xdr:to>
      <xdr:col>41</xdr:col>
      <xdr:colOff>50800</xdr:colOff>
      <xdr:row>98</xdr:row>
      <xdr:rowOff>104617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23652"/>
          <a:ext cx="889000" cy="8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139855</xdr:rowOff>
    </xdr:from>
    <xdr:to>
      <xdr:col>55</xdr:col>
      <xdr:colOff>50800</xdr:colOff>
      <xdr:row>97</xdr:row>
      <xdr:rowOff>70005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9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162732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80313</xdr:rowOff>
    </xdr:from>
    <xdr:to>
      <xdr:col>50</xdr:col>
      <xdr:colOff>165100</xdr:colOff>
      <xdr:row>98</xdr:row>
      <xdr:rowOff>10463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0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35278</xdr:rowOff>
    </xdr:from>
    <xdr:to>
      <xdr:col>46</xdr:col>
      <xdr:colOff>38100</xdr:colOff>
      <xdr:row>98</xdr:row>
      <xdr:rowOff>136878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128005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142202</xdr:rowOff>
    </xdr:from>
    <xdr:to>
      <xdr:col>41</xdr:col>
      <xdr:colOff>101600</xdr:colOff>
      <xdr:row>98</xdr:row>
      <xdr:rowOff>72352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63479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53817</xdr:rowOff>
    </xdr:from>
    <xdr:to>
      <xdr:col>36</xdr:col>
      <xdr:colOff>165100</xdr:colOff>
      <xdr:row>98</xdr:row>
      <xdr:rowOff>155417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5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146544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4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96593</xdr:rowOff>
    </xdr:from>
    <xdr:to>
      <xdr:col>85</xdr:col>
      <xdr:colOff>127000</xdr:colOff>
      <xdr:row>39</xdr:row>
      <xdr:rowOff>97213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83143"/>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70238</xdr:rowOff>
    </xdr:from>
    <xdr:to>
      <xdr:col>81</xdr:col>
      <xdr:colOff>50800</xdr:colOff>
      <xdr:row>39</xdr:row>
      <xdr:rowOff>97213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5678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27392</xdr:rowOff>
    </xdr:from>
    <xdr:to>
      <xdr:col>76</xdr:col>
      <xdr:colOff>114300</xdr:colOff>
      <xdr:row>39</xdr:row>
      <xdr:rowOff>70238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13942"/>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27392</xdr:rowOff>
    </xdr:from>
    <xdr:to>
      <xdr:col>71</xdr:col>
      <xdr:colOff>177800</xdr:colOff>
      <xdr:row>39</xdr:row>
      <xdr:rowOff>64458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13942"/>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45793</xdr:rowOff>
    </xdr:from>
    <xdr:to>
      <xdr:col>85</xdr:col>
      <xdr:colOff>177800</xdr:colOff>
      <xdr:row>39</xdr:row>
      <xdr:rowOff>147393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132170</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46413</xdr:rowOff>
    </xdr:from>
    <xdr:to>
      <xdr:col>81</xdr:col>
      <xdr:colOff>101600</xdr:colOff>
      <xdr:row>39</xdr:row>
      <xdr:rowOff>148013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139140</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8256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19438</xdr:rowOff>
    </xdr:from>
    <xdr:to>
      <xdr:col>76</xdr:col>
      <xdr:colOff>165100</xdr:colOff>
      <xdr:row>39</xdr:row>
      <xdr:rowOff>121038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112165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98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148042</xdr:rowOff>
    </xdr:from>
    <xdr:to>
      <xdr:col>72</xdr:col>
      <xdr:colOff>38100</xdr:colOff>
      <xdr:row>39</xdr:row>
      <xdr:rowOff>78192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69319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13658</xdr:rowOff>
    </xdr:from>
    <xdr:to>
      <xdr:col>67</xdr:col>
      <xdr:colOff>101600</xdr:colOff>
      <xdr:row>39</xdr:row>
      <xdr:rowOff>115258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106385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107429</xdr:rowOff>
    </xdr:from>
    <xdr:to>
      <xdr:col>85</xdr:col>
      <xdr:colOff>127000</xdr:colOff>
      <xdr:row>74</xdr:row>
      <xdr:rowOff>132817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94729"/>
          <a:ext cx="8382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132817</xdr:rowOff>
    </xdr:from>
    <xdr:to>
      <xdr:col>81</xdr:col>
      <xdr:colOff>50800</xdr:colOff>
      <xdr:row>74</xdr:row>
      <xdr:rowOff>166815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20117"/>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166815</xdr:rowOff>
    </xdr:from>
    <xdr:to>
      <xdr:col>76</xdr:col>
      <xdr:colOff>114300</xdr:colOff>
      <xdr:row>75</xdr:row>
      <xdr:rowOff>28080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854115"/>
          <a:ext cx="889000" cy="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28080</xdr:rowOff>
    </xdr:from>
    <xdr:to>
      <xdr:col>71</xdr:col>
      <xdr:colOff>177800</xdr:colOff>
      <xdr:row>75</xdr:row>
      <xdr:rowOff>34316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886830"/>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56629</xdr:rowOff>
    </xdr:from>
    <xdr:to>
      <xdr:col>85</xdr:col>
      <xdr:colOff>177800</xdr:colOff>
      <xdr:row>74</xdr:row>
      <xdr:rowOff>158229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79506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82017</xdr:rowOff>
    </xdr:from>
    <xdr:to>
      <xdr:col>81</xdr:col>
      <xdr:colOff>101600</xdr:colOff>
      <xdr:row>75</xdr:row>
      <xdr:rowOff>12167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28694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116015</xdr:rowOff>
    </xdr:from>
    <xdr:to>
      <xdr:col>76</xdr:col>
      <xdr:colOff>165100</xdr:colOff>
      <xdr:row>75</xdr:row>
      <xdr:rowOff>46165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62692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57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148730</xdr:rowOff>
    </xdr:from>
    <xdr:to>
      <xdr:col>72</xdr:col>
      <xdr:colOff>38100</xdr:colOff>
      <xdr:row>75</xdr:row>
      <xdr:rowOff>78880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95407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154966</xdr:rowOff>
    </xdr:from>
    <xdr:to>
      <xdr:col>67</xdr:col>
      <xdr:colOff>101600</xdr:colOff>
      <xdr:row>75</xdr:row>
      <xdr:rowOff>85116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101643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6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112979</xdr:rowOff>
    </xdr:from>
    <xdr:to>
      <xdr:col>85</xdr:col>
      <xdr:colOff>127000</xdr:colOff>
      <xdr:row>98</xdr:row>
      <xdr:rowOff>136170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915079"/>
          <a:ext cx="838200" cy="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112979</xdr:rowOff>
    </xdr:from>
    <xdr:to>
      <xdr:col>81</xdr:col>
      <xdr:colOff>50800</xdr:colOff>
      <xdr:row>99</xdr:row>
      <xdr:rowOff>24778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15079"/>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24778</xdr:rowOff>
    </xdr:from>
    <xdr:to>
      <xdr:col>76</xdr:col>
      <xdr:colOff>114300</xdr:colOff>
      <xdr:row>99</xdr:row>
      <xdr:rowOff>30835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9832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29400</xdr:rowOff>
    </xdr:from>
    <xdr:to>
      <xdr:col>71</xdr:col>
      <xdr:colOff>177800</xdr:colOff>
      <xdr:row>99</xdr:row>
      <xdr:rowOff>30835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7002950"/>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85370</xdr:rowOff>
    </xdr:from>
    <xdr:to>
      <xdr:col>85</xdr:col>
      <xdr:colOff>177800</xdr:colOff>
      <xdr:row>99</xdr:row>
      <xdr:rowOff>15520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297</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0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62179</xdr:rowOff>
    </xdr:from>
    <xdr:to>
      <xdr:col>81</xdr:col>
      <xdr:colOff>101600</xdr:colOff>
      <xdr:row>98</xdr:row>
      <xdr:rowOff>163779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154906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145428</xdr:rowOff>
    </xdr:from>
    <xdr:to>
      <xdr:col>76</xdr:col>
      <xdr:colOff>165100</xdr:colOff>
      <xdr:row>99</xdr:row>
      <xdr:rowOff>75578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66705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151485</xdr:rowOff>
    </xdr:from>
    <xdr:to>
      <xdr:col>72</xdr:col>
      <xdr:colOff>38100</xdr:colOff>
      <xdr:row>99</xdr:row>
      <xdr:rowOff>81635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72762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150050</xdr:rowOff>
    </xdr:from>
    <xdr:to>
      <xdr:col>67</xdr:col>
      <xdr:colOff>101600</xdr:colOff>
      <xdr:row>99</xdr:row>
      <xdr:rowOff>80200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71327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86436</xdr:rowOff>
    </xdr:from>
    <xdr:to>
      <xdr:col>116</xdr:col>
      <xdr:colOff>63500</xdr:colOff>
      <xdr:row>36</xdr:row>
      <xdr:rowOff>94742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258636"/>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94742</xdr:rowOff>
    </xdr:from>
    <xdr:to>
      <xdr:col>111</xdr:col>
      <xdr:colOff>177800</xdr:colOff>
      <xdr:row>36</xdr:row>
      <xdr:rowOff>121336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266942"/>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121336</xdr:rowOff>
    </xdr:from>
    <xdr:to>
      <xdr:col>107</xdr:col>
      <xdr:colOff>50800</xdr:colOff>
      <xdr:row>36</xdr:row>
      <xdr:rowOff>131851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29353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131851</xdr:rowOff>
    </xdr:from>
    <xdr:to>
      <xdr:col>102</xdr:col>
      <xdr:colOff>114300</xdr:colOff>
      <xdr:row>36</xdr:row>
      <xdr:rowOff>135623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30405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35636</xdr:rowOff>
    </xdr:from>
    <xdr:to>
      <xdr:col>116</xdr:col>
      <xdr:colOff>114300</xdr:colOff>
      <xdr:row>36</xdr:row>
      <xdr:rowOff>137236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2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58513</xdr:rowOff>
    </xdr:from>
    <xdr:ext cx="534377"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0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43942</xdr:rowOff>
    </xdr:from>
    <xdr:to>
      <xdr:col>112</xdr:col>
      <xdr:colOff>38100</xdr:colOff>
      <xdr:row>36</xdr:row>
      <xdr:rowOff>145542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162069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59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70536</xdr:rowOff>
    </xdr:from>
    <xdr:to>
      <xdr:col>107</xdr:col>
      <xdr:colOff>101600</xdr:colOff>
      <xdr:row>37</xdr:row>
      <xdr:rowOff>686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2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17213</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601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81051</xdr:rowOff>
    </xdr:from>
    <xdr:to>
      <xdr:col>102</xdr:col>
      <xdr:colOff>165100</xdr:colOff>
      <xdr:row>37</xdr:row>
      <xdr:rowOff>11201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2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27728</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278111" y="60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84823</xdr:rowOff>
    </xdr:from>
    <xdr:to>
      <xdr:col>98</xdr:col>
      <xdr:colOff>38100</xdr:colOff>
      <xdr:row>37</xdr:row>
      <xdr:rowOff>14973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2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31500</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389111" y="60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24371</xdr:rowOff>
    </xdr:from>
    <xdr:to>
      <xdr:col>116</xdr:col>
      <xdr:colOff>63500</xdr:colOff>
      <xdr:row>57</xdr:row>
      <xdr:rowOff>54166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797021"/>
          <a:ext cx="8382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24371</xdr:rowOff>
    </xdr:from>
    <xdr:to>
      <xdr:col>111</xdr:col>
      <xdr:colOff>177800</xdr:colOff>
      <xdr:row>57</xdr:row>
      <xdr:rowOff>53060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797021"/>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53060</xdr:rowOff>
    </xdr:from>
    <xdr:to>
      <xdr:col>107</xdr:col>
      <xdr:colOff>50800</xdr:colOff>
      <xdr:row>57</xdr:row>
      <xdr:rowOff>55080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825710"/>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45783</xdr:rowOff>
    </xdr:from>
    <xdr:to>
      <xdr:col>102</xdr:col>
      <xdr:colOff>114300</xdr:colOff>
      <xdr:row>57</xdr:row>
      <xdr:rowOff>55080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81843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3366</xdr:rowOff>
    </xdr:from>
    <xdr:to>
      <xdr:col>116</xdr:col>
      <xdr:colOff>114300</xdr:colOff>
      <xdr:row>57</xdr:row>
      <xdr:rowOff>104966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7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26243</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62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145021</xdr:rowOff>
    </xdr:from>
    <xdr:to>
      <xdr:col>112</xdr:col>
      <xdr:colOff>38100</xdr:colOff>
      <xdr:row>57</xdr:row>
      <xdr:rowOff>75171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91698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52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2260</xdr:rowOff>
    </xdr:from>
    <xdr:to>
      <xdr:col>107</xdr:col>
      <xdr:colOff>101600</xdr:colOff>
      <xdr:row>57</xdr:row>
      <xdr:rowOff>103860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120387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4280</xdr:rowOff>
    </xdr:from>
    <xdr:to>
      <xdr:col>102</xdr:col>
      <xdr:colOff>165100</xdr:colOff>
      <xdr:row>57</xdr:row>
      <xdr:rowOff>105880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7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122407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55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166433</xdr:rowOff>
    </xdr:from>
    <xdr:to>
      <xdr:col>98</xdr:col>
      <xdr:colOff>38100</xdr:colOff>
      <xdr:row>57</xdr:row>
      <xdr:rowOff>96583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7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113110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54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52490</xdr:rowOff>
    </xdr:from>
    <xdr:to>
      <xdr:col>116</xdr:col>
      <xdr:colOff>63500</xdr:colOff>
      <xdr:row>77</xdr:row>
      <xdr:rowOff>87294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54140"/>
          <a:ext cx="8382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87294</xdr:rowOff>
    </xdr:from>
    <xdr:to>
      <xdr:col>111</xdr:col>
      <xdr:colOff>177800</xdr:colOff>
      <xdr:row>77</xdr:row>
      <xdr:rowOff>99143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88944"/>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99143</xdr:rowOff>
    </xdr:from>
    <xdr:to>
      <xdr:col>107</xdr:col>
      <xdr:colOff>50800</xdr:colOff>
      <xdr:row>77</xdr:row>
      <xdr:rowOff>123603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300793"/>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123603</xdr:rowOff>
    </xdr:from>
    <xdr:to>
      <xdr:col>102</xdr:col>
      <xdr:colOff>114300</xdr:colOff>
      <xdr:row>77</xdr:row>
      <xdr:rowOff>153493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325253"/>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1690</xdr:rowOff>
    </xdr:from>
    <xdr:to>
      <xdr:col>116</xdr:col>
      <xdr:colOff>114300</xdr:colOff>
      <xdr:row>77</xdr:row>
      <xdr:rowOff>103290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151567</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36494</xdr:rowOff>
    </xdr:from>
    <xdr:to>
      <xdr:col>112</xdr:col>
      <xdr:colOff>38100</xdr:colOff>
      <xdr:row>77</xdr:row>
      <xdr:rowOff>138094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48343</xdr:rowOff>
    </xdr:from>
    <xdr:to>
      <xdr:col>107</xdr:col>
      <xdr:colOff>101600</xdr:colOff>
      <xdr:row>77</xdr:row>
      <xdr:rowOff>149943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141070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72803</xdr:rowOff>
    </xdr:from>
    <xdr:to>
      <xdr:col>102</xdr:col>
      <xdr:colOff>165100</xdr:colOff>
      <xdr:row>78</xdr:row>
      <xdr:rowOff>2953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165530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102693</xdr:rowOff>
    </xdr:from>
    <xdr:to>
      <xdr:col>98</xdr:col>
      <xdr:colOff>38100</xdr:colOff>
      <xdr:row>78</xdr:row>
      <xdr:rowOff>32843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23970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624</a:t>
          </a:r>
          <a:r>
            <a:rPr kumimoji="1" lang="ja-JP" altLang="en-US" sz="1300">
              <a:latin typeface="ＭＳ Ｐゴシック" panose="020B0600070205080204" pitchFamily="50" charset="-128"/>
              <a:ea typeface="ＭＳ Ｐゴシック" panose="020B0600070205080204" pitchFamily="50" charset="-128"/>
            </a:rPr>
            <a:t>千円であり、前年度より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性質別に分析すると、人件費では住民一人当たり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千円となっており、前年度比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千円の増となった。これは、令和２年度の会計年度任用職員制度の導入後の金額と同水準となっている。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扶助費では住民一人当たり</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千円となっており、前年度比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千円の増となった。これは、子育て世帯臨時特別給付金事業費の増によるものである。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補助費等では、住民一人当たり</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千円となっており、前年度比</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千円の減となった。これは、特別定額給付金事業費の減によるものである。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千円となっており、前年度比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千円の増となった。これは、道の駅整備事業費、市民交流センター整備事業費の増によるものである。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40,497
40,055
426.31
26,503,147
25,273,857
914,085
13,560,983
31,343,066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55445</xdr:rowOff>
    </xdr:from>
    <xdr:to>
      <xdr:col>24</xdr:col>
      <xdr:colOff>63500</xdr:colOff>
      <xdr:row>36</xdr:row>
      <xdr:rowOff>81244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27645"/>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115534</xdr:rowOff>
    </xdr:from>
    <xdr:to>
      <xdr:col>19</xdr:col>
      <xdr:colOff>177800</xdr:colOff>
      <xdr:row>36</xdr:row>
      <xdr:rowOff>55445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16284"/>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115534</xdr:rowOff>
    </xdr:from>
    <xdr:to>
      <xdr:col>15</xdr:col>
      <xdr:colOff>50800</xdr:colOff>
      <xdr:row>36</xdr:row>
      <xdr:rowOff>56424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16284"/>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141660</xdr:rowOff>
    </xdr:from>
    <xdr:to>
      <xdr:col>10</xdr:col>
      <xdr:colOff>114300</xdr:colOff>
      <xdr:row>36</xdr:row>
      <xdr:rowOff>56424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42410"/>
          <a:ext cx="8890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30444</xdr:rowOff>
    </xdr:from>
    <xdr:to>
      <xdr:col>24</xdr:col>
      <xdr:colOff>114300</xdr:colOff>
      <xdr:row>36</xdr:row>
      <xdr:rowOff>132044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53321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4645</xdr:rowOff>
    </xdr:from>
    <xdr:to>
      <xdr:col>20</xdr:col>
      <xdr:colOff>38100</xdr:colOff>
      <xdr:row>36</xdr:row>
      <xdr:rowOff>106245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122772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64734</xdr:rowOff>
    </xdr:from>
    <xdr:to>
      <xdr:col>15</xdr:col>
      <xdr:colOff>101600</xdr:colOff>
      <xdr:row>35</xdr:row>
      <xdr:rowOff>166334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11411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4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5624</xdr:rowOff>
    </xdr:from>
    <xdr:to>
      <xdr:col>10</xdr:col>
      <xdr:colOff>165100</xdr:colOff>
      <xdr:row>36</xdr:row>
      <xdr:rowOff>107224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123751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5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90860</xdr:rowOff>
    </xdr:from>
    <xdr:to>
      <xdr:col>6</xdr:col>
      <xdr:colOff>38100</xdr:colOff>
      <xdr:row>36</xdr:row>
      <xdr:rowOff>21010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37537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6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99177</xdr:rowOff>
    </xdr:from>
    <xdr:to>
      <xdr:col>24</xdr:col>
      <xdr:colOff>63500</xdr:colOff>
      <xdr:row>58</xdr:row>
      <xdr:rowOff>6800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57477"/>
          <a:ext cx="838200" cy="59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99177</xdr:rowOff>
    </xdr:from>
    <xdr:to>
      <xdr:col>19</xdr:col>
      <xdr:colOff>177800</xdr:colOff>
      <xdr:row>59</xdr:row>
      <xdr:rowOff>94072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57477"/>
          <a:ext cx="889000" cy="85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84036</xdr:rowOff>
    </xdr:from>
    <xdr:to>
      <xdr:col>15</xdr:col>
      <xdr:colOff>50800</xdr:colOff>
      <xdr:row>59</xdr:row>
      <xdr:rowOff>94072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99586"/>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84036</xdr:rowOff>
    </xdr:from>
    <xdr:to>
      <xdr:col>10</xdr:col>
      <xdr:colOff>114300</xdr:colOff>
      <xdr:row>59</xdr:row>
      <xdr:rowOff>102758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99586"/>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127450</xdr:rowOff>
    </xdr:from>
    <xdr:to>
      <xdr:col>24</xdr:col>
      <xdr:colOff>114300</xdr:colOff>
      <xdr:row>58</xdr:row>
      <xdr:rowOff>57600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105877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48377</xdr:rowOff>
    </xdr:from>
    <xdr:to>
      <xdr:col>20</xdr:col>
      <xdr:colOff>38100</xdr:colOff>
      <xdr:row>54</xdr:row>
      <xdr:rowOff>149977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3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141104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9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43272</xdr:rowOff>
    </xdr:from>
    <xdr:to>
      <xdr:col>15</xdr:col>
      <xdr:colOff>101600</xdr:colOff>
      <xdr:row>59</xdr:row>
      <xdr:rowOff>144872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135999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33236</xdr:rowOff>
    </xdr:from>
    <xdr:to>
      <xdr:col>10</xdr:col>
      <xdr:colOff>165100</xdr:colOff>
      <xdr:row>59</xdr:row>
      <xdr:rowOff>134836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125963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51958</xdr:rowOff>
    </xdr:from>
    <xdr:to>
      <xdr:col>6</xdr:col>
      <xdr:colOff>38100</xdr:colOff>
      <xdr:row>59</xdr:row>
      <xdr:rowOff>153558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144685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18245</xdr:rowOff>
    </xdr:from>
    <xdr:to>
      <xdr:col>24</xdr:col>
      <xdr:colOff>63500</xdr:colOff>
      <xdr:row>77</xdr:row>
      <xdr:rowOff>52077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48445"/>
          <a:ext cx="8382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52077</xdr:rowOff>
    </xdr:from>
    <xdr:to>
      <xdr:col>19</xdr:col>
      <xdr:colOff>177800</xdr:colOff>
      <xdr:row>77</xdr:row>
      <xdr:rowOff>126426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53727"/>
          <a:ext cx="889000" cy="7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126426</xdr:rowOff>
    </xdr:from>
    <xdr:to>
      <xdr:col>15</xdr:col>
      <xdr:colOff>50800</xdr:colOff>
      <xdr:row>77</xdr:row>
      <xdr:rowOff>133680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28076"/>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133680</xdr:rowOff>
    </xdr:from>
    <xdr:to>
      <xdr:col>10</xdr:col>
      <xdr:colOff>114300</xdr:colOff>
      <xdr:row>77</xdr:row>
      <xdr:rowOff>154887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35330"/>
          <a:ext cx="8890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138895</xdr:rowOff>
    </xdr:from>
    <xdr:to>
      <xdr:col>24</xdr:col>
      <xdr:colOff>114300</xdr:colOff>
      <xdr:row>76</xdr:row>
      <xdr:rowOff>69044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976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117322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7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1277</xdr:rowOff>
    </xdr:from>
    <xdr:to>
      <xdr:col>20</xdr:col>
      <xdr:colOff>38100</xdr:colOff>
      <xdr:row>77</xdr:row>
      <xdr:rowOff>102877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94004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9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75626</xdr:rowOff>
    </xdr:from>
    <xdr:to>
      <xdr:col>15</xdr:col>
      <xdr:colOff>101600</xdr:colOff>
      <xdr:row>78</xdr:row>
      <xdr:rowOff>5776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7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168353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7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82880</xdr:rowOff>
    </xdr:from>
    <xdr:to>
      <xdr:col>10</xdr:col>
      <xdr:colOff>165100</xdr:colOff>
      <xdr:row>78</xdr:row>
      <xdr:rowOff>13030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7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104087</xdr:rowOff>
    </xdr:from>
    <xdr:to>
      <xdr:col>6</xdr:col>
      <xdr:colOff>38100</xdr:colOff>
      <xdr:row>78</xdr:row>
      <xdr:rowOff>34237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25364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9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118033</xdr:rowOff>
    </xdr:from>
    <xdr:to>
      <xdr:col>24</xdr:col>
      <xdr:colOff>63500</xdr:colOff>
      <xdr:row>98</xdr:row>
      <xdr:rowOff>18898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48683"/>
          <a:ext cx="8382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18898</xdr:rowOff>
    </xdr:from>
    <xdr:to>
      <xdr:col>19</xdr:col>
      <xdr:colOff>177800</xdr:colOff>
      <xdr:row>98</xdr:row>
      <xdr:rowOff>46253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20998"/>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39548</xdr:rowOff>
    </xdr:from>
    <xdr:to>
      <xdr:col>15</xdr:col>
      <xdr:colOff>50800</xdr:colOff>
      <xdr:row>98</xdr:row>
      <xdr:rowOff>46253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841648"/>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39548</xdr:rowOff>
    </xdr:from>
    <xdr:to>
      <xdr:col>10</xdr:col>
      <xdr:colOff>114300</xdr:colOff>
      <xdr:row>98</xdr:row>
      <xdr:rowOff>60719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41648"/>
          <a:ext cx="889000" cy="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67233</xdr:rowOff>
    </xdr:from>
    <xdr:to>
      <xdr:col>24</xdr:col>
      <xdr:colOff>114300</xdr:colOff>
      <xdr:row>97</xdr:row>
      <xdr:rowOff>168833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45660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139548</xdr:rowOff>
    </xdr:from>
    <xdr:to>
      <xdr:col>20</xdr:col>
      <xdr:colOff>38100</xdr:colOff>
      <xdr:row>98</xdr:row>
      <xdr:rowOff>69698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60825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6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166903</xdr:rowOff>
    </xdr:from>
    <xdr:to>
      <xdr:col>15</xdr:col>
      <xdr:colOff>101600</xdr:colOff>
      <xdr:row>98</xdr:row>
      <xdr:rowOff>97053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88180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160198</xdr:rowOff>
    </xdr:from>
    <xdr:to>
      <xdr:col>10</xdr:col>
      <xdr:colOff>165100</xdr:colOff>
      <xdr:row>98</xdr:row>
      <xdr:rowOff>90348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81475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9919</xdr:rowOff>
    </xdr:from>
    <xdr:to>
      <xdr:col>6</xdr:col>
      <xdr:colOff>38100</xdr:colOff>
      <xdr:row>98</xdr:row>
      <xdr:rowOff>111519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128046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149301</xdr:rowOff>
    </xdr:from>
    <xdr:to>
      <xdr:col>55</xdr:col>
      <xdr:colOff>0</xdr:colOff>
      <xdr:row>36</xdr:row>
      <xdr:rowOff>155245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21501"/>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155245</xdr:rowOff>
    </xdr:from>
    <xdr:to>
      <xdr:col>50</xdr:col>
      <xdr:colOff>114300</xdr:colOff>
      <xdr:row>36</xdr:row>
      <xdr:rowOff>167361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2744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167361</xdr:rowOff>
    </xdr:from>
    <xdr:to>
      <xdr:col>45</xdr:col>
      <xdr:colOff>177800</xdr:colOff>
      <xdr:row>37</xdr:row>
      <xdr:rowOff>15799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39561"/>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xdr:rowOff>
    </xdr:from>
    <xdr:to>
      <xdr:col>41</xdr:col>
      <xdr:colOff>50800</xdr:colOff>
      <xdr:row>37</xdr:row>
      <xdr:rowOff>20371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594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98501</xdr:rowOff>
    </xdr:from>
    <xdr:to>
      <xdr:col>55</xdr:col>
      <xdr:colOff>50800</xdr:colOff>
      <xdr:row>37</xdr:row>
      <xdr:rowOff>28651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121378</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104445</xdr:rowOff>
    </xdr:from>
    <xdr:to>
      <xdr:col>50</xdr:col>
      <xdr:colOff>165100</xdr:colOff>
      <xdr:row>37</xdr:row>
      <xdr:rowOff>34595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51122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116561</xdr:rowOff>
    </xdr:from>
    <xdr:to>
      <xdr:col>46</xdr:col>
      <xdr:colOff>38100</xdr:colOff>
      <xdr:row>37</xdr:row>
      <xdr:rowOff>46711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63238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6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136449</xdr:rowOff>
    </xdr:from>
    <xdr:to>
      <xdr:col>41</xdr:col>
      <xdr:colOff>101600</xdr:colOff>
      <xdr:row>37</xdr:row>
      <xdr:rowOff>66599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83126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141021</xdr:rowOff>
    </xdr:from>
    <xdr:to>
      <xdr:col>36</xdr:col>
      <xdr:colOff>165100</xdr:colOff>
      <xdr:row>37</xdr:row>
      <xdr:rowOff>71171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87698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85819</xdr:rowOff>
    </xdr:from>
    <xdr:to>
      <xdr:col>55</xdr:col>
      <xdr:colOff>0</xdr:colOff>
      <xdr:row>54</xdr:row>
      <xdr:rowOff>112085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44119"/>
          <a:ext cx="8382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112085</xdr:rowOff>
    </xdr:from>
    <xdr:to>
      <xdr:col>50</xdr:col>
      <xdr:colOff>114300</xdr:colOff>
      <xdr:row>54</xdr:row>
      <xdr:rowOff>124315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370385"/>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116520</xdr:rowOff>
    </xdr:from>
    <xdr:to>
      <xdr:col>45</xdr:col>
      <xdr:colOff>177800</xdr:colOff>
      <xdr:row>54</xdr:row>
      <xdr:rowOff>124315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74820"/>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32075</xdr:rowOff>
    </xdr:from>
    <xdr:to>
      <xdr:col>41</xdr:col>
      <xdr:colOff>50800</xdr:colOff>
      <xdr:row>54</xdr:row>
      <xdr:rowOff>116520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290375"/>
          <a:ext cx="8890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35019</xdr:rowOff>
    </xdr:from>
    <xdr:to>
      <xdr:col>55</xdr:col>
      <xdr:colOff>50800</xdr:colOff>
      <xdr:row>54</xdr:row>
      <xdr:rowOff>136619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57896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61285</xdr:rowOff>
    </xdr:from>
    <xdr:to>
      <xdr:col>50</xdr:col>
      <xdr:colOff>165100</xdr:colOff>
      <xdr:row>54</xdr:row>
      <xdr:rowOff>162885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7962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0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73515</xdr:rowOff>
    </xdr:from>
    <xdr:to>
      <xdr:col>46</xdr:col>
      <xdr:colOff>38100</xdr:colOff>
      <xdr:row>55</xdr:row>
      <xdr:rowOff>3665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20192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1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65720</xdr:rowOff>
    </xdr:from>
    <xdr:to>
      <xdr:col>41</xdr:col>
      <xdr:colOff>101600</xdr:colOff>
      <xdr:row>54</xdr:row>
      <xdr:rowOff>167320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12397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0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152725</xdr:rowOff>
    </xdr:from>
    <xdr:to>
      <xdr:col>36</xdr:col>
      <xdr:colOff>165100</xdr:colOff>
      <xdr:row>54</xdr:row>
      <xdr:rowOff>82875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99402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0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162195</xdr:rowOff>
    </xdr:from>
    <xdr:to>
      <xdr:col>55</xdr:col>
      <xdr:colOff>0</xdr:colOff>
      <xdr:row>76</xdr:row>
      <xdr:rowOff>25789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20945"/>
          <a:ext cx="8382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25789</xdr:rowOff>
    </xdr:from>
    <xdr:to>
      <xdr:col>50</xdr:col>
      <xdr:colOff>114300</xdr:colOff>
      <xdr:row>76</xdr:row>
      <xdr:rowOff>70617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55989"/>
          <a:ext cx="8890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70617</xdr:rowOff>
    </xdr:from>
    <xdr:to>
      <xdr:col>45</xdr:col>
      <xdr:colOff>177800</xdr:colOff>
      <xdr:row>76</xdr:row>
      <xdr:rowOff>107238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00817"/>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107238</xdr:rowOff>
    </xdr:from>
    <xdr:to>
      <xdr:col>41</xdr:col>
      <xdr:colOff>50800</xdr:colOff>
      <xdr:row>76</xdr:row>
      <xdr:rowOff>140957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37438"/>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111394</xdr:rowOff>
    </xdr:from>
    <xdr:to>
      <xdr:col>55</xdr:col>
      <xdr:colOff>50800</xdr:colOff>
      <xdr:row>76</xdr:row>
      <xdr:rowOff>41545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701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89821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146439</xdr:rowOff>
    </xdr:from>
    <xdr:to>
      <xdr:col>50</xdr:col>
      <xdr:colOff>165100</xdr:colOff>
      <xdr:row>76</xdr:row>
      <xdr:rowOff>76589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0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67716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9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19817</xdr:rowOff>
    </xdr:from>
    <xdr:to>
      <xdr:col>46</xdr:col>
      <xdr:colOff>38100</xdr:colOff>
      <xdr:row>76</xdr:row>
      <xdr:rowOff>121417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137944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56438</xdr:rowOff>
    </xdr:from>
    <xdr:to>
      <xdr:col>41</xdr:col>
      <xdr:colOff>101600</xdr:colOff>
      <xdr:row>76</xdr:row>
      <xdr:rowOff>158038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3115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6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90157</xdr:rowOff>
    </xdr:from>
    <xdr:to>
      <xdr:col>36</xdr:col>
      <xdr:colOff>165100</xdr:colOff>
      <xdr:row>77</xdr:row>
      <xdr:rowOff>20307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11434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114227</xdr:rowOff>
    </xdr:from>
    <xdr:to>
      <xdr:col>55</xdr:col>
      <xdr:colOff>0</xdr:colOff>
      <xdr:row>92</xdr:row>
      <xdr:rowOff>47493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716177"/>
          <a:ext cx="838200" cy="10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47493</xdr:rowOff>
    </xdr:from>
    <xdr:to>
      <xdr:col>50</xdr:col>
      <xdr:colOff>114300</xdr:colOff>
      <xdr:row>94</xdr:row>
      <xdr:rowOff>93473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820893"/>
          <a:ext cx="889000" cy="3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93473</xdr:rowOff>
    </xdr:from>
    <xdr:to>
      <xdr:col>45</xdr:col>
      <xdr:colOff>177800</xdr:colOff>
      <xdr:row>95</xdr:row>
      <xdr:rowOff>39393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09773"/>
          <a:ext cx="889000" cy="11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36781</xdr:rowOff>
    </xdr:from>
    <xdr:to>
      <xdr:col>41</xdr:col>
      <xdr:colOff>50800</xdr:colOff>
      <xdr:row>95</xdr:row>
      <xdr:rowOff>39393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153081"/>
          <a:ext cx="889000" cy="17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63427</xdr:rowOff>
    </xdr:from>
    <xdr:to>
      <xdr:col>55</xdr:col>
      <xdr:colOff>50800</xdr:colOff>
      <xdr:row>91</xdr:row>
      <xdr:rowOff>165027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6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86304</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51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168143</xdr:rowOff>
    </xdr:from>
    <xdr:to>
      <xdr:col>50</xdr:col>
      <xdr:colOff>165100</xdr:colOff>
      <xdr:row>92</xdr:row>
      <xdr:rowOff>98293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7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114820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42673</xdr:rowOff>
    </xdr:from>
    <xdr:to>
      <xdr:col>46</xdr:col>
      <xdr:colOff>38100</xdr:colOff>
      <xdr:row>94</xdr:row>
      <xdr:rowOff>144273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1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160800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3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160043</xdr:rowOff>
    </xdr:from>
    <xdr:to>
      <xdr:col>41</xdr:col>
      <xdr:colOff>101600</xdr:colOff>
      <xdr:row>95</xdr:row>
      <xdr:rowOff>90193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106720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157431</xdr:rowOff>
    </xdr:from>
    <xdr:to>
      <xdr:col>36</xdr:col>
      <xdr:colOff>165100</xdr:colOff>
      <xdr:row>94</xdr:row>
      <xdr:rowOff>87581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104108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8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94986</xdr:rowOff>
    </xdr:from>
    <xdr:to>
      <xdr:col>85</xdr:col>
      <xdr:colOff>127000</xdr:colOff>
      <xdr:row>36</xdr:row>
      <xdr:rowOff>143175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67186"/>
          <a:ext cx="8382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140477</xdr:rowOff>
    </xdr:from>
    <xdr:to>
      <xdr:col>81</xdr:col>
      <xdr:colOff>50800</xdr:colOff>
      <xdr:row>36</xdr:row>
      <xdr:rowOff>143175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12677"/>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149621</xdr:rowOff>
    </xdr:from>
    <xdr:to>
      <xdr:col>76</xdr:col>
      <xdr:colOff>114300</xdr:colOff>
      <xdr:row>36</xdr:row>
      <xdr:rowOff>140477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978921"/>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149621</xdr:rowOff>
    </xdr:from>
    <xdr:to>
      <xdr:col>71</xdr:col>
      <xdr:colOff>177800</xdr:colOff>
      <xdr:row>35</xdr:row>
      <xdr:rowOff>139929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978921"/>
          <a:ext cx="8890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44186</xdr:rowOff>
    </xdr:from>
    <xdr:to>
      <xdr:col>85</xdr:col>
      <xdr:colOff>177800</xdr:colOff>
      <xdr:row>36</xdr:row>
      <xdr:rowOff>145786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22613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92375</xdr:rowOff>
    </xdr:from>
    <xdr:to>
      <xdr:col>81</xdr:col>
      <xdr:colOff>101600</xdr:colOff>
      <xdr:row>37</xdr:row>
      <xdr:rowOff>22525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89677</xdr:rowOff>
    </xdr:from>
    <xdr:to>
      <xdr:col>76</xdr:col>
      <xdr:colOff>165100</xdr:colOff>
      <xdr:row>37</xdr:row>
      <xdr:rowOff>19827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5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98821</xdr:rowOff>
    </xdr:from>
    <xdr:to>
      <xdr:col>72</xdr:col>
      <xdr:colOff>38100</xdr:colOff>
      <xdr:row>35</xdr:row>
      <xdr:rowOff>28971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45498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0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89129</xdr:rowOff>
    </xdr:from>
    <xdr:to>
      <xdr:col>67</xdr:col>
      <xdr:colOff>101600</xdr:colOff>
      <xdr:row>36</xdr:row>
      <xdr:rowOff>19279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35806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6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64610</xdr:rowOff>
    </xdr:from>
    <xdr:to>
      <xdr:col>85</xdr:col>
      <xdr:colOff>127000</xdr:colOff>
      <xdr:row>57</xdr:row>
      <xdr:rowOff>121782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65810"/>
          <a:ext cx="838200" cy="22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70891</xdr:rowOff>
    </xdr:from>
    <xdr:to>
      <xdr:col>81</xdr:col>
      <xdr:colOff>50800</xdr:colOff>
      <xdr:row>57</xdr:row>
      <xdr:rowOff>121782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43541"/>
          <a:ext cx="8890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79949</xdr:rowOff>
    </xdr:from>
    <xdr:to>
      <xdr:col>76</xdr:col>
      <xdr:colOff>114300</xdr:colOff>
      <xdr:row>57</xdr:row>
      <xdr:rowOff>70891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81149"/>
          <a:ext cx="889000" cy="1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79949</xdr:rowOff>
    </xdr:from>
    <xdr:to>
      <xdr:col>71</xdr:col>
      <xdr:colOff>177800</xdr:colOff>
      <xdr:row>56</xdr:row>
      <xdr:rowOff>95983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81149"/>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13810</xdr:rowOff>
    </xdr:from>
    <xdr:to>
      <xdr:col>85</xdr:col>
      <xdr:colOff>177800</xdr:colOff>
      <xdr:row>56</xdr:row>
      <xdr:rowOff>115410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36687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70982</xdr:rowOff>
    </xdr:from>
    <xdr:to>
      <xdr:col>81</xdr:col>
      <xdr:colOff>101600</xdr:colOff>
      <xdr:row>58</xdr:row>
      <xdr:rowOff>1132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163709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20091</xdr:rowOff>
    </xdr:from>
    <xdr:to>
      <xdr:col>76</xdr:col>
      <xdr:colOff>165100</xdr:colOff>
      <xdr:row>57</xdr:row>
      <xdr:rowOff>121691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138218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5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29149</xdr:rowOff>
    </xdr:from>
    <xdr:to>
      <xdr:col>72</xdr:col>
      <xdr:colOff>38100</xdr:colOff>
      <xdr:row>56</xdr:row>
      <xdr:rowOff>130749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147276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45183</xdr:rowOff>
    </xdr:from>
    <xdr:to>
      <xdr:col>67</xdr:col>
      <xdr:colOff>101600</xdr:colOff>
      <xdr:row>56</xdr:row>
      <xdr:rowOff>146783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163310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96593</xdr:rowOff>
    </xdr:from>
    <xdr:to>
      <xdr:col>85</xdr:col>
      <xdr:colOff>127000</xdr:colOff>
      <xdr:row>79</xdr:row>
      <xdr:rowOff>97213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41143"/>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70238</xdr:rowOff>
    </xdr:from>
    <xdr:to>
      <xdr:col>81</xdr:col>
      <xdr:colOff>50800</xdr:colOff>
      <xdr:row>79</xdr:row>
      <xdr:rowOff>97213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1478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27392</xdr:rowOff>
    </xdr:from>
    <xdr:to>
      <xdr:col>76</xdr:col>
      <xdr:colOff>114300</xdr:colOff>
      <xdr:row>79</xdr:row>
      <xdr:rowOff>70238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71942"/>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27392</xdr:rowOff>
    </xdr:from>
    <xdr:to>
      <xdr:col>71</xdr:col>
      <xdr:colOff>177800</xdr:colOff>
      <xdr:row>79</xdr:row>
      <xdr:rowOff>64458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71942"/>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45793</xdr:rowOff>
    </xdr:from>
    <xdr:to>
      <xdr:col>85</xdr:col>
      <xdr:colOff>177800</xdr:colOff>
      <xdr:row>79</xdr:row>
      <xdr:rowOff>147393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132170</xdr:rowOff>
    </xdr:from>
    <xdr:ext cx="313932"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0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46413</xdr:rowOff>
    </xdr:from>
    <xdr:to>
      <xdr:col>81</xdr:col>
      <xdr:colOff>101600</xdr:colOff>
      <xdr:row>79</xdr:row>
      <xdr:rowOff>148013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139140</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6836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19438</xdr:rowOff>
    </xdr:from>
    <xdr:to>
      <xdr:col>76</xdr:col>
      <xdr:colOff>165100</xdr:colOff>
      <xdr:row>79</xdr:row>
      <xdr:rowOff>121038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112165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5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148042</xdr:rowOff>
    </xdr:from>
    <xdr:to>
      <xdr:col>72</xdr:col>
      <xdr:colOff>38100</xdr:colOff>
      <xdr:row>79</xdr:row>
      <xdr:rowOff>78192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69319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1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13658</xdr:rowOff>
    </xdr:from>
    <xdr:to>
      <xdr:col>67</xdr:col>
      <xdr:colOff>101600</xdr:colOff>
      <xdr:row>79</xdr:row>
      <xdr:rowOff>115258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5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106385</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5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107429</xdr:rowOff>
    </xdr:from>
    <xdr:to>
      <xdr:col>85</xdr:col>
      <xdr:colOff>127000</xdr:colOff>
      <xdr:row>94</xdr:row>
      <xdr:rowOff>132817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223729"/>
          <a:ext cx="8382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132817</xdr:rowOff>
    </xdr:from>
    <xdr:to>
      <xdr:col>81</xdr:col>
      <xdr:colOff>50800</xdr:colOff>
      <xdr:row>94</xdr:row>
      <xdr:rowOff>166815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249117"/>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166815</xdr:rowOff>
    </xdr:from>
    <xdr:to>
      <xdr:col>76</xdr:col>
      <xdr:colOff>114300</xdr:colOff>
      <xdr:row>95</xdr:row>
      <xdr:rowOff>28080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283115"/>
          <a:ext cx="889000" cy="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28080</xdr:rowOff>
    </xdr:from>
    <xdr:to>
      <xdr:col>71</xdr:col>
      <xdr:colOff>177800</xdr:colOff>
      <xdr:row>95</xdr:row>
      <xdr:rowOff>34316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315830"/>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56629</xdr:rowOff>
    </xdr:from>
    <xdr:to>
      <xdr:col>85</xdr:col>
      <xdr:colOff>177800</xdr:colOff>
      <xdr:row>94</xdr:row>
      <xdr:rowOff>158229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1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79506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0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82017</xdr:rowOff>
    </xdr:from>
    <xdr:to>
      <xdr:col>81</xdr:col>
      <xdr:colOff>101600</xdr:colOff>
      <xdr:row>95</xdr:row>
      <xdr:rowOff>12167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1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28694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9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116015</xdr:rowOff>
    </xdr:from>
    <xdr:to>
      <xdr:col>76</xdr:col>
      <xdr:colOff>165100</xdr:colOff>
      <xdr:row>95</xdr:row>
      <xdr:rowOff>46165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2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62692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0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148730</xdr:rowOff>
    </xdr:from>
    <xdr:to>
      <xdr:col>72</xdr:col>
      <xdr:colOff>38100</xdr:colOff>
      <xdr:row>95</xdr:row>
      <xdr:rowOff>78880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2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95407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0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154966</xdr:rowOff>
    </xdr:from>
    <xdr:to>
      <xdr:col>67</xdr:col>
      <xdr:colOff>101600</xdr:colOff>
      <xdr:row>95</xdr:row>
      <xdr:rowOff>85116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2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101643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0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624</a:t>
          </a:r>
          <a:r>
            <a:rPr kumimoji="1" lang="ja-JP" altLang="en-US" sz="1300">
              <a:latin typeface="ＭＳ Ｐゴシック" panose="020B0600070205080204" pitchFamily="50" charset="-128"/>
              <a:ea typeface="ＭＳ Ｐゴシック" panose="020B0600070205080204" pitchFamily="50" charset="-128"/>
            </a:rPr>
            <a:t>千円であり、前年度より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目的別に分析すると、総務費では住民一人当たり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千円となっており、特別定額給付金事業費の減により前年度比</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民生費では、住民一人当たり</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千円となっており、住民税非課税世帯等臨時特別給付金事業費、子育て世帯臨時特別給付金事業費の増により前年度比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土木費では、住民一人当たり</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千円となっており、道の駅整備事業費の増により前年度比</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教育費では、住民一人当たり</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千円となっており、市民交流センター整備事業費、公民館建設事業費の増により前年度比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財政調整基金の残高は水準維持に努めており、実質歳入から実質歳出を引いたものから翌年度への繰越財源を控除した実質収支額は概ね黒字基調となっている。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病院事業会計においては、新型コロナウイルス感染症対策にかかる補助金の増により、標準財政規模比が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2078_&#40658;&#37096;&#24066;_2021(2&#22238;&#30446;)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111.6</v>
          </cell>
          <cell r="BX51">
            <v>111.4</v>
          </cell>
          <cell r="CF51">
            <v>115</v>
          </cell>
          <cell r="CN51">
            <v>104.5</v>
          </cell>
          <cell r="CV51">
            <v>111.5</v>
          </cell>
        </row>
        <row r="53">
          <cell r="BP53">
            <v>55.7</v>
          </cell>
          <cell r="BX53">
            <v>57.7</v>
          </cell>
          <cell r="CF53">
            <v>59.3</v>
          </cell>
          <cell r="CN53">
            <v>61</v>
          </cell>
          <cell r="CV53">
            <v>61.9</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111.6</v>
          </cell>
          <cell r="BX73">
            <v>111.4</v>
          </cell>
          <cell r="CF73">
            <v>115</v>
          </cell>
          <cell r="CN73">
            <v>104.5</v>
          </cell>
          <cell r="CV73">
            <v>111.5</v>
          </cell>
        </row>
        <row r="75">
          <cell r="BP75">
            <v>12</v>
          </cell>
          <cell r="BX75">
            <v>11.3</v>
          </cell>
          <cell r="CF75">
            <v>11.5</v>
          </cell>
          <cell r="CN75">
            <v>11.6</v>
          </cell>
          <cell r="CV75">
            <v>10.9</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26503147</v>
      </c>
      <c r="BO4" s="453"/>
      <c r="BP4" s="453"/>
      <c r="BQ4" s="453"/>
      <c r="BR4" s="453"/>
      <c r="BS4" s="453"/>
      <c r="BT4" s="453"/>
      <c r="BU4" s="454"/>
      <c r="BV4" s="452">
        <v>26821681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6.7</v>
      </c>
      <c r="CU4" s="593"/>
      <c r="CV4" s="593"/>
      <c r="CW4" s="593"/>
      <c r="CX4" s="593"/>
      <c r="CY4" s="593"/>
      <c r="CZ4" s="593"/>
      <c r="DA4" s="594"/>
      <c r="DB4" s="592">
        <v>4.9000000000000004</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25273857</v>
      </c>
      <c r="BO5" s="424"/>
      <c r="BP5" s="424"/>
      <c r="BQ5" s="424"/>
      <c r="BR5" s="424"/>
      <c r="BS5" s="424"/>
      <c r="BT5" s="424"/>
      <c r="BU5" s="425"/>
      <c r="BV5" s="423">
        <v>25962869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84.8</v>
      </c>
      <c r="CU5" s="421"/>
      <c r="CV5" s="421"/>
      <c r="CW5" s="421"/>
      <c r="CX5" s="421"/>
      <c r="CY5" s="421"/>
      <c r="CZ5" s="421"/>
      <c r="DA5" s="422"/>
      <c r="DB5" s="420">
        <v>87.7</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1229290</v>
      </c>
      <c r="BO6" s="424"/>
      <c r="BP6" s="424"/>
      <c r="BQ6" s="424"/>
      <c r="BR6" s="424"/>
      <c r="BS6" s="424"/>
      <c r="BT6" s="424"/>
      <c r="BU6" s="425"/>
      <c r="BV6" s="423">
        <v>858812</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89.6</v>
      </c>
      <c r="CU6" s="567"/>
      <c r="CV6" s="567"/>
      <c r="CW6" s="567"/>
      <c r="CX6" s="567"/>
      <c r="CY6" s="567"/>
      <c r="CZ6" s="567"/>
      <c r="DA6" s="568"/>
      <c r="DB6" s="566">
        <v>92.6</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315205</v>
      </c>
      <c r="BO7" s="424"/>
      <c r="BP7" s="424"/>
      <c r="BQ7" s="424"/>
      <c r="BR7" s="424"/>
      <c r="BS7" s="424"/>
      <c r="BT7" s="424"/>
      <c r="BU7" s="425"/>
      <c r="BV7" s="423">
        <v>228435</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13560983</v>
      </c>
      <c r="CU7" s="424"/>
      <c r="CV7" s="424"/>
      <c r="CW7" s="424"/>
      <c r="CX7" s="424"/>
      <c r="CY7" s="424"/>
      <c r="CZ7" s="424"/>
      <c r="DA7" s="425"/>
      <c r="DB7" s="423">
        <v>12995037</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914085</v>
      </c>
      <c r="BO8" s="424"/>
      <c r="BP8" s="424"/>
      <c r="BQ8" s="424"/>
      <c r="BR8" s="424"/>
      <c r="BS8" s="424"/>
      <c r="BT8" s="424"/>
      <c r="BU8" s="425"/>
      <c r="BV8" s="423">
        <v>630377</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0.65</v>
      </c>
      <c r="CU8" s="527"/>
      <c r="CV8" s="527"/>
      <c r="CW8" s="527"/>
      <c r="CX8" s="527"/>
      <c r="CY8" s="527"/>
      <c r="CZ8" s="527"/>
      <c r="DA8" s="528"/>
      <c r="DB8" s="526">
        <v>0.67</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39638</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283708</v>
      </c>
      <c r="BO9" s="424"/>
      <c r="BP9" s="424"/>
      <c r="BQ9" s="424"/>
      <c r="BR9" s="424"/>
      <c r="BS9" s="424"/>
      <c r="BT9" s="424"/>
      <c r="BU9" s="425"/>
      <c r="BV9" s="423">
        <v>56719</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15.4</v>
      </c>
      <c r="CU9" s="421"/>
      <c r="CV9" s="421"/>
      <c r="CW9" s="421"/>
      <c r="CX9" s="421"/>
      <c r="CY9" s="421"/>
      <c r="CZ9" s="421"/>
      <c r="DA9" s="422"/>
      <c r="DB9" s="420">
        <v>15.6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40991</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108</v>
      </c>
      <c r="AV10" s="482"/>
      <c r="AW10" s="482"/>
      <c r="AX10" s="482"/>
      <c r="AY10" s="437" t="s">
        <v>120</v>
      </c>
      <c r="AZ10" s="438"/>
      <c r="BA10" s="438"/>
      <c r="BB10" s="438"/>
      <c r="BC10" s="438"/>
      <c r="BD10" s="438"/>
      <c r="BE10" s="438"/>
      <c r="BF10" s="438"/>
      <c r="BG10" s="438"/>
      <c r="BH10" s="438"/>
      <c r="BI10" s="438"/>
      <c r="BJ10" s="438"/>
      <c r="BK10" s="438"/>
      <c r="BL10" s="438"/>
      <c r="BM10" s="439"/>
      <c r="BN10" s="423">
        <v>1473</v>
      </c>
      <c r="BO10" s="424"/>
      <c r="BP10" s="424"/>
      <c r="BQ10" s="424"/>
      <c r="BR10" s="424"/>
      <c r="BS10" s="424"/>
      <c r="BT10" s="424"/>
      <c r="BU10" s="425"/>
      <c r="BV10" s="423">
        <v>201332</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115</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40497</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40055</v>
      </c>
      <c r="S13" s="511"/>
      <c r="T13" s="511"/>
      <c r="U13" s="511"/>
      <c r="V13" s="512"/>
      <c r="W13" s="513" t="s">
        <v>138</v>
      </c>
      <c r="X13" s="409"/>
      <c r="Y13" s="409"/>
      <c r="Z13" s="409"/>
      <c r="AA13" s="409"/>
      <c r="AB13" s="410"/>
      <c r="AC13" s="376">
        <v>692</v>
      </c>
      <c r="AD13" s="377"/>
      <c r="AE13" s="377"/>
      <c r="AF13" s="377"/>
      <c r="AG13" s="378"/>
      <c r="AH13" s="376">
        <v>828</v>
      </c>
      <c r="AI13" s="377"/>
      <c r="AJ13" s="377"/>
      <c r="AK13" s="377"/>
      <c r="AL13" s="436"/>
      <c r="AM13" s="480" t="s">
        <v>139</v>
      </c>
      <c r="AN13" s="380"/>
      <c r="AO13" s="380"/>
      <c r="AP13" s="380"/>
      <c r="AQ13" s="380"/>
      <c r="AR13" s="380"/>
      <c r="AS13" s="380"/>
      <c r="AT13" s="381"/>
      <c r="AU13" s="481" t="s">
        <v>115</v>
      </c>
      <c r="AV13" s="482"/>
      <c r="AW13" s="482"/>
      <c r="AX13" s="482"/>
      <c r="AY13" s="437" t="s">
        <v>140</v>
      </c>
      <c r="AZ13" s="438"/>
      <c r="BA13" s="438"/>
      <c r="BB13" s="438"/>
      <c r="BC13" s="438"/>
      <c r="BD13" s="438"/>
      <c r="BE13" s="438"/>
      <c r="BF13" s="438"/>
      <c r="BG13" s="438"/>
      <c r="BH13" s="438"/>
      <c r="BI13" s="438"/>
      <c r="BJ13" s="438"/>
      <c r="BK13" s="438"/>
      <c r="BL13" s="438"/>
      <c r="BM13" s="439"/>
      <c r="BN13" s="423">
        <v>285181</v>
      </c>
      <c r="BO13" s="424"/>
      <c r="BP13" s="424"/>
      <c r="BQ13" s="424"/>
      <c r="BR13" s="424"/>
      <c r="BS13" s="424"/>
      <c r="BT13" s="424"/>
      <c r="BU13" s="425"/>
      <c r="BV13" s="423">
        <v>258051</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10.9</v>
      </c>
      <c r="CU13" s="421"/>
      <c r="CV13" s="421"/>
      <c r="CW13" s="421"/>
      <c r="CX13" s="421"/>
      <c r="CY13" s="421"/>
      <c r="CZ13" s="421"/>
      <c r="DA13" s="422"/>
      <c r="DB13" s="420">
        <v>11.6</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40808</v>
      </c>
      <c r="S14" s="511"/>
      <c r="T14" s="511"/>
      <c r="U14" s="511"/>
      <c r="V14" s="512"/>
      <c r="W14" s="514"/>
      <c r="X14" s="412"/>
      <c r="Y14" s="412"/>
      <c r="Z14" s="412"/>
      <c r="AA14" s="412"/>
      <c r="AB14" s="413"/>
      <c r="AC14" s="503">
        <v>3.4</v>
      </c>
      <c r="AD14" s="504"/>
      <c r="AE14" s="504"/>
      <c r="AF14" s="504"/>
      <c r="AG14" s="505"/>
      <c r="AH14" s="503">
        <v>4</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111.5</v>
      </c>
      <c r="CU14" s="521"/>
      <c r="CV14" s="521"/>
      <c r="CW14" s="521"/>
      <c r="CX14" s="521"/>
      <c r="CY14" s="521"/>
      <c r="CZ14" s="521"/>
      <c r="DA14" s="522"/>
      <c r="DB14" s="520">
        <v>104.5</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40408</v>
      </c>
      <c r="S15" s="511"/>
      <c r="T15" s="511"/>
      <c r="U15" s="511"/>
      <c r="V15" s="512"/>
      <c r="W15" s="513" t="s">
        <v>144</v>
      </c>
      <c r="X15" s="409"/>
      <c r="Y15" s="409"/>
      <c r="Z15" s="409"/>
      <c r="AA15" s="409"/>
      <c r="AB15" s="410"/>
      <c r="AC15" s="376">
        <v>8827</v>
      </c>
      <c r="AD15" s="377"/>
      <c r="AE15" s="377"/>
      <c r="AF15" s="377"/>
      <c r="AG15" s="378"/>
      <c r="AH15" s="376">
        <v>9056</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6605281</v>
      </c>
      <c r="BO15" s="453"/>
      <c r="BP15" s="453"/>
      <c r="BQ15" s="453"/>
      <c r="BR15" s="453"/>
      <c r="BS15" s="453"/>
      <c r="BT15" s="453"/>
      <c r="BU15" s="454"/>
      <c r="BV15" s="452">
        <v>6804838</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43.6</v>
      </c>
      <c r="AD16" s="504"/>
      <c r="AE16" s="504"/>
      <c r="AF16" s="504"/>
      <c r="AG16" s="505"/>
      <c r="AH16" s="503">
        <v>43.6</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10723733</v>
      </c>
      <c r="BO16" s="424"/>
      <c r="BP16" s="424"/>
      <c r="BQ16" s="424"/>
      <c r="BR16" s="424"/>
      <c r="BS16" s="424"/>
      <c r="BT16" s="424"/>
      <c r="BU16" s="425"/>
      <c r="BV16" s="423">
        <v>10327778</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10727</v>
      </c>
      <c r="AD17" s="377"/>
      <c r="AE17" s="377"/>
      <c r="AF17" s="377"/>
      <c r="AG17" s="378"/>
      <c r="AH17" s="376">
        <v>10876</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8396586</v>
      </c>
      <c r="BO17" s="424"/>
      <c r="BP17" s="424"/>
      <c r="BQ17" s="424"/>
      <c r="BR17" s="424"/>
      <c r="BS17" s="424"/>
      <c r="BT17" s="424"/>
      <c r="BU17" s="425"/>
      <c r="BV17" s="423">
        <v>8664978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426.31</v>
      </c>
      <c r="M18" s="476"/>
      <c r="N18" s="476"/>
      <c r="O18" s="476"/>
      <c r="P18" s="476"/>
      <c r="Q18" s="476"/>
      <c r="R18" s="477"/>
      <c r="S18" s="477"/>
      <c r="T18" s="477"/>
      <c r="U18" s="477"/>
      <c r="V18" s="478"/>
      <c r="W18" s="494"/>
      <c r="X18" s="495"/>
      <c r="Y18" s="495"/>
      <c r="Z18" s="495"/>
      <c r="AA18" s="495"/>
      <c r="AB18" s="519"/>
      <c r="AC18" s="393">
        <v>53</v>
      </c>
      <c r="AD18" s="394"/>
      <c r="AE18" s="394"/>
      <c r="AF18" s="394"/>
      <c r="AG18" s="479"/>
      <c r="AH18" s="393">
        <v>52.4</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12130683</v>
      </c>
      <c r="BO18" s="424"/>
      <c r="BP18" s="424"/>
      <c r="BQ18" s="424"/>
      <c r="BR18" s="424"/>
      <c r="BS18" s="424"/>
      <c r="BT18" s="424"/>
      <c r="BU18" s="425"/>
      <c r="BV18" s="423">
        <v>11973929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93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16405147</v>
      </c>
      <c r="BO19" s="424"/>
      <c r="BP19" s="424"/>
      <c r="BQ19" s="424"/>
      <c r="BR19" s="424"/>
      <c r="BS19" s="424"/>
      <c r="BT19" s="424"/>
      <c r="BU19" s="425"/>
      <c r="BV19" s="423">
        <v>15669445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15238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31343066</v>
      </c>
      <c r="BO22" s="453"/>
      <c r="BP22" s="453"/>
      <c r="BQ22" s="453"/>
      <c r="BR22" s="453"/>
      <c r="BS22" s="453"/>
      <c r="BT22" s="453"/>
      <c r="BU22" s="454"/>
      <c r="BV22" s="452">
        <v>30347989</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9691250</v>
      </c>
      <c r="BO23" s="424"/>
      <c r="BP23" s="424"/>
      <c r="BQ23" s="424"/>
      <c r="BR23" s="424"/>
      <c r="BS23" s="424"/>
      <c r="BT23" s="424"/>
      <c r="BU23" s="425"/>
      <c r="BV23" s="423">
        <v>10052207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9200</v>
      </c>
      <c r="R24" s="377"/>
      <c r="S24" s="377"/>
      <c r="T24" s="377"/>
      <c r="U24" s="377"/>
      <c r="V24" s="378"/>
      <c r="W24" s="466"/>
      <c r="X24" s="403"/>
      <c r="Y24" s="404"/>
      <c r="Z24" s="379" t="s">
        <v>169</v>
      </c>
      <c r="AA24" s="380"/>
      <c r="AB24" s="380"/>
      <c r="AC24" s="380"/>
      <c r="AD24" s="380"/>
      <c r="AE24" s="380"/>
      <c r="AF24" s="380"/>
      <c r="AG24" s="381"/>
      <c r="AH24" s="376">
        <v>333</v>
      </c>
      <c r="AI24" s="377"/>
      <c r="AJ24" s="377"/>
      <c r="AK24" s="377"/>
      <c r="AL24" s="378"/>
      <c r="AM24" s="376">
        <v>991008</v>
      </c>
      <c r="AN24" s="377"/>
      <c r="AO24" s="377"/>
      <c r="AP24" s="377"/>
      <c r="AQ24" s="377"/>
      <c r="AR24" s="378"/>
      <c r="AS24" s="376">
        <v>2976</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21148253</v>
      </c>
      <c r="BO24" s="424"/>
      <c r="BP24" s="424"/>
      <c r="BQ24" s="424"/>
      <c r="BR24" s="424"/>
      <c r="BS24" s="424"/>
      <c r="BT24" s="424"/>
      <c r="BU24" s="425"/>
      <c r="BV24" s="423">
        <v>20163171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1</v>
      </c>
      <c r="M25" s="377"/>
      <c r="N25" s="377"/>
      <c r="O25" s="377"/>
      <c r="P25" s="378"/>
      <c r="Q25" s="376">
        <v>7340</v>
      </c>
      <c r="R25" s="377"/>
      <c r="S25" s="377"/>
      <c r="T25" s="377"/>
      <c r="U25" s="377"/>
      <c r="V25" s="378"/>
      <c r="W25" s="466"/>
      <c r="X25" s="403"/>
      <c r="Y25" s="404"/>
      <c r="Z25" s="379" t="s">
        <v>172</v>
      </c>
      <c r="AA25" s="380"/>
      <c r="AB25" s="380"/>
      <c r="AC25" s="380"/>
      <c r="AD25" s="380"/>
      <c r="AE25" s="380"/>
      <c r="AF25" s="380"/>
      <c r="AG25" s="381"/>
      <c r="AH25" s="376" t="s">
        <v>136</v>
      </c>
      <c r="AI25" s="377"/>
      <c r="AJ25" s="377"/>
      <c r="AK25" s="377"/>
      <c r="AL25" s="378"/>
      <c r="AM25" s="376" t="s">
        <v>136</v>
      </c>
      <c r="AN25" s="377"/>
      <c r="AO25" s="377"/>
      <c r="AP25" s="377"/>
      <c r="AQ25" s="377"/>
      <c r="AR25" s="378"/>
      <c r="AS25" s="376" t="s">
        <v>136</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1102091</v>
      </c>
      <c r="BO25" s="453"/>
      <c r="BP25" s="453"/>
      <c r="BQ25" s="453"/>
      <c r="BR25" s="453"/>
      <c r="BS25" s="453"/>
      <c r="BT25" s="453"/>
      <c r="BU25" s="454"/>
      <c r="BV25" s="452">
        <v>2203258</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6210</v>
      </c>
      <c r="R26" s="377"/>
      <c r="S26" s="377"/>
      <c r="T26" s="377"/>
      <c r="U26" s="377"/>
      <c r="V26" s="378"/>
      <c r="W26" s="466"/>
      <c r="X26" s="403"/>
      <c r="Y26" s="404"/>
      <c r="Z26" s="379" t="s">
        <v>175</v>
      </c>
      <c r="AA26" s="434"/>
      <c r="AB26" s="434"/>
      <c r="AC26" s="434"/>
      <c r="AD26" s="434"/>
      <c r="AE26" s="434"/>
      <c r="AF26" s="434"/>
      <c r="AG26" s="435"/>
      <c r="AH26" s="376">
        <v>28</v>
      </c>
      <c r="AI26" s="377"/>
      <c r="AJ26" s="377"/>
      <c r="AK26" s="377"/>
      <c r="AL26" s="378"/>
      <c r="AM26" s="376">
        <v>82348</v>
      </c>
      <c r="AN26" s="377"/>
      <c r="AO26" s="377"/>
      <c r="AP26" s="377"/>
      <c r="AQ26" s="377"/>
      <c r="AR26" s="378"/>
      <c r="AS26" s="376">
        <v>2941</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136</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4540</v>
      </c>
      <c r="R27" s="377"/>
      <c r="S27" s="377"/>
      <c r="T27" s="377"/>
      <c r="U27" s="377"/>
      <c r="V27" s="378"/>
      <c r="W27" s="466"/>
      <c r="X27" s="403"/>
      <c r="Y27" s="404"/>
      <c r="Z27" s="379" t="s">
        <v>179</v>
      </c>
      <c r="AA27" s="380"/>
      <c r="AB27" s="380"/>
      <c r="AC27" s="380"/>
      <c r="AD27" s="380"/>
      <c r="AE27" s="380"/>
      <c r="AF27" s="380"/>
      <c r="AG27" s="381"/>
      <c r="AH27" s="376">
        <v>4</v>
      </c>
      <c r="AI27" s="377"/>
      <c r="AJ27" s="377"/>
      <c r="AK27" s="377"/>
      <c r="AL27" s="378"/>
      <c r="AM27" s="376">
        <v>11980</v>
      </c>
      <c r="AN27" s="377"/>
      <c r="AO27" s="377"/>
      <c r="AP27" s="377"/>
      <c r="AQ27" s="377"/>
      <c r="AR27" s="378"/>
      <c r="AS27" s="376">
        <v>2995</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t="s">
        <v>136</v>
      </c>
      <c r="BO27" s="458"/>
      <c r="BP27" s="458"/>
      <c r="BQ27" s="458"/>
      <c r="BR27" s="458"/>
      <c r="BS27" s="458"/>
      <c r="BT27" s="458"/>
      <c r="BU27" s="459"/>
      <c r="BV27" s="457" t="s">
        <v>127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4000</v>
      </c>
      <c r="R28" s="377"/>
      <c r="S28" s="377"/>
      <c r="T28" s="377"/>
      <c r="U28" s="377"/>
      <c r="V28" s="378"/>
      <c r="W28" s="466"/>
      <c r="X28" s="403"/>
      <c r="Y28" s="404"/>
      <c r="Z28" s="379" t="s">
        <v>182</v>
      </c>
      <c r="AA28" s="380"/>
      <c r="AB28" s="380"/>
      <c r="AC28" s="380"/>
      <c r="AD28" s="380"/>
      <c r="AE28" s="380"/>
      <c r="AF28" s="380"/>
      <c r="AG28" s="381"/>
      <c r="AH28" s="376" t="s">
        <v>127</v>
      </c>
      <c r="AI28" s="377"/>
      <c r="AJ28" s="377"/>
      <c r="AK28" s="377"/>
      <c r="AL28" s="378"/>
      <c r="AM28" s="376" t="s">
        <v>183</v>
      </c>
      <c r="AN28" s="377"/>
      <c r="AO28" s="377"/>
      <c r="AP28" s="377"/>
      <c r="AQ28" s="377"/>
      <c r="AR28" s="378"/>
      <c r="AS28" s="376" t="s">
        <v>136</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1749324</v>
      </c>
      <c r="BO28" s="453"/>
      <c r="BP28" s="453"/>
      <c r="BQ28" s="453"/>
      <c r="BR28" s="453"/>
      <c r="BS28" s="453"/>
      <c r="BT28" s="453"/>
      <c r="BU28" s="454"/>
      <c r="BV28" s="452">
        <v>1747851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16</v>
      </c>
      <c r="M29" s="377"/>
      <c r="N29" s="377"/>
      <c r="O29" s="377"/>
      <c r="P29" s="378"/>
      <c r="Q29" s="376">
        <v>3700</v>
      </c>
      <c r="R29" s="377"/>
      <c r="S29" s="377"/>
      <c r="T29" s="377"/>
      <c r="U29" s="377"/>
      <c r="V29" s="378"/>
      <c r="W29" s="467"/>
      <c r="X29" s="468"/>
      <c r="Y29" s="469"/>
      <c r="Z29" s="379" t="s">
        <v>186</v>
      </c>
      <c r="AA29" s="380"/>
      <c r="AB29" s="380"/>
      <c r="AC29" s="380"/>
      <c r="AD29" s="380"/>
      <c r="AE29" s="380"/>
      <c r="AF29" s="380"/>
      <c r="AG29" s="381"/>
      <c r="AH29" s="376">
        <v>337</v>
      </c>
      <c r="AI29" s="377"/>
      <c r="AJ29" s="377"/>
      <c r="AK29" s="377"/>
      <c r="AL29" s="378"/>
      <c r="AM29" s="376">
        <v>1002988</v>
      </c>
      <c r="AN29" s="377"/>
      <c r="AO29" s="377"/>
      <c r="AP29" s="377"/>
      <c r="AQ29" s="377"/>
      <c r="AR29" s="378"/>
      <c r="AS29" s="376">
        <v>2976</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537106</v>
      </c>
      <c r="BO29" s="424"/>
      <c r="BP29" s="424"/>
      <c r="BQ29" s="424"/>
      <c r="BR29" s="424"/>
      <c r="BS29" s="424"/>
      <c r="BT29" s="424"/>
      <c r="BU29" s="425"/>
      <c r="BV29" s="423">
        <v>537060</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98.6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1392586</v>
      </c>
      <c r="BO30" s="458"/>
      <c r="BP30" s="458"/>
      <c r="BQ30" s="458"/>
      <c r="BR30" s="458"/>
      <c r="BS30" s="458"/>
      <c r="BT30" s="458"/>
      <c r="BU30" s="459"/>
      <c r="BV30" s="457">
        <v>1426289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197</v>
      </c>
      <c r="AN33" s="375"/>
      <c r="AO33" s="374" t="s">
        <v>198</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202</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78"/>
      <c r="AM34" s="371">
        <f>IF(AO34="","",MAX(C34:D43,U34:V43)+1)</f>
        <v>4</v>
      </c>
      <c r="AN34" s="371"/>
      <c r="AO34" s="372" t="str">
        <f>IF('各会計、関係団体の財政状況及び健全化判断比率'!B30="","",'各会計、関係団体の財政状況及び健全化判断比率'!B30)</f>
        <v>病院事業会計</v>
      </c>
      <c r="AP34" s="372"/>
      <c r="AQ34" s="372"/>
      <c r="AR34" s="372"/>
      <c r="AS34" s="372"/>
      <c r="AT34" s="372"/>
      <c r="AU34" s="372"/>
      <c r="AV34" s="372"/>
      <c r="AW34" s="372"/>
      <c r="AX34" s="372"/>
      <c r="AY34" s="372"/>
      <c r="AZ34" s="372"/>
      <c r="BA34" s="372"/>
      <c r="BB34" s="372"/>
      <c r="BC34" s="372"/>
      <c r="BD34" s="178"/>
      <c r="BE34" s="371">
        <f>IF(BG34="","",MAX(C34:D43,U34:V43,AM34:AN43)+1)</f>
        <v>8</v>
      </c>
      <c r="BF34" s="371"/>
      <c r="BG34" s="372" t="str">
        <f>IF('各会計、関係団体の財政状況及び健全化判断比率'!B34="","",'各会計、関係団体の財政状況及び健全化判断比率'!B34)</f>
        <v>発電事業特別会計</v>
      </c>
      <c r="BH34" s="372"/>
      <c r="BI34" s="372"/>
      <c r="BJ34" s="372"/>
      <c r="BK34" s="372"/>
      <c r="BL34" s="372"/>
      <c r="BM34" s="372"/>
      <c r="BN34" s="372"/>
      <c r="BO34" s="372"/>
      <c r="BP34" s="372"/>
      <c r="BQ34" s="372"/>
      <c r="BR34" s="372"/>
      <c r="BS34" s="372"/>
      <c r="BT34" s="372"/>
      <c r="BU34" s="372"/>
      <c r="BV34" s="178"/>
      <c r="BW34" s="371">
        <f>IF(BY34="","",MAX(C34:D43,U34:V43,AM34:AN43,BE34:BF43)+1)</f>
        <v>12</v>
      </c>
      <c r="BX34" s="371"/>
      <c r="BY34" s="372" t="str">
        <f>IF('各会計、関係団体の財政状況及び健全化判断比率'!B68="","",'各会計、関係団体の財政状況及び健全化判断比率'!B68)</f>
        <v>新川広域圏事務組合</v>
      </c>
      <c r="BZ34" s="372"/>
      <c r="CA34" s="372"/>
      <c r="CB34" s="372"/>
      <c r="CC34" s="372"/>
      <c r="CD34" s="372"/>
      <c r="CE34" s="372"/>
      <c r="CF34" s="372"/>
      <c r="CG34" s="372"/>
      <c r="CH34" s="372"/>
      <c r="CI34" s="372"/>
      <c r="CJ34" s="372"/>
      <c r="CK34" s="372"/>
      <c r="CL34" s="372"/>
      <c r="CM34" s="372"/>
      <c r="CN34" s="178"/>
      <c r="CO34" s="371">
        <f>IF(CQ34="","",MAX(C34:D43,U34:V43,AM34:AN43,BE34:BF43,BW34:BX43)+1)</f>
        <v>22</v>
      </c>
      <c r="CP34" s="371"/>
      <c r="CQ34" s="372" t="str">
        <f>IF('各会計、関係団体の財政状況及び健全化判断比率'!BS7="","",'各会計、関係団体の財政状況及び健全化判断比率'!BS7)</f>
        <v>黒部市体育協会</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後期高齢者医療事業</v>
      </c>
      <c r="X35" s="372"/>
      <c r="Y35" s="372"/>
      <c r="Z35" s="372"/>
      <c r="AA35" s="372"/>
      <c r="AB35" s="372"/>
      <c r="AC35" s="372"/>
      <c r="AD35" s="372"/>
      <c r="AE35" s="372"/>
      <c r="AF35" s="372"/>
      <c r="AG35" s="372"/>
      <c r="AH35" s="372"/>
      <c r="AI35" s="372"/>
      <c r="AJ35" s="372"/>
      <c r="AK35" s="372"/>
      <c r="AL35" s="178"/>
      <c r="AM35" s="371">
        <f t="shared" ref="AM35:AM43" si="0">IF(AO35="","",AM34+1)</f>
        <v>5</v>
      </c>
      <c r="AN35" s="371"/>
      <c r="AO35" s="372" t="str">
        <f>IF('各会計、関係団体の財政状況及び健全化判断比率'!B31="","",'各会計、関係団体の財政状況及び健全化判断比率'!B31)</f>
        <v>水道事業会計</v>
      </c>
      <c r="AP35" s="372"/>
      <c r="AQ35" s="372"/>
      <c r="AR35" s="372"/>
      <c r="AS35" s="372"/>
      <c r="AT35" s="372"/>
      <c r="AU35" s="372"/>
      <c r="AV35" s="372"/>
      <c r="AW35" s="372"/>
      <c r="AX35" s="372"/>
      <c r="AY35" s="372"/>
      <c r="AZ35" s="372"/>
      <c r="BA35" s="372"/>
      <c r="BB35" s="372"/>
      <c r="BC35" s="372"/>
      <c r="BD35" s="178"/>
      <c r="BE35" s="371">
        <f t="shared" ref="BE35:BE43" si="1">IF(BG35="","",BE34+1)</f>
        <v>9</v>
      </c>
      <c r="BF35" s="371"/>
      <c r="BG35" s="372" t="str">
        <f>IF('各会計、関係団体の財政状況及び健全化判断比率'!B35="","",'各会計、関係団体の財政状況及び健全化判断比率'!B35)</f>
        <v>牧場事業特別会計</v>
      </c>
      <c r="BH35" s="372"/>
      <c r="BI35" s="372"/>
      <c r="BJ35" s="372"/>
      <c r="BK35" s="372"/>
      <c r="BL35" s="372"/>
      <c r="BM35" s="372"/>
      <c r="BN35" s="372"/>
      <c r="BO35" s="372"/>
      <c r="BP35" s="372"/>
      <c r="BQ35" s="372"/>
      <c r="BR35" s="372"/>
      <c r="BS35" s="372"/>
      <c r="BT35" s="372"/>
      <c r="BU35" s="372"/>
      <c r="BV35" s="178"/>
      <c r="BW35" s="371">
        <f t="shared" ref="BW35:BW43" si="2">IF(BY35="","",BW34+1)</f>
        <v>13</v>
      </c>
      <c r="BX35" s="371"/>
      <c r="BY35" s="372" t="str">
        <f>IF('各会計、関係団体の財政状況及び健全化判断比率'!B69="","",'各会計、関係団体の財政状況及び健全化判断比率'!B69)</f>
        <v>新川地域消防組合</v>
      </c>
      <c r="BZ35" s="372"/>
      <c r="CA35" s="372"/>
      <c r="CB35" s="372"/>
      <c r="CC35" s="372"/>
      <c r="CD35" s="372"/>
      <c r="CE35" s="372"/>
      <c r="CF35" s="372"/>
      <c r="CG35" s="372"/>
      <c r="CH35" s="372"/>
      <c r="CI35" s="372"/>
      <c r="CJ35" s="372"/>
      <c r="CK35" s="372"/>
      <c r="CL35" s="372"/>
      <c r="CM35" s="372"/>
      <c r="CN35" s="178"/>
      <c r="CO35" s="371">
        <f t="shared" ref="CO35:CO43" si="3">IF(CQ35="","",CO34+1)</f>
        <v>23</v>
      </c>
      <c r="CP35" s="371"/>
      <c r="CQ35" s="372" t="str">
        <f>IF('各会計、関係団体の財政状況及び健全化判断比率'!BS8="","",'各会計、関係団体の財政状況及び健全化判断比率'!BS8)</f>
        <v>黒部市国際文化センター</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f t="shared" si="0"/>
        <v>6</v>
      </c>
      <c r="AN36" s="371"/>
      <c r="AO36" s="372" t="str">
        <f>IF('各会計、関係団体の財政状況及び健全化判断比率'!B32="","",'各会計、関係団体の財政状況及び健全化判断比率'!B32)</f>
        <v>下水道事業会計</v>
      </c>
      <c r="AP36" s="372"/>
      <c r="AQ36" s="372"/>
      <c r="AR36" s="372"/>
      <c r="AS36" s="372"/>
      <c r="AT36" s="372"/>
      <c r="AU36" s="372"/>
      <c r="AV36" s="372"/>
      <c r="AW36" s="372"/>
      <c r="AX36" s="372"/>
      <c r="AY36" s="372"/>
      <c r="AZ36" s="372"/>
      <c r="BA36" s="372"/>
      <c r="BB36" s="372"/>
      <c r="BC36" s="372"/>
      <c r="BD36" s="178"/>
      <c r="BE36" s="371">
        <f t="shared" si="1"/>
        <v>10</v>
      </c>
      <c r="BF36" s="371"/>
      <c r="BG36" s="372" t="str">
        <f>IF('各会計、関係団体の財政状況及び健全化判断比率'!B36="","",'各会計、関係団体の財政状況及び健全化判断比率'!B36)</f>
        <v>フィッシャリーナ事業特別会計</v>
      </c>
      <c r="BH36" s="372"/>
      <c r="BI36" s="372"/>
      <c r="BJ36" s="372"/>
      <c r="BK36" s="372"/>
      <c r="BL36" s="372"/>
      <c r="BM36" s="372"/>
      <c r="BN36" s="372"/>
      <c r="BO36" s="372"/>
      <c r="BP36" s="372"/>
      <c r="BQ36" s="372"/>
      <c r="BR36" s="372"/>
      <c r="BS36" s="372"/>
      <c r="BT36" s="372"/>
      <c r="BU36" s="372"/>
      <c r="BV36" s="178"/>
      <c r="BW36" s="371">
        <f t="shared" si="2"/>
        <v>14</v>
      </c>
      <c r="BX36" s="371"/>
      <c r="BY36" s="372" t="str">
        <f>IF('各会計、関係団体の財政状況及び健全化判断比率'!B70="","",'各会計、関係団体の財政状況及び健全化判断比率'!B70)</f>
        <v>新川地域介護保険・ケーブルテレビ事業組合</v>
      </c>
      <c r="BZ36" s="372"/>
      <c r="CA36" s="372"/>
      <c r="CB36" s="372"/>
      <c r="CC36" s="372"/>
      <c r="CD36" s="372"/>
      <c r="CE36" s="372"/>
      <c r="CF36" s="372"/>
      <c r="CG36" s="372"/>
      <c r="CH36" s="372"/>
      <c r="CI36" s="372"/>
      <c r="CJ36" s="372"/>
      <c r="CK36" s="372"/>
      <c r="CL36" s="372"/>
      <c r="CM36" s="372"/>
      <c r="CN36" s="178"/>
      <c r="CO36" s="371">
        <f t="shared" si="3"/>
        <v>24</v>
      </c>
      <c r="CP36" s="371"/>
      <c r="CQ36" s="372" t="str">
        <f>IF('各会計、関係団体の財政状況及び健全化判断比率'!BS9="","",'各会計、関係団体の財政状況及び健全化判断比率'!BS9)</f>
        <v>黒部市吉田科学館振興協会</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f t="shared" si="0"/>
        <v>7</v>
      </c>
      <c r="AN37" s="371"/>
      <c r="AO37" s="372" t="str">
        <f>IF('各会計、関係団体の財政状況及び健全化判断比率'!B33="","",'各会計、関係団体の財政状況及び健全化判断比率'!B33)</f>
        <v>簡易水道事業会計</v>
      </c>
      <c r="AP37" s="372"/>
      <c r="AQ37" s="372"/>
      <c r="AR37" s="372"/>
      <c r="AS37" s="372"/>
      <c r="AT37" s="372"/>
      <c r="AU37" s="372"/>
      <c r="AV37" s="372"/>
      <c r="AW37" s="372"/>
      <c r="AX37" s="372"/>
      <c r="AY37" s="372"/>
      <c r="AZ37" s="372"/>
      <c r="BA37" s="372"/>
      <c r="BB37" s="372"/>
      <c r="BC37" s="372"/>
      <c r="BD37" s="178"/>
      <c r="BE37" s="371">
        <f t="shared" si="1"/>
        <v>11</v>
      </c>
      <c r="BF37" s="371"/>
      <c r="BG37" s="372" t="str">
        <f>IF('各会計、関係団体の財政状況及び健全化判断比率'!B37="","",'各会計、関係団体の財政状況及び健全化判断比率'!B37)</f>
        <v>地域開発事業特別会計</v>
      </c>
      <c r="BH37" s="372"/>
      <c r="BI37" s="372"/>
      <c r="BJ37" s="372"/>
      <c r="BK37" s="372"/>
      <c r="BL37" s="372"/>
      <c r="BM37" s="372"/>
      <c r="BN37" s="372"/>
      <c r="BO37" s="372"/>
      <c r="BP37" s="372"/>
      <c r="BQ37" s="372"/>
      <c r="BR37" s="372"/>
      <c r="BS37" s="372"/>
      <c r="BT37" s="372"/>
      <c r="BU37" s="372"/>
      <c r="BV37" s="178"/>
      <c r="BW37" s="371">
        <f t="shared" si="2"/>
        <v>15</v>
      </c>
      <c r="BX37" s="371"/>
      <c r="BY37" s="372" t="str">
        <f>IF('各会計、関係団体の財政状況及び健全化判断比率'!B71="","",'各会計、関係団体の財政状況及び健全化判断比率'!B71)</f>
        <v>　　一般会計分</v>
      </c>
      <c r="BZ37" s="372"/>
      <c r="CA37" s="372"/>
      <c r="CB37" s="372"/>
      <c r="CC37" s="372"/>
      <c r="CD37" s="372"/>
      <c r="CE37" s="372"/>
      <c r="CF37" s="372"/>
      <c r="CG37" s="372"/>
      <c r="CH37" s="372"/>
      <c r="CI37" s="372"/>
      <c r="CJ37" s="372"/>
      <c r="CK37" s="372"/>
      <c r="CL37" s="372"/>
      <c r="CM37" s="372"/>
      <c r="CN37" s="178"/>
      <c r="CO37" s="371">
        <f t="shared" si="3"/>
        <v>25</v>
      </c>
      <c r="CP37" s="371"/>
      <c r="CQ37" s="372" t="str">
        <f>IF('各会計、関係団体の財政状況及び健全化判断比率'!BS10="","",'各会計、関係団体の財政状況及び健全化判断比率'!BS10)</f>
        <v>黒部市施設管理公社</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16</v>
      </c>
      <c r="BX38" s="371"/>
      <c r="BY38" s="372" t="str">
        <f>IF('各会計、関係団体の財政状況及び健全化判断比率'!B72="","",'各会計、関係団体の財政状況及び健全化判断比率'!B72)</f>
        <v>　　介護保険事業特別会計</v>
      </c>
      <c r="BZ38" s="372"/>
      <c r="CA38" s="372"/>
      <c r="CB38" s="372"/>
      <c r="CC38" s="372"/>
      <c r="CD38" s="372"/>
      <c r="CE38" s="372"/>
      <c r="CF38" s="372"/>
      <c r="CG38" s="372"/>
      <c r="CH38" s="372"/>
      <c r="CI38" s="372"/>
      <c r="CJ38" s="372"/>
      <c r="CK38" s="372"/>
      <c r="CL38" s="372"/>
      <c r="CM38" s="372"/>
      <c r="CN38" s="178"/>
      <c r="CO38" s="371">
        <f t="shared" si="3"/>
        <v>26</v>
      </c>
      <c r="CP38" s="371"/>
      <c r="CQ38" s="372" t="str">
        <f>IF('各会計、関係団体の財政状況及び健全化判断比率'!BS11="","",'各会計、関係団体の財政状況及び健全化判断比率'!BS11)</f>
        <v>新川コミュニティ放送</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17</v>
      </c>
      <c r="BX39" s="371"/>
      <c r="BY39" s="372" t="str">
        <f>IF('各会計、関係団体の財政状況及び健全化判断比率'!B73="","",'各会計、関係団体の財政状況及び健全化判断比率'!B73)</f>
        <v>　　CATV事業特別会計</v>
      </c>
      <c r="BZ39" s="372"/>
      <c r="CA39" s="372"/>
      <c r="CB39" s="372"/>
      <c r="CC39" s="372"/>
      <c r="CD39" s="372"/>
      <c r="CE39" s="372"/>
      <c r="CF39" s="372"/>
      <c r="CG39" s="372"/>
      <c r="CH39" s="372"/>
      <c r="CI39" s="372"/>
      <c r="CJ39" s="372"/>
      <c r="CK39" s="372"/>
      <c r="CL39" s="372"/>
      <c r="CM39" s="372"/>
      <c r="CN39" s="178"/>
      <c r="CO39" s="371">
        <f t="shared" si="3"/>
        <v>27</v>
      </c>
      <c r="CP39" s="371"/>
      <c r="CQ39" s="372" t="str">
        <f>IF('各会計、関係団体の財政状況及び健全化判断比率'!BS12="","",'各会計、関係団体の財政状況及び健全化判断比率'!BS12)</f>
        <v>宇奈月ビール</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18</v>
      </c>
      <c r="BX40" s="371"/>
      <c r="BY40" s="372" t="str">
        <f>IF('各会計、関係団体の財政状況及び健全化判断比率'!B74="","",'各会計、関係団体の財政状況及び健全化判断比率'!B74)</f>
        <v>富山県市町村総合事務組合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19</v>
      </c>
      <c r="BX41" s="371"/>
      <c r="BY41" s="372" t="str">
        <f>IF('各会計、関係団体の財政状況及び健全化判断比率'!B75="","",'各会計、関係団体の財政状況及び健全化判断比率'!B75)</f>
        <v>富山県市町村管理組合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20</v>
      </c>
      <c r="BX42" s="371"/>
      <c r="BY42" s="372" t="str">
        <f>IF('各会計、関係団体の財政状況及び健全化判断比率'!B76="","",'各会計、関係団体の財政状況及び健全化判断比率'!B76)</f>
        <v>富山県後期高齢者医療広域連合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21</v>
      </c>
      <c r="BX43" s="371"/>
      <c r="BY43" s="372" t="str">
        <f>IF('各会計、関係団体の財政状況及び健全化判断比率'!B77="","",'各会計、関係団体の財政状況及び健全化判断比率'!B77)</f>
        <v>　　一般会計分</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607</v>
      </c>
    </row>
    <row r="54" spans="5:113" x14ac:dyDescent="0.15"/>
    <row r="55" spans="5:113" x14ac:dyDescent="0.15"/>
    <row r="56" spans="5:113" x14ac:dyDescent="0.15"/>
  </sheetData>
  <sheetProtection algorithmName="SHA-512" hashValue="whQPkchXazglupKq0rwMscmOYB8imWum0anQgw/Z6I4r+E1nVcvIQvHTU4v/9HL4JeV/795JpYF8ugAA54lkSg==" saltValue="itjykF02Wnc1z7A1lAP6S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0" t="s">
        <v>569</v>
      </c>
      <c r="D34" s="1180"/>
      <c r="E34" s="1181"/>
      <c r="F34" s="32">
        <v>17.78</v>
      </c>
      <c r="G34" s="33">
        <v>17.32</v>
      </c>
      <c r="H34" s="33">
        <v>18.28</v>
      </c>
      <c r="I34" s="33">
        <v>24.65</v>
      </c>
      <c r="J34" s="34">
        <v>31.42</v>
      </c>
      <c r="K34" s="22"/>
      <c r="L34" s="22"/>
      <c r="M34" s="22"/>
      <c r="N34" s="22"/>
      <c r="O34" s="22"/>
      <c r="P34" s="22"/>
    </row>
    <row r="35" spans="1:16" ht="39" customHeight="1" x14ac:dyDescent="0.15">
      <c r="A35" s="22"/>
      <c r="B35" s="35"/>
      <c r="C35" s="1174" t="s">
        <v>570</v>
      </c>
      <c r="D35" s="1175"/>
      <c r="E35" s="1176"/>
      <c r="F35" s="36">
        <v>4.47</v>
      </c>
      <c r="G35" s="37">
        <v>5.0199999999999996</v>
      </c>
      <c r="H35" s="37">
        <v>4.5999999999999996</v>
      </c>
      <c r="I35" s="37">
        <v>4.8499999999999996</v>
      </c>
      <c r="J35" s="38">
        <v>6.74</v>
      </c>
      <c r="K35" s="22"/>
      <c r="L35" s="22"/>
      <c r="M35" s="22"/>
      <c r="N35" s="22"/>
      <c r="O35" s="22"/>
      <c r="P35" s="22"/>
    </row>
    <row r="36" spans="1:16" ht="39" customHeight="1" x14ac:dyDescent="0.15">
      <c r="A36" s="22"/>
      <c r="B36" s="35"/>
      <c r="C36" s="1174" t="s">
        <v>571</v>
      </c>
      <c r="D36" s="1175"/>
      <c r="E36" s="1176"/>
      <c r="F36" s="36">
        <v>2.15</v>
      </c>
      <c r="G36" s="37">
        <v>2.38</v>
      </c>
      <c r="H36" s="37">
        <v>2.61</v>
      </c>
      <c r="I36" s="37">
        <v>3.31</v>
      </c>
      <c r="J36" s="38">
        <v>3.75</v>
      </c>
      <c r="K36" s="22"/>
      <c r="L36" s="22"/>
      <c r="M36" s="22"/>
      <c r="N36" s="22"/>
      <c r="O36" s="22"/>
      <c r="P36" s="22"/>
    </row>
    <row r="37" spans="1:16" ht="39" customHeight="1" x14ac:dyDescent="0.15">
      <c r="A37" s="22"/>
      <c r="B37" s="35"/>
      <c r="C37" s="1174" t="s">
        <v>572</v>
      </c>
      <c r="D37" s="1175"/>
      <c r="E37" s="1176"/>
      <c r="F37" s="36">
        <v>2.5499999999999998</v>
      </c>
      <c r="G37" s="37">
        <v>2.1800000000000002</v>
      </c>
      <c r="H37" s="37">
        <v>2.34</v>
      </c>
      <c r="I37" s="37">
        <v>2.81</v>
      </c>
      <c r="J37" s="38">
        <v>2.94</v>
      </c>
      <c r="K37" s="22"/>
      <c r="L37" s="22"/>
      <c r="M37" s="22"/>
      <c r="N37" s="22"/>
      <c r="O37" s="22"/>
      <c r="P37" s="22"/>
    </row>
    <row r="38" spans="1:16" ht="39" customHeight="1" x14ac:dyDescent="0.15">
      <c r="A38" s="22"/>
      <c r="B38" s="35"/>
      <c r="C38" s="1174" t="s">
        <v>573</v>
      </c>
      <c r="D38" s="1175"/>
      <c r="E38" s="1176"/>
      <c r="F38" s="36" t="s">
        <v>535</v>
      </c>
      <c r="G38" s="37" t="s">
        <v>535</v>
      </c>
      <c r="H38" s="37" t="s">
        <v>535</v>
      </c>
      <c r="I38" s="37">
        <v>0.56000000000000005</v>
      </c>
      <c r="J38" s="38">
        <v>1.05</v>
      </c>
      <c r="K38" s="22"/>
      <c r="L38" s="22"/>
      <c r="M38" s="22"/>
      <c r="N38" s="22"/>
      <c r="O38" s="22"/>
      <c r="P38" s="22"/>
    </row>
    <row r="39" spans="1:16" ht="39" customHeight="1" x14ac:dyDescent="0.15">
      <c r="A39" s="22"/>
      <c r="B39" s="35"/>
      <c r="C39" s="1174" t="s">
        <v>574</v>
      </c>
      <c r="D39" s="1175"/>
      <c r="E39" s="1176"/>
      <c r="F39" s="36">
        <v>1.08</v>
      </c>
      <c r="G39" s="37">
        <v>0.95</v>
      </c>
      <c r="H39" s="37">
        <v>0.76</v>
      </c>
      <c r="I39" s="37">
        <v>0.93</v>
      </c>
      <c r="J39" s="38">
        <v>0.95</v>
      </c>
      <c r="K39" s="22"/>
      <c r="L39" s="22"/>
      <c r="M39" s="22"/>
      <c r="N39" s="22"/>
      <c r="O39" s="22"/>
      <c r="P39" s="22"/>
    </row>
    <row r="40" spans="1:16" ht="39" customHeight="1" x14ac:dyDescent="0.15">
      <c r="A40" s="22"/>
      <c r="B40" s="35"/>
      <c r="C40" s="1174" t="s">
        <v>575</v>
      </c>
      <c r="D40" s="1175"/>
      <c r="E40" s="1176"/>
      <c r="F40" s="36">
        <v>0</v>
      </c>
      <c r="G40" s="37">
        <v>0</v>
      </c>
      <c r="H40" s="37">
        <v>0</v>
      </c>
      <c r="I40" s="37">
        <v>0</v>
      </c>
      <c r="J40" s="38">
        <v>0</v>
      </c>
      <c r="K40" s="22"/>
      <c r="L40" s="22"/>
      <c r="M40" s="22"/>
      <c r="N40" s="22"/>
      <c r="O40" s="22"/>
      <c r="P40" s="22"/>
    </row>
    <row r="41" spans="1:16" ht="39" customHeight="1" x14ac:dyDescent="0.15">
      <c r="A41" s="22"/>
      <c r="B41" s="35"/>
      <c r="C41" s="1174" t="s">
        <v>576</v>
      </c>
      <c r="D41" s="1175"/>
      <c r="E41" s="1176"/>
      <c r="F41" s="36">
        <v>0.01</v>
      </c>
      <c r="G41" s="37">
        <v>0.05</v>
      </c>
      <c r="H41" s="37">
        <v>0</v>
      </c>
      <c r="I41" s="37">
        <v>0</v>
      </c>
      <c r="J41" s="38">
        <v>0</v>
      </c>
      <c r="K41" s="22"/>
      <c r="L41" s="22"/>
      <c r="M41" s="22"/>
      <c r="N41" s="22"/>
      <c r="O41" s="22"/>
      <c r="P41" s="22"/>
    </row>
    <row r="42" spans="1:16" ht="39" customHeight="1" x14ac:dyDescent="0.15">
      <c r="A42" s="22"/>
      <c r="B42" s="39"/>
      <c r="C42" s="1174" t="s">
        <v>577</v>
      </c>
      <c r="D42" s="1175"/>
      <c r="E42" s="1176"/>
      <c r="F42" s="36" t="s">
        <v>535</v>
      </c>
      <c r="G42" s="37" t="s">
        <v>535</v>
      </c>
      <c r="H42" s="37" t="s">
        <v>535</v>
      </c>
      <c r="I42" s="37" t="s">
        <v>535</v>
      </c>
      <c r="J42" s="38" t="s">
        <v>535</v>
      </c>
      <c r="K42" s="22"/>
      <c r="L42" s="22"/>
      <c r="M42" s="22"/>
      <c r="N42" s="22"/>
      <c r="O42" s="22"/>
      <c r="P42" s="22"/>
    </row>
    <row r="43" spans="1:16" ht="39" customHeight="1" thickBot="1" x14ac:dyDescent="0.2">
      <c r="A43" s="22"/>
      <c r="B43" s="40"/>
      <c r="C43" s="1177" t="s">
        <v>578</v>
      </c>
      <c r="D43" s="1178"/>
      <c r="E43" s="1179"/>
      <c r="F43" s="41">
        <v>0.03</v>
      </c>
      <c r="G43" s="42">
        <v>0</v>
      </c>
      <c r="H43" s="42">
        <v>0.12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vcoHnLBt5z0T1jbM+aqOLstV/0LU6BEAyrZG0t3Bmt/7wopEQHvd3UXc7/7LYR4e5cjUuS5PVoYUJG7SeX+TA==" saltValue="c5SJeh3PJWQDXCD/BtgC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2283</v>
      </c>
      <c r="L45" s="60">
        <v>2289</v>
      </c>
      <c r="M45" s="60">
        <v>2379</v>
      </c>
      <c r="N45" s="60">
        <v>2470</v>
      </c>
      <c r="O45" s="61">
        <v>2431</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535</v>
      </c>
      <c r="L46" s="64" t="s">
        <v>535</v>
      </c>
      <c r="M46" s="64" t="s">
        <v>535</v>
      </c>
      <c r="N46" s="64" t="s">
        <v>535</v>
      </c>
      <c r="O46" s="65" t="s">
        <v>535</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535</v>
      </c>
      <c r="L47" s="64" t="s">
        <v>535</v>
      </c>
      <c r="M47" s="64" t="s">
        <v>535</v>
      </c>
      <c r="N47" s="64" t="s">
        <v>535</v>
      </c>
      <c r="O47" s="65" t="s">
        <v>535</v>
      </c>
      <c r="P47" s="48"/>
      <c r="Q47" s="48"/>
      <c r="R47" s="48"/>
      <c r="S47" s="48"/>
      <c r="T47" s="48"/>
      <c r="U47" s="48"/>
    </row>
    <row r="48" spans="1:21" ht="30.75" customHeight="1" x14ac:dyDescent="0.15">
      <c r="A48" s="48"/>
      <c r="B48" s="1202"/>
      <c r="C48" s="1203"/>
      <c r="D48" s="62"/>
      <c r="E48" s="1184" t="s">
        <v>15</v>
      </c>
      <c r="F48" s="1184"/>
      <c r="G48" s="1184"/>
      <c r="H48" s="1184"/>
      <c r="I48" s="1184"/>
      <c r="J48" s="1185"/>
      <c r="K48" s="63">
        <v>1022</v>
      </c>
      <c r="L48" s="64">
        <v>1007</v>
      </c>
      <c r="M48" s="64">
        <v>1099</v>
      </c>
      <c r="N48" s="64">
        <v>1042</v>
      </c>
      <c r="O48" s="65">
        <v>940</v>
      </c>
      <c r="P48" s="48"/>
      <c r="Q48" s="48"/>
      <c r="R48" s="48"/>
      <c r="S48" s="48"/>
      <c r="T48" s="48"/>
      <c r="U48" s="48"/>
    </row>
    <row r="49" spans="1:21" ht="30.75" customHeight="1" x14ac:dyDescent="0.15">
      <c r="A49" s="48"/>
      <c r="B49" s="1202"/>
      <c r="C49" s="1203"/>
      <c r="D49" s="62"/>
      <c r="E49" s="1184" t="s">
        <v>16</v>
      </c>
      <c r="F49" s="1184"/>
      <c r="G49" s="1184"/>
      <c r="H49" s="1184"/>
      <c r="I49" s="1184"/>
      <c r="J49" s="1185"/>
      <c r="K49" s="63">
        <v>132</v>
      </c>
      <c r="L49" s="64">
        <v>164</v>
      </c>
      <c r="M49" s="64">
        <v>151</v>
      </c>
      <c r="N49" s="64">
        <v>157</v>
      </c>
      <c r="O49" s="65">
        <v>163</v>
      </c>
      <c r="P49" s="48"/>
      <c r="Q49" s="48"/>
      <c r="R49" s="48"/>
      <c r="S49" s="48"/>
      <c r="T49" s="48"/>
      <c r="U49" s="48"/>
    </row>
    <row r="50" spans="1:21" ht="30.75" customHeight="1" x14ac:dyDescent="0.15">
      <c r="A50" s="48"/>
      <c r="B50" s="1202"/>
      <c r="C50" s="1203"/>
      <c r="D50" s="62"/>
      <c r="E50" s="1184" t="s">
        <v>17</v>
      </c>
      <c r="F50" s="1184"/>
      <c r="G50" s="1184"/>
      <c r="H50" s="1184"/>
      <c r="I50" s="1184"/>
      <c r="J50" s="1185"/>
      <c r="K50" s="63">
        <v>98</v>
      </c>
      <c r="L50" s="64">
        <v>96</v>
      </c>
      <c r="M50" s="64">
        <v>88</v>
      </c>
      <c r="N50" s="64">
        <v>68</v>
      </c>
      <c r="O50" s="65">
        <v>63</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535</v>
      </c>
      <c r="L51" s="64" t="s">
        <v>535</v>
      </c>
      <c r="M51" s="64" t="s">
        <v>535</v>
      </c>
      <c r="N51" s="64" t="s">
        <v>535</v>
      </c>
      <c r="O51" s="65" t="s">
        <v>535</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2416</v>
      </c>
      <c r="L52" s="64">
        <v>2455</v>
      </c>
      <c r="M52" s="64">
        <v>2470</v>
      </c>
      <c r="N52" s="64">
        <v>2525</v>
      </c>
      <c r="O52" s="65">
        <v>2530</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1119</v>
      </c>
      <c r="L53" s="69">
        <v>1101</v>
      </c>
      <c r="M53" s="69">
        <v>1247</v>
      </c>
      <c r="N53" s="69">
        <v>1212</v>
      </c>
      <c r="O53" s="70">
        <v>1067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20p7H2CNr3i2HkgNCYf9ZQhWwkT99+3mOiVhM7NAmLW1FBOaT52Ta26cvQJap1oMlAosQKvbV/dV/eCk1iGDw==" saltValue="XEIplEJXeFukPjbQyIoJ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20" t="s">
        <v>30</v>
      </c>
      <c r="C41" s="1221"/>
      <c r="D41" s="102"/>
      <c r="E41" s="1222" t="s">
        <v>31</v>
      </c>
      <c r="F41" s="1222"/>
      <c r="G41" s="1222"/>
      <c r="H41" s="1223"/>
      <c r="I41" s="351">
        <v>30438</v>
      </c>
      <c r="J41" s="352">
        <v>30852</v>
      </c>
      <c r="K41" s="352">
        <v>30514</v>
      </c>
      <c r="L41" s="352">
        <v>30348</v>
      </c>
      <c r="M41" s="353">
        <v>31343</v>
      </c>
    </row>
    <row r="42" spans="2:13" ht="27.75" customHeight="1" x14ac:dyDescent="0.15">
      <c r="B42" s="1210"/>
      <c r="C42" s="1211"/>
      <c r="D42" s="103"/>
      <c r="E42" s="1214" t="s">
        <v>32</v>
      </c>
      <c r="F42" s="1214"/>
      <c r="G42" s="1214"/>
      <c r="H42" s="1215"/>
      <c r="I42" s="354">
        <v>826</v>
      </c>
      <c r="J42" s="355">
        <v>659</v>
      </c>
      <c r="K42" s="355">
        <v>774</v>
      </c>
      <c r="L42" s="355">
        <v>692</v>
      </c>
      <c r="M42" s="356">
        <v>741</v>
      </c>
    </row>
    <row r="43" spans="2:13" ht="27.75" customHeight="1" x14ac:dyDescent="0.15">
      <c r="B43" s="1210"/>
      <c r="C43" s="1211"/>
      <c r="D43" s="103"/>
      <c r="E43" s="1214" t="s">
        <v>33</v>
      </c>
      <c r="F43" s="1214"/>
      <c r="G43" s="1214"/>
      <c r="H43" s="1215"/>
      <c r="I43" s="354">
        <v>13875</v>
      </c>
      <c r="J43" s="355">
        <v>12700</v>
      </c>
      <c r="K43" s="355">
        <v>12138</v>
      </c>
      <c r="L43" s="355">
        <v>11830</v>
      </c>
      <c r="M43" s="356">
        <v>11788</v>
      </c>
    </row>
    <row r="44" spans="2:13" ht="27.75" customHeight="1" x14ac:dyDescent="0.15">
      <c r="B44" s="1210"/>
      <c r="C44" s="1211"/>
      <c r="D44" s="103"/>
      <c r="E44" s="1214" t="s">
        <v>34</v>
      </c>
      <c r="F44" s="1214"/>
      <c r="G44" s="1214"/>
      <c r="H44" s="1215"/>
      <c r="I44" s="354">
        <v>1222</v>
      </c>
      <c r="J44" s="355">
        <v>1160</v>
      </c>
      <c r="K44" s="355">
        <v>1017</v>
      </c>
      <c r="L44" s="355">
        <v>887</v>
      </c>
      <c r="M44" s="356">
        <v>877</v>
      </c>
    </row>
    <row r="45" spans="2:13" ht="27.75" customHeight="1" x14ac:dyDescent="0.15">
      <c r="B45" s="1210"/>
      <c r="C45" s="1211"/>
      <c r="D45" s="103"/>
      <c r="E45" s="1214" t="s">
        <v>35</v>
      </c>
      <c r="F45" s="1214"/>
      <c r="G45" s="1214"/>
      <c r="H45" s="1215"/>
      <c r="I45" s="354">
        <v>638</v>
      </c>
      <c r="J45" s="355">
        <v>648</v>
      </c>
      <c r="K45" s="355">
        <v>660</v>
      </c>
      <c r="L45" s="355">
        <v>600</v>
      </c>
      <c r="M45" s="356">
        <v>667</v>
      </c>
    </row>
    <row r="46" spans="2:13" ht="27.75" customHeight="1" x14ac:dyDescent="0.15">
      <c r="B46" s="1210"/>
      <c r="C46" s="1211"/>
      <c r="D46" s="104"/>
      <c r="E46" s="1214" t="s">
        <v>36</v>
      </c>
      <c r="F46" s="1214"/>
      <c r="G46" s="1214"/>
      <c r="H46" s="1215"/>
      <c r="I46" s="354">
        <v>28</v>
      </c>
      <c r="J46" s="355">
        <v>27</v>
      </c>
      <c r="K46" s="355">
        <v>27</v>
      </c>
      <c r="L46" s="355">
        <v>74</v>
      </c>
      <c r="M46" s="356">
        <v>46</v>
      </c>
    </row>
    <row r="47" spans="2:13" ht="27.75" customHeight="1" x14ac:dyDescent="0.15">
      <c r="B47" s="1210"/>
      <c r="C47" s="1211"/>
      <c r="D47" s="105"/>
      <c r="E47" s="1224" t="s">
        <v>37</v>
      </c>
      <c r="F47" s="1225"/>
      <c r="G47" s="1225"/>
      <c r="H47" s="1226"/>
      <c r="I47" s="354" t="s">
        <v>535</v>
      </c>
      <c r="J47" s="355" t="s">
        <v>535</v>
      </c>
      <c r="K47" s="355" t="s">
        <v>535</v>
      </c>
      <c r="L47" s="355" t="s">
        <v>535</v>
      </c>
      <c r="M47" s="356" t="s">
        <v>535</v>
      </c>
    </row>
    <row r="48" spans="2:13" ht="27.75" customHeight="1" x14ac:dyDescent="0.15">
      <c r="B48" s="1210"/>
      <c r="C48" s="1211"/>
      <c r="D48" s="103"/>
      <c r="E48" s="1214" t="s">
        <v>38</v>
      </c>
      <c r="F48" s="1214"/>
      <c r="G48" s="1214"/>
      <c r="H48" s="1215"/>
      <c r="I48" s="354" t="s">
        <v>535</v>
      </c>
      <c r="J48" s="355" t="s">
        <v>535</v>
      </c>
      <c r="K48" s="355" t="s">
        <v>535</v>
      </c>
      <c r="L48" s="355" t="s">
        <v>535</v>
      </c>
      <c r="M48" s="356" t="s">
        <v>535</v>
      </c>
    </row>
    <row r="49" spans="2:13" ht="27.75" customHeight="1" x14ac:dyDescent="0.15">
      <c r="B49" s="1212"/>
      <c r="C49" s="1213"/>
      <c r="D49" s="103"/>
      <c r="E49" s="1214" t="s">
        <v>39</v>
      </c>
      <c r="F49" s="1214"/>
      <c r="G49" s="1214"/>
      <c r="H49" s="1215"/>
      <c r="I49" s="354" t="s">
        <v>535</v>
      </c>
      <c r="J49" s="355" t="s">
        <v>535</v>
      </c>
      <c r="K49" s="355" t="s">
        <v>535</v>
      </c>
      <c r="L49" s="355" t="s">
        <v>535</v>
      </c>
      <c r="M49" s="356" t="s">
        <v>535</v>
      </c>
    </row>
    <row r="50" spans="2:13" ht="27.75" customHeight="1" x14ac:dyDescent="0.15">
      <c r="B50" s="1208" t="s">
        <v>40</v>
      </c>
      <c r="C50" s="1209"/>
      <c r="D50" s="106"/>
      <c r="E50" s="1214" t="s">
        <v>41</v>
      </c>
      <c r="F50" s="1214"/>
      <c r="G50" s="1214"/>
      <c r="H50" s="1215"/>
      <c r="I50" s="354">
        <v>3272</v>
      </c>
      <c r="J50" s="355">
        <v>2985</v>
      </c>
      <c r="K50" s="355">
        <v>2808</v>
      </c>
      <c r="L50" s="355">
        <v>3022</v>
      </c>
      <c r="M50" s="356">
        <v>3110</v>
      </c>
    </row>
    <row r="51" spans="2:13" ht="27.75" customHeight="1" x14ac:dyDescent="0.15">
      <c r="B51" s="1210"/>
      <c r="C51" s="1211"/>
      <c r="D51" s="103"/>
      <c r="E51" s="1214" t="s">
        <v>42</v>
      </c>
      <c r="F51" s="1214"/>
      <c r="G51" s="1214"/>
      <c r="H51" s="1215"/>
      <c r="I51" s="354">
        <v>216</v>
      </c>
      <c r="J51" s="355">
        <v>194</v>
      </c>
      <c r="K51" s="355">
        <v>180</v>
      </c>
      <c r="L51" s="355">
        <v>189</v>
      </c>
      <c r="M51" s="356">
        <v>119</v>
      </c>
    </row>
    <row r="52" spans="2:13" ht="27.75" customHeight="1" x14ac:dyDescent="0.15">
      <c r="B52" s="1212"/>
      <c r="C52" s="1213"/>
      <c r="D52" s="103"/>
      <c r="E52" s="1214" t="s">
        <v>43</v>
      </c>
      <c r="F52" s="1214"/>
      <c r="G52" s="1214"/>
      <c r="H52" s="1215"/>
      <c r="I52" s="354">
        <v>32258</v>
      </c>
      <c r="J52" s="355">
        <v>31723</v>
      </c>
      <c r="K52" s="355">
        <v>30613</v>
      </c>
      <c r="L52" s="355">
        <v>30243</v>
      </c>
      <c r="M52" s="356">
        <v>29917</v>
      </c>
    </row>
    <row r="53" spans="2:13" ht="27.75" customHeight="1" thickBot="1" x14ac:dyDescent="0.2">
      <c r="B53" s="1216" t="s">
        <v>44</v>
      </c>
      <c r="C53" s="1217"/>
      <c r="D53" s="107"/>
      <c r="E53" s="1218" t="s">
        <v>45</v>
      </c>
      <c r="F53" s="1218"/>
      <c r="G53" s="1218"/>
      <c r="H53" s="1219"/>
      <c r="I53" s="357">
        <v>11282</v>
      </c>
      <c r="J53" s="358">
        <v>11143</v>
      </c>
      <c r="K53" s="358">
        <v>11528</v>
      </c>
      <c r="L53" s="358">
        <v>10976</v>
      </c>
      <c r="M53" s="359">
        <v>12315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maAbS4UU4lxQ4JfXICeh9ya//bZydJGysmkQ+tiechGCRZorLu1gDlLLxXZTLLQPmTwpB6YYI0khlRF4PnghyQ==" saltValue="JAPDwgOxqmXQJJHom6Vc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5" t="s">
        <v>48</v>
      </c>
      <c r="D55" s="1235"/>
      <c r="E55" s="1236"/>
      <c r="F55" s="119">
        <v>1547</v>
      </c>
      <c r="G55" s="119">
        <v>1748</v>
      </c>
      <c r="H55" s="120">
        <v>1749</v>
      </c>
    </row>
    <row r="56" spans="2:8" ht="52.5" customHeight="1" x14ac:dyDescent="0.15">
      <c r="B56" s="121"/>
      <c r="C56" s="1237" t="s">
        <v>49</v>
      </c>
      <c r="D56" s="1237"/>
      <c r="E56" s="1238"/>
      <c r="F56" s="122">
        <v>537</v>
      </c>
      <c r="G56" s="122">
        <v>537</v>
      </c>
      <c r="H56" s="123">
        <v>537</v>
      </c>
    </row>
    <row r="57" spans="2:8" ht="53.25" customHeight="1" x14ac:dyDescent="0.15">
      <c r="B57" s="121"/>
      <c r="C57" s="1239" t="s">
        <v>50</v>
      </c>
      <c r="D57" s="1239"/>
      <c r="E57" s="1240"/>
      <c r="F57" s="124">
        <v>1531</v>
      </c>
      <c r="G57" s="124">
        <v>1426</v>
      </c>
      <c r="H57" s="125">
        <v>1393</v>
      </c>
    </row>
    <row r="58" spans="2:8" ht="45.75" customHeight="1" x14ac:dyDescent="0.15">
      <c r="B58" s="126"/>
      <c r="C58" s="1227" t="s">
        <v>602</v>
      </c>
      <c r="D58" s="1228"/>
      <c r="E58" s="1229"/>
      <c r="F58" s="127">
        <v>663</v>
      </c>
      <c r="G58" s="127">
        <v>552</v>
      </c>
      <c r="H58" s="128">
        <v>432</v>
      </c>
    </row>
    <row r="59" spans="2:8" ht="45.75" customHeight="1" x14ac:dyDescent="0.15">
      <c r="B59" s="126"/>
      <c r="C59" s="1227" t="s">
        <v>603</v>
      </c>
      <c r="D59" s="1228"/>
      <c r="E59" s="1229"/>
      <c r="F59" s="127">
        <v>347</v>
      </c>
      <c r="G59" s="127">
        <v>344</v>
      </c>
      <c r="H59" s="128">
        <v>342</v>
      </c>
    </row>
    <row r="60" spans="2:8" ht="45.75" customHeight="1" x14ac:dyDescent="0.15">
      <c r="B60" s="126"/>
      <c r="C60" s="1227" t="s">
        <v>604</v>
      </c>
      <c r="D60" s="1228"/>
      <c r="E60" s="1229"/>
      <c r="F60" s="127">
        <v>307</v>
      </c>
      <c r="G60" s="127">
        <v>261</v>
      </c>
      <c r="H60" s="128">
        <v>318</v>
      </c>
    </row>
    <row r="61" spans="2:8" ht="45.75" customHeight="1" x14ac:dyDescent="0.15">
      <c r="B61" s="126"/>
      <c r="C61" s="1227" t="s">
        <v>606</v>
      </c>
      <c r="D61" s="1228"/>
      <c r="E61" s="1229"/>
      <c r="F61" s="127">
        <v>72</v>
      </c>
      <c r="G61" s="127">
        <v>72</v>
      </c>
      <c r="H61" s="128">
        <v>72</v>
      </c>
    </row>
    <row r="62" spans="2:8" ht="45.75" customHeight="1" thickBot="1" x14ac:dyDescent="0.2">
      <c r="B62" s="129"/>
      <c r="C62" s="1230" t="s">
        <v>605</v>
      </c>
      <c r="D62" s="1231"/>
      <c r="E62" s="1232"/>
      <c r="F62" s="130">
        <v>0</v>
      </c>
      <c r="G62" s="130">
        <v>49</v>
      </c>
      <c r="H62" s="131">
        <v>64</v>
      </c>
    </row>
    <row r="63" spans="2:8" ht="52.5" customHeight="1" thickBot="1" x14ac:dyDescent="0.2">
      <c r="B63" s="132"/>
      <c r="C63" s="1233" t="s">
        <v>51</v>
      </c>
      <c r="D63" s="1233"/>
      <c r="E63" s="1234"/>
      <c r="F63" s="133">
        <v>3614</v>
      </c>
      <c r="G63" s="133">
        <v>3711</v>
      </c>
      <c r="H63" s="134">
        <v>3679</v>
      </c>
    </row>
    <row r="64" spans="2:8" x14ac:dyDescent="0.15"/>
  </sheetData>
  <sheetProtection algorithmName="SHA-512" hashValue="wkt1m7kwSlEwHB3IlmCnejfwqFPfJAmuR2Pp7nvDy3kml7g6NX0VOXa76YN91gIAF1pZtURXWbch4Z/S7Jl2Ng==" saltValue="kPXLP35eQmqTp3/ZUlhv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BG70" sqref="BG70"/>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608</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609</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610</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611</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562</v>
      </c>
      <c r="BQ50" s="1274"/>
      <c r="BR50" s="1274"/>
      <c r="BS50" s="1274"/>
      <c r="BT50" s="1274"/>
      <c r="BU50" s="1274"/>
      <c r="BV50" s="1274"/>
      <c r="BW50" s="1274"/>
      <c r="BX50" s="1274" t="s">
        <v>563</v>
      </c>
      <c r="BY50" s="1274"/>
      <c r="BZ50" s="1274"/>
      <c r="CA50" s="1274"/>
      <c r="CB50" s="1274"/>
      <c r="CC50" s="1274"/>
      <c r="CD50" s="1274"/>
      <c r="CE50" s="1274"/>
      <c r="CF50" s="1274" t="s">
        <v>564</v>
      </c>
      <c r="CG50" s="1274"/>
      <c r="CH50" s="1274"/>
      <c r="CI50" s="1274"/>
      <c r="CJ50" s="1274"/>
      <c r="CK50" s="1274"/>
      <c r="CL50" s="1274"/>
      <c r="CM50" s="1274"/>
      <c r="CN50" s="1274" t="s">
        <v>565</v>
      </c>
      <c r="CO50" s="1274"/>
      <c r="CP50" s="1274"/>
      <c r="CQ50" s="1274"/>
      <c r="CR50" s="1274"/>
      <c r="CS50" s="1274"/>
      <c r="CT50" s="1274"/>
      <c r="CU50" s="1274"/>
      <c r="CV50" s="1274" t="s">
        <v>566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612</v>
      </c>
      <c r="AO51" s="1278"/>
      <c r="AP51" s="1278"/>
      <c r="AQ51" s="1278"/>
      <c r="AR51" s="1278"/>
      <c r="AS51" s="1278"/>
      <c r="AT51" s="1278"/>
      <c r="AU51" s="1278"/>
      <c r="AV51" s="1278"/>
      <c r="AW51" s="1278"/>
      <c r="AX51" s="1278"/>
      <c r="AY51" s="1278"/>
      <c r="AZ51" s="1278"/>
      <c r="BA51" s="1278"/>
      <c r="BB51" s="1278" t="s">
        <v>613</v>
      </c>
      <c r="BC51" s="1278"/>
      <c r="BD51" s="1278"/>
      <c r="BE51" s="1278"/>
      <c r="BF51" s="1278"/>
      <c r="BG51" s="1278"/>
      <c r="BH51" s="1278"/>
      <c r="BI51" s="1278"/>
      <c r="BJ51" s="1278"/>
      <c r="BK51" s="1278"/>
      <c r="BL51" s="1278"/>
      <c r="BM51" s="1278"/>
      <c r="BN51" s="1278"/>
      <c r="BO51" s="1278"/>
      <c r="BP51" s="1279">
        <v>111.6</v>
      </c>
      <c r="BQ51" s="1279"/>
      <c r="BR51" s="1279"/>
      <c r="BS51" s="1279"/>
      <c r="BT51" s="1279"/>
      <c r="BU51" s="1279"/>
      <c r="BV51" s="1279"/>
      <c r="BW51" s="1279"/>
      <c r="BX51" s="1279">
        <v>111.4</v>
      </c>
      <c r="BY51" s="1279"/>
      <c r="BZ51" s="1279"/>
      <c r="CA51" s="1279"/>
      <c r="CB51" s="1279"/>
      <c r="CC51" s="1279"/>
      <c r="CD51" s="1279"/>
      <c r="CE51" s="1279"/>
      <c r="CF51" s="1279">
        <v>115</v>
      </c>
      <c r="CG51" s="1279"/>
      <c r="CH51" s="1279"/>
      <c r="CI51" s="1279"/>
      <c r="CJ51" s="1279"/>
      <c r="CK51" s="1279"/>
      <c r="CL51" s="1279"/>
      <c r="CM51" s="1279"/>
      <c r="CN51" s="1279">
        <v>104.5</v>
      </c>
      <c r="CO51" s="1279"/>
      <c r="CP51" s="1279"/>
      <c r="CQ51" s="1279"/>
      <c r="CR51" s="1279"/>
      <c r="CS51" s="1279"/>
      <c r="CT51" s="1279"/>
      <c r="CU51" s="1279"/>
      <c r="CV51" s="1279">
        <v>111.5</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614</v>
      </c>
      <c r="BC53" s="1278"/>
      <c r="BD53" s="1278"/>
      <c r="BE53" s="1278"/>
      <c r="BF53" s="1278"/>
      <c r="BG53" s="1278"/>
      <c r="BH53" s="1278"/>
      <c r="BI53" s="1278"/>
      <c r="BJ53" s="1278"/>
      <c r="BK53" s="1278"/>
      <c r="BL53" s="1278"/>
      <c r="BM53" s="1278"/>
      <c r="BN53" s="1278"/>
      <c r="BO53" s="1278"/>
      <c r="BP53" s="1279">
        <v>55.7</v>
      </c>
      <c r="BQ53" s="1279"/>
      <c r="BR53" s="1279"/>
      <c r="BS53" s="1279"/>
      <c r="BT53" s="1279"/>
      <c r="BU53" s="1279"/>
      <c r="BV53" s="1279"/>
      <c r="BW53" s="1279"/>
      <c r="BX53" s="1279">
        <v>57.7</v>
      </c>
      <c r="BY53" s="1279"/>
      <c r="BZ53" s="1279"/>
      <c r="CA53" s="1279"/>
      <c r="CB53" s="1279"/>
      <c r="CC53" s="1279"/>
      <c r="CD53" s="1279"/>
      <c r="CE53" s="1279"/>
      <c r="CF53" s="1279">
        <v>59.3</v>
      </c>
      <c r="CG53" s="1279"/>
      <c r="CH53" s="1279"/>
      <c r="CI53" s="1279"/>
      <c r="CJ53" s="1279"/>
      <c r="CK53" s="1279"/>
      <c r="CL53" s="1279"/>
      <c r="CM53" s="1279"/>
      <c r="CN53" s="1279">
        <v>61</v>
      </c>
      <c r="CO53" s="1279"/>
      <c r="CP53" s="1279"/>
      <c r="CQ53" s="1279"/>
      <c r="CR53" s="1279"/>
      <c r="CS53" s="1279"/>
      <c r="CT53" s="1279"/>
      <c r="CU53" s="1279"/>
      <c r="CV53" s="1279">
        <v>61.9</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615</v>
      </c>
      <c r="AO55" s="1274"/>
      <c r="AP55" s="1274"/>
      <c r="AQ55" s="1274"/>
      <c r="AR55" s="1274"/>
      <c r="AS55" s="1274"/>
      <c r="AT55" s="1274"/>
      <c r="AU55" s="1274"/>
      <c r="AV55" s="1274"/>
      <c r="AW55" s="1274"/>
      <c r="AX55" s="1274"/>
      <c r="AY55" s="1274"/>
      <c r="AZ55" s="1274"/>
      <c r="BA55" s="1274"/>
      <c r="BB55" s="1278" t="s">
        <v>613</v>
      </c>
      <c r="BC55" s="1278"/>
      <c r="BD55" s="1278"/>
      <c r="BE55" s="1278"/>
      <c r="BF55" s="1278"/>
      <c r="BG55" s="1278"/>
      <c r="BH55" s="1278"/>
      <c r="BI55" s="1278"/>
      <c r="BJ55" s="1278"/>
      <c r="BK55" s="1278"/>
      <c r="BL55" s="1278"/>
      <c r="BM55" s="1278"/>
      <c r="BN55" s="1278"/>
      <c r="BO55" s="1278"/>
      <c r="BP55" s="1279">
        <v>55.4</v>
      </c>
      <c r="BQ55" s="1279"/>
      <c r="BR55" s="1279"/>
      <c r="BS55" s="1279"/>
      <c r="BT55" s="1279"/>
      <c r="BU55" s="1279"/>
      <c r="BV55" s="1279"/>
      <c r="BW55" s="1279"/>
      <c r="BX55" s="1279">
        <v>52.7</v>
      </c>
      <c r="BY55" s="1279"/>
      <c r="BZ55" s="1279"/>
      <c r="CA55" s="1279"/>
      <c r="CB55" s="1279"/>
      <c r="CC55" s="1279"/>
      <c r="CD55" s="1279"/>
      <c r="CE55" s="1279"/>
      <c r="CF55" s="1279">
        <v>49.7</v>
      </c>
      <c r="CG55" s="1279"/>
      <c r="CH55" s="1279"/>
      <c r="CI55" s="1279"/>
      <c r="CJ55" s="1279"/>
      <c r="CK55" s="1279"/>
      <c r="CL55" s="1279"/>
      <c r="CM55" s="1279"/>
      <c r="CN55" s="1279">
        <v>37.299999999999997</v>
      </c>
      <c r="CO55" s="1279"/>
      <c r="CP55" s="1279"/>
      <c r="CQ55" s="1279"/>
      <c r="CR55" s="1279"/>
      <c r="CS55" s="1279"/>
      <c r="CT55" s="1279"/>
      <c r="CU55" s="1279"/>
      <c r="CV55" s="1279">
        <v>25.1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614</v>
      </c>
      <c r="BC57" s="1278"/>
      <c r="BD57" s="1278"/>
      <c r="BE57" s="1278"/>
      <c r="BF57" s="1278"/>
      <c r="BG57" s="1278"/>
      <c r="BH57" s="1278"/>
      <c r="BI57" s="1278"/>
      <c r="BJ57" s="1278"/>
      <c r="BK57" s="1278"/>
      <c r="BL57" s="1278"/>
      <c r="BM57" s="1278"/>
      <c r="BN57" s="1278"/>
      <c r="BO57" s="1278"/>
      <c r="BP57" s="1279">
        <v>58.7</v>
      </c>
      <c r="BQ57" s="1279"/>
      <c r="BR57" s="1279"/>
      <c r="BS57" s="1279"/>
      <c r="BT57" s="1279"/>
      <c r="BU57" s="1279"/>
      <c r="BV57" s="1279"/>
      <c r="BW57" s="1279"/>
      <c r="BX57" s="1279">
        <v>59.9</v>
      </c>
      <c r="BY57" s="1279"/>
      <c r="BZ57" s="1279"/>
      <c r="CA57" s="1279"/>
      <c r="CB57" s="1279"/>
      <c r="CC57" s="1279"/>
      <c r="CD57" s="1279"/>
      <c r="CE57" s="1279"/>
      <c r="CF57" s="1279">
        <v>60.1</v>
      </c>
      <c r="CG57" s="1279"/>
      <c r="CH57" s="1279"/>
      <c r="CI57" s="1279"/>
      <c r="CJ57" s="1279"/>
      <c r="CK57" s="1279"/>
      <c r="CL57" s="1279"/>
      <c r="CM57" s="1279"/>
      <c r="CN57" s="1279">
        <v>61.9</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616</v>
      </c>
    </row>
    <row r="64" spans="1:109" x14ac:dyDescent="0.15">
      <c r="B64" s="1249"/>
      <c r="G64" s="1256"/>
      <c r="I64" s="1289"/>
      <c r="J64" s="1289"/>
      <c r="K64" s="1289"/>
      <c r="L64" s="1289"/>
      <c r="M64" s="1289"/>
      <c r="N64" s="1290"/>
      <c r="AM64" s="1256"/>
      <c r="AN64" s="1256" t="s">
        <v>609</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617</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611</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562</v>
      </c>
      <c r="BQ72" s="1274"/>
      <c r="BR72" s="1274"/>
      <c r="BS72" s="1274"/>
      <c r="BT72" s="1274"/>
      <c r="BU72" s="1274"/>
      <c r="BV72" s="1274"/>
      <c r="BW72" s="1274"/>
      <c r="BX72" s="1274" t="s">
        <v>563</v>
      </c>
      <c r="BY72" s="1274"/>
      <c r="BZ72" s="1274"/>
      <c r="CA72" s="1274"/>
      <c r="CB72" s="1274"/>
      <c r="CC72" s="1274"/>
      <c r="CD72" s="1274"/>
      <c r="CE72" s="1274"/>
      <c r="CF72" s="1274" t="s">
        <v>564</v>
      </c>
      <c r="CG72" s="1274"/>
      <c r="CH72" s="1274"/>
      <c r="CI72" s="1274"/>
      <c r="CJ72" s="1274"/>
      <c r="CK72" s="1274"/>
      <c r="CL72" s="1274"/>
      <c r="CM72" s="1274"/>
      <c r="CN72" s="1274" t="s">
        <v>565</v>
      </c>
      <c r="CO72" s="1274"/>
      <c r="CP72" s="1274"/>
      <c r="CQ72" s="1274"/>
      <c r="CR72" s="1274"/>
      <c r="CS72" s="1274"/>
      <c r="CT72" s="1274"/>
      <c r="CU72" s="1274"/>
      <c r="CV72" s="1274" t="s">
        <v>566</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612</v>
      </c>
      <c r="AO73" s="1278"/>
      <c r="AP73" s="1278"/>
      <c r="AQ73" s="1278"/>
      <c r="AR73" s="1278"/>
      <c r="AS73" s="1278"/>
      <c r="AT73" s="1278"/>
      <c r="AU73" s="1278"/>
      <c r="AV73" s="1278"/>
      <c r="AW73" s="1278"/>
      <c r="AX73" s="1278"/>
      <c r="AY73" s="1278"/>
      <c r="AZ73" s="1278"/>
      <c r="BA73" s="1278"/>
      <c r="BB73" s="1278" t="s">
        <v>613</v>
      </c>
      <c r="BC73" s="1278"/>
      <c r="BD73" s="1278"/>
      <c r="BE73" s="1278"/>
      <c r="BF73" s="1278"/>
      <c r="BG73" s="1278"/>
      <c r="BH73" s="1278"/>
      <c r="BI73" s="1278"/>
      <c r="BJ73" s="1278"/>
      <c r="BK73" s="1278"/>
      <c r="BL73" s="1278"/>
      <c r="BM73" s="1278"/>
      <c r="BN73" s="1278"/>
      <c r="BO73" s="1278"/>
      <c r="BP73" s="1279">
        <v>111.6</v>
      </c>
      <c r="BQ73" s="1279"/>
      <c r="BR73" s="1279"/>
      <c r="BS73" s="1279"/>
      <c r="BT73" s="1279"/>
      <c r="BU73" s="1279"/>
      <c r="BV73" s="1279"/>
      <c r="BW73" s="1279"/>
      <c r="BX73" s="1279">
        <v>111.4</v>
      </c>
      <c r="BY73" s="1279"/>
      <c r="BZ73" s="1279"/>
      <c r="CA73" s="1279"/>
      <c r="CB73" s="1279"/>
      <c r="CC73" s="1279"/>
      <c r="CD73" s="1279"/>
      <c r="CE73" s="1279"/>
      <c r="CF73" s="1279">
        <v>115</v>
      </c>
      <c r="CG73" s="1279"/>
      <c r="CH73" s="1279"/>
      <c r="CI73" s="1279"/>
      <c r="CJ73" s="1279"/>
      <c r="CK73" s="1279"/>
      <c r="CL73" s="1279"/>
      <c r="CM73" s="1279"/>
      <c r="CN73" s="1279">
        <v>104.5</v>
      </c>
      <c r="CO73" s="1279"/>
      <c r="CP73" s="1279"/>
      <c r="CQ73" s="1279"/>
      <c r="CR73" s="1279"/>
      <c r="CS73" s="1279"/>
      <c r="CT73" s="1279"/>
      <c r="CU73" s="1279"/>
      <c r="CV73" s="1279">
        <v>111.5</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618</v>
      </c>
      <c r="BC75" s="1278"/>
      <c r="BD75" s="1278"/>
      <c r="BE75" s="1278"/>
      <c r="BF75" s="1278"/>
      <c r="BG75" s="1278"/>
      <c r="BH75" s="1278"/>
      <c r="BI75" s="1278"/>
      <c r="BJ75" s="1278"/>
      <c r="BK75" s="1278"/>
      <c r="BL75" s="1278"/>
      <c r="BM75" s="1278"/>
      <c r="BN75" s="1278"/>
      <c r="BO75" s="1278"/>
      <c r="BP75" s="1279">
        <v>12</v>
      </c>
      <c r="BQ75" s="1279"/>
      <c r="BR75" s="1279"/>
      <c r="BS75" s="1279"/>
      <c r="BT75" s="1279"/>
      <c r="BU75" s="1279"/>
      <c r="BV75" s="1279"/>
      <c r="BW75" s="1279"/>
      <c r="BX75" s="1279">
        <v>11.3</v>
      </c>
      <c r="BY75" s="1279"/>
      <c r="BZ75" s="1279"/>
      <c r="CA75" s="1279"/>
      <c r="CB75" s="1279"/>
      <c r="CC75" s="1279"/>
      <c r="CD75" s="1279"/>
      <c r="CE75" s="1279"/>
      <c r="CF75" s="1279">
        <v>11.5</v>
      </c>
      <c r="CG75" s="1279"/>
      <c r="CH75" s="1279"/>
      <c r="CI75" s="1279"/>
      <c r="CJ75" s="1279"/>
      <c r="CK75" s="1279"/>
      <c r="CL75" s="1279"/>
      <c r="CM75" s="1279"/>
      <c r="CN75" s="1279">
        <v>11.6</v>
      </c>
      <c r="CO75" s="1279"/>
      <c r="CP75" s="1279"/>
      <c r="CQ75" s="1279"/>
      <c r="CR75" s="1279"/>
      <c r="CS75" s="1279"/>
      <c r="CT75" s="1279"/>
      <c r="CU75" s="1279"/>
      <c r="CV75" s="1279">
        <v>10.9</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615</v>
      </c>
      <c r="AO77" s="1274"/>
      <c r="AP77" s="1274"/>
      <c r="AQ77" s="1274"/>
      <c r="AR77" s="1274"/>
      <c r="AS77" s="1274"/>
      <c r="AT77" s="1274"/>
      <c r="AU77" s="1274"/>
      <c r="AV77" s="1274"/>
      <c r="AW77" s="1274"/>
      <c r="AX77" s="1274"/>
      <c r="AY77" s="1274"/>
      <c r="AZ77" s="1274"/>
      <c r="BA77" s="1274"/>
      <c r="BB77" s="1278" t="s">
        <v>613</v>
      </c>
      <c r="BC77" s="1278"/>
      <c r="BD77" s="1278"/>
      <c r="BE77" s="1278"/>
      <c r="BF77" s="1278"/>
      <c r="BG77" s="1278"/>
      <c r="BH77" s="1278"/>
      <c r="BI77" s="1278"/>
      <c r="BJ77" s="1278"/>
      <c r="BK77" s="1278"/>
      <c r="BL77" s="1278"/>
      <c r="BM77" s="1278"/>
      <c r="BN77" s="1278"/>
      <c r="BO77" s="1278"/>
      <c r="BP77" s="1279">
        <v>55.4</v>
      </c>
      <c r="BQ77" s="1279"/>
      <c r="BR77" s="1279"/>
      <c r="BS77" s="1279"/>
      <c r="BT77" s="1279"/>
      <c r="BU77" s="1279"/>
      <c r="BV77" s="1279"/>
      <c r="BW77" s="1279"/>
      <c r="BX77" s="1279">
        <v>52.7</v>
      </c>
      <c r="BY77" s="1279"/>
      <c r="BZ77" s="1279"/>
      <c r="CA77" s="1279"/>
      <c r="CB77" s="1279"/>
      <c r="CC77" s="1279"/>
      <c r="CD77" s="1279"/>
      <c r="CE77" s="1279"/>
      <c r="CF77" s="1279">
        <v>49.7</v>
      </c>
      <c r="CG77" s="1279"/>
      <c r="CH77" s="1279"/>
      <c r="CI77" s="1279"/>
      <c r="CJ77" s="1279"/>
      <c r="CK77" s="1279"/>
      <c r="CL77" s="1279"/>
      <c r="CM77" s="1279"/>
      <c r="CN77" s="1279">
        <v>37.299999999999997</v>
      </c>
      <c r="CO77" s="1279"/>
      <c r="CP77" s="1279"/>
      <c r="CQ77" s="1279"/>
      <c r="CR77" s="1279"/>
      <c r="CS77" s="1279"/>
      <c r="CT77" s="1279"/>
      <c r="CU77" s="1279"/>
      <c r="CV77" s="1279">
        <v>25.1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618</v>
      </c>
      <c r="BC79" s="1278"/>
      <c r="BD79" s="1278"/>
      <c r="BE79" s="1278"/>
      <c r="BF79" s="1278"/>
      <c r="BG79" s="1278"/>
      <c r="BH79" s="1278"/>
      <c r="BI79" s="1278"/>
      <c r="BJ79" s="1278"/>
      <c r="BK79" s="1278"/>
      <c r="BL79" s="1278"/>
      <c r="BM79" s="1278"/>
      <c r="BN79" s="1278"/>
      <c r="BO79" s="1278"/>
      <c r="BP79" s="1279">
        <v>9.6999999999999993</v>
      </c>
      <c r="BQ79" s="1279"/>
      <c r="BR79" s="1279"/>
      <c r="BS79" s="1279"/>
      <c r="BT79" s="1279"/>
      <c r="BU79" s="1279"/>
      <c r="BV79" s="1279"/>
      <c r="BW79" s="1279"/>
      <c r="BX79" s="1279">
        <v>9.5</v>
      </c>
      <c r="BY79" s="1279"/>
      <c r="BZ79" s="1279"/>
      <c r="CA79" s="1279"/>
      <c r="CB79" s="1279"/>
      <c r="CC79" s="1279"/>
      <c r="CD79" s="1279"/>
      <c r="CE79" s="1279"/>
      <c r="CF79" s="1279">
        <v>9.1999999999999993</v>
      </c>
      <c r="CG79" s="1279"/>
      <c r="CH79" s="1279"/>
      <c r="CI79" s="1279"/>
      <c r="CJ79" s="1279"/>
      <c r="CK79" s="1279"/>
      <c r="CL79" s="1279"/>
      <c r="CM79" s="1279"/>
      <c r="CN79" s="1279">
        <v>8.6</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5vQRE6JKCmftWu4RnwjKHabsk7hDta1BiJ0ndZMfpAU+0GZhtAjBnuQKdNzglLfULgicYRAhCzyfdL8roqOi0A==" saltValue="UogF0/BX5tSzcwlPJoKx0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G70" sqref="BG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cHcJimT8yfh5csn/i1gtM7rYXpPj1W6l3Dyz+XKTAxqhet4TbxvRDbBTj5qDkCQzT+9hFsuOaPdBLIQlISDJiQ==" saltValue="viIBaelfWvDen8O/klJp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 zoomScale="70" zoomScaleNormal="70" zoomScaleSheetLayoutView="55" workbookViewId="0">
      <selection activeCell="BG70" sqref="BG7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qyQYTuMAhabblxqjcp+MkapSpD2GQs1SdFiI6DwQhjZ6Y3cjQLcDLQSy8GF+jB1zSkb21RzXqYi66oS6iqY+fg==" saltValue="DsdXJ47HquYbkn6ZmusB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98588</v>
      </c>
      <c r="E3" s="153"/>
      <c r="F3" s="154">
        <v>68468</v>
      </c>
      <c r="G3" s="155"/>
      <c r="H3" s="156"/>
    </row>
    <row r="4" spans="1:8" x14ac:dyDescent="0.15">
      <c r="A4" s="157"/>
      <c r="B4" s="158"/>
      <c r="C4" s="159"/>
      <c r="D4" s="160">
        <v>48999</v>
      </c>
      <c r="E4" s="161"/>
      <c r="F4" s="162">
        <v>34140</v>
      </c>
      <c r="G4" s="163"/>
      <c r="H4" s="164"/>
    </row>
    <row r="5" spans="1:8" x14ac:dyDescent="0.15">
      <c r="A5" s="145" t="s">
        <v>554</v>
      </c>
      <c r="B5" s="150"/>
      <c r="C5" s="151"/>
      <c r="D5" s="152">
        <v>96997</v>
      </c>
      <c r="E5" s="153"/>
      <c r="F5" s="154">
        <v>69729</v>
      </c>
      <c r="G5" s="155"/>
      <c r="H5" s="156"/>
    </row>
    <row r="6" spans="1:8" x14ac:dyDescent="0.15">
      <c r="A6" s="157"/>
      <c r="B6" s="158"/>
      <c r="C6" s="159"/>
      <c r="D6" s="160">
        <v>55162</v>
      </c>
      <c r="E6" s="161"/>
      <c r="F6" s="162">
        <v>38908</v>
      </c>
      <c r="G6" s="163"/>
      <c r="H6" s="164"/>
    </row>
    <row r="7" spans="1:8" x14ac:dyDescent="0.15">
      <c r="A7" s="145" t="s">
        <v>555</v>
      </c>
      <c r="B7" s="150"/>
      <c r="C7" s="151"/>
      <c r="D7" s="152">
        <v>74248</v>
      </c>
      <c r="E7" s="153"/>
      <c r="F7" s="154">
        <v>74581</v>
      </c>
      <c r="G7" s="155"/>
      <c r="H7" s="156"/>
    </row>
    <row r="8" spans="1:8" x14ac:dyDescent="0.15">
      <c r="A8" s="157"/>
      <c r="B8" s="158"/>
      <c r="C8" s="159"/>
      <c r="D8" s="160">
        <v>35405</v>
      </c>
      <c r="E8" s="161"/>
      <c r="F8" s="162">
        <v>41563</v>
      </c>
      <c r="G8" s="163"/>
      <c r="H8" s="164"/>
    </row>
    <row r="9" spans="1:8" x14ac:dyDescent="0.15">
      <c r="A9" s="145" t="s">
        <v>556</v>
      </c>
      <c r="B9" s="150"/>
      <c r="C9" s="151"/>
      <c r="D9" s="152">
        <v>85972</v>
      </c>
      <c r="E9" s="153"/>
      <c r="F9" s="154">
        <v>76347</v>
      </c>
      <c r="G9" s="155"/>
      <c r="H9" s="156"/>
    </row>
    <row r="10" spans="1:8" x14ac:dyDescent="0.15">
      <c r="A10" s="157"/>
      <c r="B10" s="158"/>
      <c r="C10" s="159"/>
      <c r="D10" s="160">
        <v>30730</v>
      </c>
      <c r="E10" s="161"/>
      <c r="F10" s="162">
        <v>41762</v>
      </c>
      <c r="G10" s="163"/>
      <c r="H10" s="164"/>
    </row>
    <row r="11" spans="1:8" x14ac:dyDescent="0.15">
      <c r="A11" s="145" t="s">
        <v>557</v>
      </c>
      <c r="B11" s="150"/>
      <c r="C11" s="151"/>
      <c r="D11" s="152">
        <v>140171</v>
      </c>
      <c r="E11" s="153"/>
      <c r="F11" s="154">
        <v>69604</v>
      </c>
      <c r="G11" s="155"/>
      <c r="H11" s="156"/>
    </row>
    <row r="12" spans="1:8" x14ac:dyDescent="0.15">
      <c r="A12" s="157"/>
      <c r="B12" s="158"/>
      <c r="C12" s="165"/>
      <c r="D12" s="160">
        <v>48183</v>
      </c>
      <c r="E12" s="161"/>
      <c r="F12" s="162">
        <v>36247</v>
      </c>
      <c r="G12" s="163"/>
      <c r="H12" s="164"/>
    </row>
    <row r="13" spans="1:8" x14ac:dyDescent="0.15">
      <c r="A13" s="145"/>
      <c r="B13" s="150"/>
      <c r="C13" s="166"/>
      <c r="D13" s="167">
        <v>99195</v>
      </c>
      <c r="E13" s="168"/>
      <c r="F13" s="169">
        <v>71746</v>
      </c>
      <c r="G13" s="170"/>
      <c r="H13" s="156"/>
    </row>
    <row r="14" spans="1:8" x14ac:dyDescent="0.15">
      <c r="A14" s="157"/>
      <c r="B14" s="158"/>
      <c r="C14" s="159"/>
      <c r="D14" s="160">
        <v>43696</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4.4800000000000004</v>
      </c>
      <c r="C19" s="171">
        <f>ROUND(VALUE(SUBSTITUTE(実質収支比率等に係る経年分析!G$48,"▲","-")),2)</f>
        <v>5.0199999999999996</v>
      </c>
      <c r="D19" s="171">
        <f>ROUND(VALUE(SUBSTITUTE(実質収支比率等に係る経年分析!H$48,"▲","-")),2)</f>
        <v>4.6100000000000003</v>
      </c>
      <c r="E19" s="171">
        <f>ROUND(VALUE(SUBSTITUTE(実質収支比率等に係る経年分析!I$48,"▲","-")),2)</f>
        <v>4.8499999999999996</v>
      </c>
      <c r="F19" s="171">
        <f>ROUND(VALUE(SUBSTITUTE(実質収支比率等に係る経年分析!J$48,"▲","-")),2)</f>
        <v>6.74</v>
      </c>
    </row>
    <row r="20" spans="1:11" x14ac:dyDescent="0.15">
      <c r="A20" s="171" t="s">
        <v>55</v>
      </c>
      <c r="B20" s="171">
        <f>ROUND(VALUE(SUBSTITUTE(実質収支比率等に係る経年分析!F$47,"▲","-")),2)</f>
        <v>12.36</v>
      </c>
      <c r="C20" s="171">
        <f>ROUND(VALUE(SUBSTITUTE(実質収支比率等に係る経年分析!G$47,"▲","-")),2)</f>
        <v>12.45</v>
      </c>
      <c r="D20" s="171">
        <f>ROUND(VALUE(SUBSTITUTE(実質収支比率等に係る経年分析!H$47,"▲","-")),2)</f>
        <v>12.42</v>
      </c>
      <c r="E20" s="171">
        <f>ROUND(VALUE(SUBSTITUTE(実質収支比率等に係る経年分析!I$47,"▲","-")),2)</f>
        <v>13.45</v>
      </c>
      <c r="F20" s="171">
        <f>ROUND(VALUE(SUBSTITUTE(実質収支比率等に係る経年分析!J$47,"▲","-")),2)</f>
        <v>12.9</v>
      </c>
    </row>
    <row r="21" spans="1:11" x14ac:dyDescent="0.15">
      <c r="A21" s="171" t="s">
        <v>56</v>
      </c>
      <c r="B21" s="171">
        <f>IF(ISNUMBER(VALUE(SUBSTITUTE(実質収支比率等に係る経年分析!F$49,"▲","-"))),ROUND(VALUE(SUBSTITUTE(実質収支比率等に係る経年分析!F$49,"▲","-")),2),NA())</f>
        <v>-0.46</v>
      </c>
      <c r="C21" s="171">
        <f>IF(ISNUMBER(VALUE(SUBSTITUTE(実質収支比率等に係る経年分析!G$49,"▲","-"))),ROUND(VALUE(SUBSTITUTE(実質収支比率等に係る経年分析!G$49,"▲","-")),2),NA())</f>
        <v>0.53</v>
      </c>
      <c r="D21" s="171">
        <f>IF(ISNUMBER(VALUE(SUBSTITUTE(実質収支比率等に係る経年分析!H$49,"▲","-"))),ROUND(VALUE(SUBSTITUTE(実質収支比率等に係る経年分析!H$49,"▲","-")),2),NA())</f>
        <v>-0.39</v>
      </c>
      <c r="E21" s="171">
        <f>IF(ISNUMBER(VALUE(SUBSTITUTE(実質収支比率等に係る経年分析!I$49,"▲","-"))),ROUND(VALUE(SUBSTITUTE(実質収支比率等に係る経年分析!I$49,"▲","-")),2),NA())</f>
        <v>1.99</v>
      </c>
      <c r="F21" s="171">
        <f>IF(ISNUMBER(VALUE(SUBSTITUTE(実質収支比率等に係る経年分析!J$49,"▲","-"))),ROUND(VALUE(SUBSTITUTE(実質収支比率等に係る経年分析!J$49,"▲","-")),2),NA())</f>
        <v>2.1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発電事業特別会計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0.95</v>
      </c>
    </row>
    <row r="32" spans="1:11" x14ac:dyDescent="0.15">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0.56000000000000005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2.5499999999999998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2.1800000000000002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2.34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2.94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5.0199999999999996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4.5999999999999996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4.8499999999999996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6.74</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17.32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18.28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31.42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2416</v>
      </c>
      <c r="E42" s="173"/>
      <c r="F42" s="173"/>
      <c r="G42" s="173">
        <f>'実質公債費比率（分子）の構造'!L$52</f>
        <v>2455</v>
      </c>
      <c r="H42" s="173"/>
      <c r="I42" s="173"/>
      <c r="J42" s="173">
        <f>'実質公債費比率（分子）の構造'!M$52</f>
        <v>2470</v>
      </c>
      <c r="K42" s="173"/>
      <c r="L42" s="173"/>
      <c r="M42" s="173">
        <f>'実質公債費比率（分子）の構造'!N$52</f>
        <v>2525</v>
      </c>
      <c r="N42" s="173"/>
      <c r="O42" s="173"/>
      <c r="P42" s="173">
        <f>'実質公債費比率（分子）の構造'!O$52</f>
        <v>2530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98</v>
      </c>
      <c r="C44" s="173"/>
      <c r="D44" s="173"/>
      <c r="E44" s="173">
        <f>'実質公債費比率（分子）の構造'!L$50</f>
        <v>96</v>
      </c>
      <c r="F44" s="173"/>
      <c r="G44" s="173"/>
      <c r="H44" s="173">
        <f>'実質公債費比率（分子）の構造'!M$50</f>
        <v>88</v>
      </c>
      <c r="I44" s="173"/>
      <c r="J44" s="173"/>
      <c r="K44" s="173">
        <f>'実質公債費比率（分子）の構造'!N$50</f>
        <v>68</v>
      </c>
      <c r="L44" s="173"/>
      <c r="M44" s="173"/>
      <c r="N44" s="173">
        <f>'実質公債費比率（分子）の構造'!O$50</f>
        <v>63</v>
      </c>
      <c r="O44" s="173"/>
      <c r="P44" s="173"/>
    </row>
    <row r="45" spans="1:16" x14ac:dyDescent="0.15">
      <c r="A45" s="173" t="s">
        <v>66</v>
      </c>
      <c r="B45" s="173">
        <f>'実質公債費比率（分子）の構造'!K$49</f>
        <v>132</v>
      </c>
      <c r="C45" s="173"/>
      <c r="D45" s="173"/>
      <c r="E45" s="173">
        <f>'実質公債費比率（分子）の構造'!L$49</f>
        <v>164</v>
      </c>
      <c r="F45" s="173"/>
      <c r="G45" s="173"/>
      <c r="H45" s="173">
        <f>'実質公債費比率（分子）の構造'!M$49</f>
        <v>151</v>
      </c>
      <c r="I45" s="173"/>
      <c r="J45" s="173"/>
      <c r="K45" s="173">
        <f>'実質公債費比率（分子）の構造'!N$49</f>
        <v>157</v>
      </c>
      <c r="L45" s="173"/>
      <c r="M45" s="173"/>
      <c r="N45" s="173">
        <f>'実質公債費比率（分子）の構造'!O$49</f>
        <v>163</v>
      </c>
      <c r="O45" s="173"/>
      <c r="P45" s="173"/>
    </row>
    <row r="46" spans="1:16" x14ac:dyDescent="0.15">
      <c r="A46" s="173" t="s">
        <v>67</v>
      </c>
      <c r="B46" s="173">
        <f>'実質公債費比率（分子）の構造'!K$48</f>
        <v>1022</v>
      </c>
      <c r="C46" s="173"/>
      <c r="D46" s="173"/>
      <c r="E46" s="173">
        <f>'実質公債費比率（分子）の構造'!L$48</f>
        <v>1007</v>
      </c>
      <c r="F46" s="173"/>
      <c r="G46" s="173"/>
      <c r="H46" s="173">
        <f>'実質公債費比率（分子）の構造'!M$48</f>
        <v>1099</v>
      </c>
      <c r="I46" s="173"/>
      <c r="J46" s="173"/>
      <c r="K46" s="173">
        <f>'実質公債費比率（分子）の構造'!N$48</f>
        <v>1042</v>
      </c>
      <c r="L46" s="173"/>
      <c r="M46" s="173"/>
      <c r="N46" s="173">
        <f>'実質公債費比率（分子）の構造'!O$48</f>
        <v>940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2283</v>
      </c>
      <c r="C49" s="173"/>
      <c r="D49" s="173"/>
      <c r="E49" s="173">
        <f>'実質公債費比率（分子）の構造'!L$45</f>
        <v>2289</v>
      </c>
      <c r="F49" s="173"/>
      <c r="G49" s="173"/>
      <c r="H49" s="173">
        <f>'実質公債費比率（分子）の構造'!M$45</f>
        <v>2379</v>
      </c>
      <c r="I49" s="173"/>
      <c r="J49" s="173"/>
      <c r="K49" s="173">
        <f>'実質公債費比率（分子）の構造'!N$45</f>
        <v>2470</v>
      </c>
      <c r="L49" s="173"/>
      <c r="M49" s="173"/>
      <c r="N49" s="173">
        <f>'実質公債費比率（分子）の構造'!O$45</f>
        <v>2431</v>
      </c>
      <c r="O49" s="173"/>
      <c r="P49" s="173"/>
    </row>
    <row r="50" spans="1:16" x14ac:dyDescent="0.15">
      <c r="A50" s="173" t="s">
        <v>71</v>
      </c>
      <c r="B50" s="173" t="e">
        <f>NA()</f>
        <v>#N/A</v>
      </c>
      <c r="C50" s="173">
        <f>IF(ISNUMBER('実質公債費比率（分子）の構造'!K$53),'実質公債費比率（分子）の構造'!K$53,NA())</f>
        <v>1119</v>
      </c>
      <c r="D50" s="173" t="e">
        <f>NA()</f>
        <v>#N/A</v>
      </c>
      <c r="E50" s="173" t="e">
        <f>NA()</f>
        <v>#N/A</v>
      </c>
      <c r="F50" s="173">
        <f>IF(ISNUMBER('実質公債費比率（分子）の構造'!L$53),'実質公債費比率（分子）の構造'!L$53,NA())</f>
        <v>1101</v>
      </c>
      <c r="G50" s="173" t="e">
        <f>NA()</f>
        <v>#N/A</v>
      </c>
      <c r="H50" s="173" t="e">
        <f>NA()</f>
        <v>#N/A</v>
      </c>
      <c r="I50" s="173">
        <f>IF(ISNUMBER('実質公債費比率（分子）の構造'!M$53),'実質公債費比率（分子）の構造'!M$53,NA())</f>
        <v>1247</v>
      </c>
      <c r="J50" s="173" t="e">
        <f>NA()</f>
        <v>#N/A</v>
      </c>
      <c r="K50" s="173" t="e">
        <f>NA()</f>
        <v>#N/A</v>
      </c>
      <c r="L50" s="173">
        <f>IF(ISNUMBER('実質公債費比率（分子）の構造'!N$53),'実質公債費比率（分子）の構造'!N$53,NA())</f>
        <v>1212</v>
      </c>
      <c r="M50" s="173" t="e">
        <f>NA()</f>
        <v>#N/A</v>
      </c>
      <c r="N50" s="173" t="e">
        <f>NA()</f>
        <v>#N/A</v>
      </c>
      <c r="O50" s="173">
        <f>IF(ISNUMBER('実質公債費比率（分子）の構造'!O$53),'実質公債費比率（分子）の構造'!O$53,NA())</f>
        <v>1067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32258</v>
      </c>
      <c r="E56" s="172"/>
      <c r="F56" s="172"/>
      <c r="G56" s="172">
        <f>'将来負担比率（分子）の構造'!J$52</f>
        <v>31723</v>
      </c>
      <c r="H56" s="172"/>
      <c r="I56" s="172"/>
      <c r="J56" s="172">
        <f>'将来負担比率（分子）の構造'!K$52</f>
        <v>30613</v>
      </c>
      <c r="K56" s="172"/>
      <c r="L56" s="172"/>
      <c r="M56" s="172">
        <f>'将来負担比率（分子）の構造'!L$52</f>
        <v>30243</v>
      </c>
      <c r="N56" s="172"/>
      <c r="O56" s="172"/>
      <c r="P56" s="172">
        <f>'将来負担比率（分子）の構造'!M$52</f>
        <v>29917</v>
      </c>
    </row>
    <row r="57" spans="1:16" x14ac:dyDescent="0.15">
      <c r="A57" s="172" t="s">
        <v>42</v>
      </c>
      <c r="B57" s="172"/>
      <c r="C57" s="172"/>
      <c r="D57" s="172">
        <f>'将来負担比率（分子）の構造'!I$51</f>
        <v>216</v>
      </c>
      <c r="E57" s="172"/>
      <c r="F57" s="172"/>
      <c r="G57" s="172">
        <f>'将来負担比率（分子）の構造'!J$51</f>
        <v>194</v>
      </c>
      <c r="H57" s="172"/>
      <c r="I57" s="172"/>
      <c r="J57" s="172">
        <f>'将来負担比率（分子）の構造'!K$51</f>
        <v>180</v>
      </c>
      <c r="K57" s="172"/>
      <c r="L57" s="172"/>
      <c r="M57" s="172">
        <f>'将来負担比率（分子）の構造'!L$51</f>
        <v>189</v>
      </c>
      <c r="N57" s="172"/>
      <c r="O57" s="172"/>
      <c r="P57" s="172">
        <f>'将来負担比率（分子）の構造'!M$51</f>
        <v>119</v>
      </c>
    </row>
    <row r="58" spans="1:16" x14ac:dyDescent="0.15">
      <c r="A58" s="172" t="s">
        <v>41</v>
      </c>
      <c r="B58" s="172"/>
      <c r="C58" s="172"/>
      <c r="D58" s="172">
        <f>'将来負担比率（分子）の構造'!I$50</f>
        <v>3272</v>
      </c>
      <c r="E58" s="172"/>
      <c r="F58" s="172"/>
      <c r="G58" s="172">
        <f>'将来負担比率（分子）の構造'!J$50</f>
        <v>2985</v>
      </c>
      <c r="H58" s="172"/>
      <c r="I58" s="172"/>
      <c r="J58" s="172">
        <f>'将来負担比率（分子）の構造'!K$50</f>
        <v>2808</v>
      </c>
      <c r="K58" s="172"/>
      <c r="L58" s="172"/>
      <c r="M58" s="172">
        <f>'将来負担比率（分子）の構造'!L$50</f>
        <v>3022</v>
      </c>
      <c r="N58" s="172"/>
      <c r="O58" s="172"/>
      <c r="P58" s="172">
        <f>'将来負担比率（分子）の構造'!M$50</f>
        <v>3110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28</v>
      </c>
      <c r="C61" s="172"/>
      <c r="D61" s="172"/>
      <c r="E61" s="172">
        <f>'将来負担比率（分子）の構造'!J$46</f>
        <v>27</v>
      </c>
      <c r="F61" s="172"/>
      <c r="G61" s="172"/>
      <c r="H61" s="172">
        <f>'将来負担比率（分子）の構造'!K$46</f>
        <v>27</v>
      </c>
      <c r="I61" s="172"/>
      <c r="J61" s="172"/>
      <c r="K61" s="172">
        <f>'将来負担比率（分子）の構造'!L$46</f>
        <v>74</v>
      </c>
      <c r="L61" s="172"/>
      <c r="M61" s="172"/>
      <c r="N61" s="172">
        <f>'将来負担比率（分子）の構造'!M$46</f>
        <v>46</v>
      </c>
      <c r="O61" s="172"/>
      <c r="P61" s="172"/>
    </row>
    <row r="62" spans="1:16" x14ac:dyDescent="0.15">
      <c r="A62" s="172" t="s">
        <v>35</v>
      </c>
      <c r="B62" s="172">
        <f>'将来負担比率（分子）の構造'!I$45</f>
        <v>638</v>
      </c>
      <c r="C62" s="172"/>
      <c r="D62" s="172"/>
      <c r="E62" s="172">
        <f>'将来負担比率（分子）の構造'!J$45</f>
        <v>648</v>
      </c>
      <c r="F62" s="172"/>
      <c r="G62" s="172"/>
      <c r="H62" s="172">
        <f>'将来負担比率（分子）の構造'!K$45</f>
        <v>660</v>
      </c>
      <c r="I62" s="172"/>
      <c r="J62" s="172"/>
      <c r="K62" s="172">
        <f>'将来負担比率（分子）の構造'!L$45</f>
        <v>600</v>
      </c>
      <c r="L62" s="172"/>
      <c r="M62" s="172"/>
      <c r="N62" s="172">
        <f>'将来負担比率（分子）の構造'!M$45</f>
        <v>667</v>
      </c>
      <c r="O62" s="172"/>
      <c r="P62" s="172"/>
    </row>
    <row r="63" spans="1:16" x14ac:dyDescent="0.15">
      <c r="A63" s="172" t="s">
        <v>34</v>
      </c>
      <c r="B63" s="172">
        <f>'将来負担比率（分子）の構造'!I$44</f>
        <v>1222</v>
      </c>
      <c r="C63" s="172"/>
      <c r="D63" s="172"/>
      <c r="E63" s="172">
        <f>'将来負担比率（分子）の構造'!J$44</f>
        <v>1160</v>
      </c>
      <c r="F63" s="172"/>
      <c r="G63" s="172"/>
      <c r="H63" s="172">
        <f>'将来負担比率（分子）の構造'!K$44</f>
        <v>1017</v>
      </c>
      <c r="I63" s="172"/>
      <c r="J63" s="172"/>
      <c r="K63" s="172">
        <f>'将来負担比率（分子）の構造'!L$44</f>
        <v>887</v>
      </c>
      <c r="L63" s="172"/>
      <c r="M63" s="172"/>
      <c r="N63" s="172">
        <f>'将来負担比率（分子）の構造'!M$44</f>
        <v>877</v>
      </c>
      <c r="O63" s="172"/>
      <c r="P63" s="172"/>
    </row>
    <row r="64" spans="1:16" x14ac:dyDescent="0.15">
      <c r="A64" s="172" t="s">
        <v>33</v>
      </c>
      <c r="B64" s="172">
        <f>'将来負担比率（分子）の構造'!I$43</f>
        <v>13875</v>
      </c>
      <c r="C64" s="172"/>
      <c r="D64" s="172"/>
      <c r="E64" s="172">
        <f>'将来負担比率（分子）の構造'!J$43</f>
        <v>12700</v>
      </c>
      <c r="F64" s="172"/>
      <c r="G64" s="172"/>
      <c r="H64" s="172">
        <f>'将来負担比率（分子）の構造'!K$43</f>
        <v>12138</v>
      </c>
      <c r="I64" s="172"/>
      <c r="J64" s="172"/>
      <c r="K64" s="172">
        <f>'将来負担比率（分子）の構造'!L$43</f>
        <v>11830</v>
      </c>
      <c r="L64" s="172"/>
      <c r="M64" s="172"/>
      <c r="N64" s="172">
        <f>'将来負担比率（分子）の構造'!M$43</f>
        <v>11788</v>
      </c>
      <c r="O64" s="172"/>
      <c r="P64" s="172"/>
    </row>
    <row r="65" spans="1:16" x14ac:dyDescent="0.15">
      <c r="A65" s="172" t="s">
        <v>32</v>
      </c>
      <c r="B65" s="172">
        <f>'将来負担比率（分子）の構造'!I$42</f>
        <v>826</v>
      </c>
      <c r="C65" s="172"/>
      <c r="D65" s="172"/>
      <c r="E65" s="172">
        <f>'将来負担比率（分子）の構造'!J$42</f>
        <v>659</v>
      </c>
      <c r="F65" s="172"/>
      <c r="G65" s="172"/>
      <c r="H65" s="172">
        <f>'将来負担比率（分子）の構造'!K$42</f>
        <v>774</v>
      </c>
      <c r="I65" s="172"/>
      <c r="J65" s="172"/>
      <c r="K65" s="172">
        <f>'将来負担比率（分子）の構造'!L$42</f>
        <v>692</v>
      </c>
      <c r="L65" s="172"/>
      <c r="M65" s="172"/>
      <c r="N65" s="172">
        <f>'将来負担比率（分子）の構造'!M$42</f>
        <v>741</v>
      </c>
      <c r="O65" s="172"/>
      <c r="P65" s="172"/>
    </row>
    <row r="66" spans="1:16" x14ac:dyDescent="0.15">
      <c r="A66" s="172" t="s">
        <v>31</v>
      </c>
      <c r="B66" s="172">
        <f>'将来負担比率（分子）の構造'!I$41</f>
        <v>30438</v>
      </c>
      <c r="C66" s="172"/>
      <c r="D66" s="172"/>
      <c r="E66" s="172">
        <f>'将来負担比率（分子）の構造'!J$41</f>
        <v>30852</v>
      </c>
      <c r="F66" s="172"/>
      <c r="G66" s="172"/>
      <c r="H66" s="172">
        <f>'将来負担比率（分子）の構造'!K$41</f>
        <v>30514</v>
      </c>
      <c r="I66" s="172"/>
      <c r="J66" s="172"/>
      <c r="K66" s="172">
        <f>'将来負担比率（分子）の構造'!L$41</f>
        <v>30348</v>
      </c>
      <c r="L66" s="172"/>
      <c r="M66" s="172"/>
      <c r="N66" s="172">
        <f>'将来負担比率（分子）の構造'!M$41</f>
        <v>31343</v>
      </c>
      <c r="O66" s="172"/>
      <c r="P66" s="172"/>
    </row>
    <row r="67" spans="1:16" x14ac:dyDescent="0.15">
      <c r="A67" s="172" t="s">
        <v>75</v>
      </c>
      <c r="B67" s="172" t="e">
        <f>NA()</f>
        <v>#N/A</v>
      </c>
      <c r="C67" s="172">
        <f>IF(ISNUMBER('将来負担比率（分子）の構造'!I$53), IF('将来負担比率（分子）の構造'!I$53 &lt; 0, 0, '将来負担比率（分子）の構造'!I$53), NA())</f>
        <v>11282</v>
      </c>
      <c r="D67" s="172" t="e">
        <f>NA()</f>
        <v>#N/A</v>
      </c>
      <c r="E67" s="172" t="e">
        <f>NA()</f>
        <v>#N/A</v>
      </c>
      <c r="F67" s="172">
        <f>IF(ISNUMBER('将来負担比率（分子）の構造'!J$53), IF('将来負担比率（分子）の構造'!J$53 &lt; 0, 0, '将来負担比率（分子）の構造'!J$53), NA())</f>
        <v>11143</v>
      </c>
      <c r="G67" s="172" t="e">
        <f>NA()</f>
        <v>#N/A</v>
      </c>
      <c r="H67" s="172" t="e">
        <f>NA()</f>
        <v>#N/A</v>
      </c>
      <c r="I67" s="172">
        <f>IF(ISNUMBER('将来負担比率（分子）の構造'!K$53), IF('将来負担比率（分子）の構造'!K$53 &lt; 0, 0, '将来負担比率（分子）の構造'!K$53), NA())</f>
        <v>11528</v>
      </c>
      <c r="J67" s="172" t="e">
        <f>NA()</f>
        <v>#N/A</v>
      </c>
      <c r="K67" s="172" t="e">
        <f>NA()</f>
        <v>#N/A</v>
      </c>
      <c r="L67" s="172">
        <f>IF(ISNUMBER('将来負担比率（分子）の構造'!L$53), IF('将来負担比率（分子）の構造'!L$53 &lt; 0, 0, '将来負担比率（分子）の構造'!L$53), NA())</f>
        <v>10976</v>
      </c>
      <c r="M67" s="172" t="e">
        <f>NA()</f>
        <v>#N/A</v>
      </c>
      <c r="N67" s="172" t="e">
        <f>NA()</f>
        <v>#N/A</v>
      </c>
      <c r="O67" s="172">
        <f>IF(ISNUMBER('将来負担比率（分子）の構造'!M$53), IF('将来負担比率（分子）の構造'!M$53 &lt; 0, 0, '将来負担比率（分子）の構造'!M$53), NA())</f>
        <v>12315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1547</v>
      </c>
      <c r="C72" s="176">
        <f>基金残高に係る経年分析!G55</f>
        <v>1748</v>
      </c>
      <c r="D72" s="176">
        <f>基金残高に係る経年分析!H55</f>
        <v>1749</v>
      </c>
    </row>
    <row r="73" spans="1:16" x14ac:dyDescent="0.15">
      <c r="A73" s="175" t="s">
        <v>78</v>
      </c>
      <c r="B73" s="176">
        <f>基金残高に係る経年分析!F56</f>
        <v>537</v>
      </c>
      <c r="C73" s="176">
        <f>基金残高に係る経年分析!G56</f>
        <v>537</v>
      </c>
      <c r="D73" s="176">
        <f>基金残高に係る経年分析!H56</f>
        <v>537</v>
      </c>
    </row>
    <row r="74" spans="1:16" x14ac:dyDescent="0.15">
      <c r="A74" s="175" t="s">
        <v>79</v>
      </c>
      <c r="B74" s="176">
        <f>基金残高に係る経年分析!F57</f>
        <v>1531</v>
      </c>
      <c r="C74" s="176">
        <f>基金残高に係る経年分析!G57</f>
        <v>1426</v>
      </c>
      <c r="D74" s="176">
        <f>基金残高に係る経年分析!H57</f>
        <v>1393</v>
      </c>
    </row>
  </sheetData>
  <sheetProtection algorithmName="SHA-512" hashValue="UJUiKFYgh3b+Sib3ujCBOhA4+KMssI713k/5rykTdBlp/bN2S71lV2jLamqdvIV9jswf+cTfWJ88CRZvhQ56ug==" saltValue="hHV7jnu18ZRLNcvKHZhS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213</v>
      </c>
      <c r="DI1" s="748"/>
      <c r="DJ1" s="748"/>
      <c r="DK1" s="748"/>
      <c r="DL1" s="748"/>
      <c r="DM1" s="748"/>
      <c r="DN1" s="749"/>
      <c r="DO1" s="212"/>
      <c r="DP1" s="747" t="s">
        <v>214</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4" t="s">
        <v>222</v>
      </c>
      <c r="AQ4" s="744"/>
      <c r="AR4" s="744"/>
      <c r="AS4" s="744"/>
      <c r="AT4" s="744"/>
      <c r="AU4" s="744"/>
      <c r="AV4" s="744"/>
      <c r="AW4" s="744"/>
      <c r="AX4" s="744"/>
      <c r="AY4" s="744"/>
      <c r="AZ4" s="744"/>
      <c r="BA4" s="744"/>
      <c r="BB4" s="744"/>
      <c r="BC4" s="744"/>
      <c r="BD4" s="744"/>
      <c r="BE4" s="744"/>
      <c r="BF4" s="744"/>
      <c r="BG4" s="744" t="s">
        <v>223</v>
      </c>
      <c r="BH4" s="744"/>
      <c r="BI4" s="744"/>
      <c r="BJ4" s="744"/>
      <c r="BK4" s="744"/>
      <c r="BL4" s="744"/>
      <c r="BM4" s="744"/>
      <c r="BN4" s="744"/>
      <c r="BO4" s="744" t="s">
        <v>220</v>
      </c>
      <c r="BP4" s="744"/>
      <c r="BQ4" s="744"/>
      <c r="BR4" s="744"/>
      <c r="BS4" s="744" t="s">
        <v>224</v>
      </c>
      <c r="BT4" s="744"/>
      <c r="BU4" s="744"/>
      <c r="BV4" s="744"/>
      <c r="BW4" s="744"/>
      <c r="BX4" s="744"/>
      <c r="BY4" s="744"/>
      <c r="BZ4" s="744"/>
      <c r="CA4" s="744"/>
      <c r="CB4" s="744"/>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226</v>
      </c>
      <c r="C5" s="698"/>
      <c r="D5" s="698"/>
      <c r="E5" s="698"/>
      <c r="F5" s="698"/>
      <c r="G5" s="698"/>
      <c r="H5" s="698"/>
      <c r="I5" s="698"/>
      <c r="J5" s="698"/>
      <c r="K5" s="698"/>
      <c r="L5" s="698"/>
      <c r="M5" s="698"/>
      <c r="N5" s="698"/>
      <c r="O5" s="698"/>
      <c r="P5" s="698"/>
      <c r="Q5" s="699"/>
      <c r="R5" s="682">
        <v>7797560</v>
      </c>
      <c r="S5" s="683"/>
      <c r="T5" s="683"/>
      <c r="U5" s="683"/>
      <c r="V5" s="683"/>
      <c r="W5" s="683"/>
      <c r="X5" s="683"/>
      <c r="Y5" s="726"/>
      <c r="Z5" s="745">
        <v>29.4</v>
      </c>
      <c r="AA5" s="745"/>
      <c r="AB5" s="745"/>
      <c r="AC5" s="745"/>
      <c r="AD5" s="746">
        <v>7797560</v>
      </c>
      <c r="AE5" s="746"/>
      <c r="AF5" s="746"/>
      <c r="AG5" s="746"/>
      <c r="AH5" s="746"/>
      <c r="AI5" s="746"/>
      <c r="AJ5" s="746"/>
      <c r="AK5" s="746"/>
      <c r="AL5" s="727">
        <v>57.6</v>
      </c>
      <c r="AM5" s="702"/>
      <c r="AN5" s="702"/>
      <c r="AO5" s="728"/>
      <c r="AP5" s="697" t="s">
        <v>227</v>
      </c>
      <c r="AQ5" s="698"/>
      <c r="AR5" s="698"/>
      <c r="AS5" s="698"/>
      <c r="AT5" s="698"/>
      <c r="AU5" s="698"/>
      <c r="AV5" s="698"/>
      <c r="AW5" s="698"/>
      <c r="AX5" s="698"/>
      <c r="AY5" s="698"/>
      <c r="AZ5" s="698"/>
      <c r="BA5" s="698"/>
      <c r="BB5" s="698"/>
      <c r="BC5" s="698"/>
      <c r="BD5" s="698"/>
      <c r="BE5" s="698"/>
      <c r="BF5" s="699"/>
      <c r="BG5" s="629">
        <v>7772761</v>
      </c>
      <c r="BH5" s="630"/>
      <c r="BI5" s="630"/>
      <c r="BJ5" s="630"/>
      <c r="BK5" s="630"/>
      <c r="BL5" s="630"/>
      <c r="BM5" s="630"/>
      <c r="BN5" s="631"/>
      <c r="BO5" s="656">
        <v>99.7</v>
      </c>
      <c r="BP5" s="656"/>
      <c r="BQ5" s="656"/>
      <c r="BR5" s="656"/>
      <c r="BS5" s="657">
        <v>657718</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15">
      <c r="B6" s="626" t="s">
        <v>231</v>
      </c>
      <c r="C6" s="627"/>
      <c r="D6" s="627"/>
      <c r="E6" s="627"/>
      <c r="F6" s="627"/>
      <c r="G6" s="627"/>
      <c r="H6" s="627"/>
      <c r="I6" s="627"/>
      <c r="J6" s="627"/>
      <c r="K6" s="627"/>
      <c r="L6" s="627"/>
      <c r="M6" s="627"/>
      <c r="N6" s="627"/>
      <c r="O6" s="627"/>
      <c r="P6" s="627"/>
      <c r="Q6" s="628"/>
      <c r="R6" s="629">
        <v>177647</v>
      </c>
      <c r="S6" s="630"/>
      <c r="T6" s="630"/>
      <c r="U6" s="630"/>
      <c r="V6" s="630"/>
      <c r="W6" s="630"/>
      <c r="X6" s="630"/>
      <c r="Y6" s="631"/>
      <c r="Z6" s="656">
        <v>0.7</v>
      </c>
      <c r="AA6" s="656"/>
      <c r="AB6" s="656"/>
      <c r="AC6" s="656"/>
      <c r="AD6" s="657">
        <v>177647</v>
      </c>
      <c r="AE6" s="657"/>
      <c r="AF6" s="657"/>
      <c r="AG6" s="657"/>
      <c r="AH6" s="657"/>
      <c r="AI6" s="657"/>
      <c r="AJ6" s="657"/>
      <c r="AK6" s="657"/>
      <c r="AL6" s="632">
        <v>1.3</v>
      </c>
      <c r="AM6" s="633"/>
      <c r="AN6" s="633"/>
      <c r="AO6" s="658"/>
      <c r="AP6" s="626" t="s">
        <v>232</v>
      </c>
      <c r="AQ6" s="627"/>
      <c r="AR6" s="627"/>
      <c r="AS6" s="627"/>
      <c r="AT6" s="627"/>
      <c r="AU6" s="627"/>
      <c r="AV6" s="627"/>
      <c r="AW6" s="627"/>
      <c r="AX6" s="627"/>
      <c r="AY6" s="627"/>
      <c r="AZ6" s="627"/>
      <c r="BA6" s="627"/>
      <c r="BB6" s="627"/>
      <c r="BC6" s="627"/>
      <c r="BD6" s="627"/>
      <c r="BE6" s="627"/>
      <c r="BF6" s="628"/>
      <c r="BG6" s="629">
        <v>7772761</v>
      </c>
      <c r="BH6" s="630"/>
      <c r="BI6" s="630"/>
      <c r="BJ6" s="630"/>
      <c r="BK6" s="630"/>
      <c r="BL6" s="630"/>
      <c r="BM6" s="630"/>
      <c r="BN6" s="631"/>
      <c r="BO6" s="656">
        <v>99.7</v>
      </c>
      <c r="BP6" s="656"/>
      <c r="BQ6" s="656"/>
      <c r="BR6" s="656"/>
      <c r="BS6" s="657">
        <v>657718</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187449</v>
      </c>
      <c r="CS6" s="630"/>
      <c r="CT6" s="630"/>
      <c r="CU6" s="630"/>
      <c r="CV6" s="630"/>
      <c r="CW6" s="630"/>
      <c r="CX6" s="630"/>
      <c r="CY6" s="631"/>
      <c r="CZ6" s="727">
        <v>0.7</v>
      </c>
      <c r="DA6" s="702"/>
      <c r="DB6" s="702"/>
      <c r="DC6" s="730"/>
      <c r="DD6" s="635" t="s">
        <v>127</v>
      </c>
      <c r="DE6" s="630"/>
      <c r="DF6" s="630"/>
      <c r="DG6" s="630"/>
      <c r="DH6" s="630"/>
      <c r="DI6" s="630"/>
      <c r="DJ6" s="630"/>
      <c r="DK6" s="630"/>
      <c r="DL6" s="630"/>
      <c r="DM6" s="630"/>
      <c r="DN6" s="630"/>
      <c r="DO6" s="630"/>
      <c r="DP6" s="631"/>
      <c r="DQ6" s="635">
        <v>187376</v>
      </c>
      <c r="DR6" s="630"/>
      <c r="DS6" s="630"/>
      <c r="DT6" s="630"/>
      <c r="DU6" s="630"/>
      <c r="DV6" s="630"/>
      <c r="DW6" s="630"/>
      <c r="DX6" s="630"/>
      <c r="DY6" s="630"/>
      <c r="DZ6" s="630"/>
      <c r="EA6" s="630"/>
      <c r="EB6" s="630"/>
      <c r="EC6" s="674"/>
    </row>
    <row r="7" spans="2:143" ht="11.25" customHeight="1" x14ac:dyDescent="0.15">
      <c r="B7" s="626" t="s">
        <v>234</v>
      </c>
      <c r="C7" s="627"/>
      <c r="D7" s="627"/>
      <c r="E7" s="627"/>
      <c r="F7" s="627"/>
      <c r="G7" s="627"/>
      <c r="H7" s="627"/>
      <c r="I7" s="627"/>
      <c r="J7" s="627"/>
      <c r="K7" s="627"/>
      <c r="L7" s="627"/>
      <c r="M7" s="627"/>
      <c r="N7" s="627"/>
      <c r="O7" s="627"/>
      <c r="P7" s="627"/>
      <c r="Q7" s="628"/>
      <c r="R7" s="629">
        <v>4998</v>
      </c>
      <c r="S7" s="630"/>
      <c r="T7" s="630"/>
      <c r="U7" s="630"/>
      <c r="V7" s="630"/>
      <c r="W7" s="630"/>
      <c r="X7" s="630"/>
      <c r="Y7" s="631"/>
      <c r="Z7" s="656">
        <v>0</v>
      </c>
      <c r="AA7" s="656"/>
      <c r="AB7" s="656"/>
      <c r="AC7" s="656"/>
      <c r="AD7" s="657">
        <v>4998</v>
      </c>
      <c r="AE7" s="657"/>
      <c r="AF7" s="657"/>
      <c r="AG7" s="657"/>
      <c r="AH7" s="657"/>
      <c r="AI7" s="657"/>
      <c r="AJ7" s="657"/>
      <c r="AK7" s="657"/>
      <c r="AL7" s="632">
        <v>0</v>
      </c>
      <c r="AM7" s="633"/>
      <c r="AN7" s="633"/>
      <c r="AO7" s="658"/>
      <c r="AP7" s="626" t="s">
        <v>235</v>
      </c>
      <c r="AQ7" s="627"/>
      <c r="AR7" s="627"/>
      <c r="AS7" s="627"/>
      <c r="AT7" s="627"/>
      <c r="AU7" s="627"/>
      <c r="AV7" s="627"/>
      <c r="AW7" s="627"/>
      <c r="AX7" s="627"/>
      <c r="AY7" s="627"/>
      <c r="AZ7" s="627"/>
      <c r="BA7" s="627"/>
      <c r="BB7" s="627"/>
      <c r="BC7" s="627"/>
      <c r="BD7" s="627"/>
      <c r="BE7" s="627"/>
      <c r="BF7" s="628"/>
      <c r="BG7" s="629">
        <v>2578777</v>
      </c>
      <c r="BH7" s="630"/>
      <c r="BI7" s="630"/>
      <c r="BJ7" s="630"/>
      <c r="BK7" s="630"/>
      <c r="BL7" s="630"/>
      <c r="BM7" s="630"/>
      <c r="BN7" s="631"/>
      <c r="BO7" s="656">
        <v>33.1</v>
      </c>
      <c r="BP7" s="656"/>
      <c r="BQ7" s="656"/>
      <c r="BR7" s="656"/>
      <c r="BS7" s="657">
        <v>80320</v>
      </c>
      <c r="BT7" s="657"/>
      <c r="BU7" s="657"/>
      <c r="BV7" s="657"/>
      <c r="BW7" s="657"/>
      <c r="BX7" s="657"/>
      <c r="BY7" s="657"/>
      <c r="BZ7" s="657"/>
      <c r="CA7" s="657"/>
      <c r="CB7" s="715"/>
      <c r="CD7" s="666" t="s">
        <v>236</v>
      </c>
      <c r="CE7" s="667"/>
      <c r="CF7" s="667"/>
      <c r="CG7" s="667"/>
      <c r="CH7" s="667"/>
      <c r="CI7" s="667"/>
      <c r="CJ7" s="667"/>
      <c r="CK7" s="667"/>
      <c r="CL7" s="667"/>
      <c r="CM7" s="667"/>
      <c r="CN7" s="667"/>
      <c r="CO7" s="667"/>
      <c r="CP7" s="667"/>
      <c r="CQ7" s="668"/>
      <c r="CR7" s="629">
        <v>3136110</v>
      </c>
      <c r="CS7" s="630"/>
      <c r="CT7" s="630"/>
      <c r="CU7" s="630"/>
      <c r="CV7" s="630"/>
      <c r="CW7" s="630"/>
      <c r="CX7" s="630"/>
      <c r="CY7" s="631"/>
      <c r="CZ7" s="656">
        <v>12.4</v>
      </c>
      <c r="DA7" s="656"/>
      <c r="DB7" s="656"/>
      <c r="DC7" s="656"/>
      <c r="DD7" s="635">
        <v>851697</v>
      </c>
      <c r="DE7" s="630"/>
      <c r="DF7" s="630"/>
      <c r="DG7" s="630"/>
      <c r="DH7" s="630"/>
      <c r="DI7" s="630"/>
      <c r="DJ7" s="630"/>
      <c r="DK7" s="630"/>
      <c r="DL7" s="630"/>
      <c r="DM7" s="630"/>
      <c r="DN7" s="630"/>
      <c r="DO7" s="630"/>
      <c r="DP7" s="631"/>
      <c r="DQ7" s="635">
        <v>1803032</v>
      </c>
      <c r="DR7" s="630"/>
      <c r="DS7" s="630"/>
      <c r="DT7" s="630"/>
      <c r="DU7" s="630"/>
      <c r="DV7" s="630"/>
      <c r="DW7" s="630"/>
      <c r="DX7" s="630"/>
      <c r="DY7" s="630"/>
      <c r="DZ7" s="630"/>
      <c r="EA7" s="630"/>
      <c r="EB7" s="630"/>
      <c r="EC7" s="674"/>
    </row>
    <row r="8" spans="2:143" ht="11.25" customHeight="1" x14ac:dyDescent="0.15">
      <c r="B8" s="626" t="s">
        <v>237</v>
      </c>
      <c r="C8" s="627"/>
      <c r="D8" s="627"/>
      <c r="E8" s="627"/>
      <c r="F8" s="627"/>
      <c r="G8" s="627"/>
      <c r="H8" s="627"/>
      <c r="I8" s="627"/>
      <c r="J8" s="627"/>
      <c r="K8" s="627"/>
      <c r="L8" s="627"/>
      <c r="M8" s="627"/>
      <c r="N8" s="627"/>
      <c r="O8" s="627"/>
      <c r="P8" s="627"/>
      <c r="Q8" s="628"/>
      <c r="R8" s="629">
        <v>39956</v>
      </c>
      <c r="S8" s="630"/>
      <c r="T8" s="630"/>
      <c r="U8" s="630"/>
      <c r="V8" s="630"/>
      <c r="W8" s="630"/>
      <c r="X8" s="630"/>
      <c r="Y8" s="631"/>
      <c r="Z8" s="656">
        <v>0.2</v>
      </c>
      <c r="AA8" s="656"/>
      <c r="AB8" s="656"/>
      <c r="AC8" s="656"/>
      <c r="AD8" s="657">
        <v>39956</v>
      </c>
      <c r="AE8" s="657"/>
      <c r="AF8" s="657"/>
      <c r="AG8" s="657"/>
      <c r="AH8" s="657"/>
      <c r="AI8" s="657"/>
      <c r="AJ8" s="657"/>
      <c r="AK8" s="657"/>
      <c r="AL8" s="632">
        <v>0.3</v>
      </c>
      <c r="AM8" s="633"/>
      <c r="AN8" s="633"/>
      <c r="AO8" s="658"/>
      <c r="AP8" s="626" t="s">
        <v>238</v>
      </c>
      <c r="AQ8" s="627"/>
      <c r="AR8" s="627"/>
      <c r="AS8" s="627"/>
      <c r="AT8" s="627"/>
      <c r="AU8" s="627"/>
      <c r="AV8" s="627"/>
      <c r="AW8" s="627"/>
      <c r="AX8" s="627"/>
      <c r="AY8" s="627"/>
      <c r="AZ8" s="627"/>
      <c r="BA8" s="627"/>
      <c r="BB8" s="627"/>
      <c r="BC8" s="627"/>
      <c r="BD8" s="627"/>
      <c r="BE8" s="627"/>
      <c r="BF8" s="628"/>
      <c r="BG8" s="629">
        <v>82080</v>
      </c>
      <c r="BH8" s="630"/>
      <c r="BI8" s="630"/>
      <c r="BJ8" s="630"/>
      <c r="BK8" s="630"/>
      <c r="BL8" s="630"/>
      <c r="BM8" s="630"/>
      <c r="BN8" s="631"/>
      <c r="BO8" s="656">
        <v>1.1000000000000001</v>
      </c>
      <c r="BP8" s="656"/>
      <c r="BQ8" s="656"/>
      <c r="BR8" s="656"/>
      <c r="BS8" s="657" t="s">
        <v>127</v>
      </c>
      <c r="BT8" s="657"/>
      <c r="BU8" s="657"/>
      <c r="BV8" s="657"/>
      <c r="BW8" s="657"/>
      <c r="BX8" s="657"/>
      <c r="BY8" s="657"/>
      <c r="BZ8" s="657"/>
      <c r="CA8" s="657"/>
      <c r="CB8" s="715"/>
      <c r="CD8" s="666" t="s">
        <v>239</v>
      </c>
      <c r="CE8" s="667"/>
      <c r="CF8" s="667"/>
      <c r="CG8" s="667"/>
      <c r="CH8" s="667"/>
      <c r="CI8" s="667"/>
      <c r="CJ8" s="667"/>
      <c r="CK8" s="667"/>
      <c r="CL8" s="667"/>
      <c r="CM8" s="667"/>
      <c r="CN8" s="667"/>
      <c r="CO8" s="667"/>
      <c r="CP8" s="667"/>
      <c r="CQ8" s="668"/>
      <c r="CR8" s="629">
        <v>6922498</v>
      </c>
      <c r="CS8" s="630"/>
      <c r="CT8" s="630"/>
      <c r="CU8" s="630"/>
      <c r="CV8" s="630"/>
      <c r="CW8" s="630"/>
      <c r="CX8" s="630"/>
      <c r="CY8" s="631"/>
      <c r="CZ8" s="656">
        <v>27.4</v>
      </c>
      <c r="DA8" s="656"/>
      <c r="DB8" s="656"/>
      <c r="DC8" s="656"/>
      <c r="DD8" s="635">
        <v>367647</v>
      </c>
      <c r="DE8" s="630"/>
      <c r="DF8" s="630"/>
      <c r="DG8" s="630"/>
      <c r="DH8" s="630"/>
      <c r="DI8" s="630"/>
      <c r="DJ8" s="630"/>
      <c r="DK8" s="630"/>
      <c r="DL8" s="630"/>
      <c r="DM8" s="630"/>
      <c r="DN8" s="630"/>
      <c r="DO8" s="630"/>
      <c r="DP8" s="631"/>
      <c r="DQ8" s="635">
        <v>3381587</v>
      </c>
      <c r="DR8" s="630"/>
      <c r="DS8" s="630"/>
      <c r="DT8" s="630"/>
      <c r="DU8" s="630"/>
      <c r="DV8" s="630"/>
      <c r="DW8" s="630"/>
      <c r="DX8" s="630"/>
      <c r="DY8" s="630"/>
      <c r="DZ8" s="630"/>
      <c r="EA8" s="630"/>
      <c r="EB8" s="630"/>
      <c r="EC8" s="674"/>
    </row>
    <row r="9" spans="2:143" ht="11.25" customHeight="1" x14ac:dyDescent="0.15">
      <c r="B9" s="626" t="s">
        <v>240</v>
      </c>
      <c r="C9" s="627"/>
      <c r="D9" s="627"/>
      <c r="E9" s="627"/>
      <c r="F9" s="627"/>
      <c r="G9" s="627"/>
      <c r="H9" s="627"/>
      <c r="I9" s="627"/>
      <c r="J9" s="627"/>
      <c r="K9" s="627"/>
      <c r="L9" s="627"/>
      <c r="M9" s="627"/>
      <c r="N9" s="627"/>
      <c r="O9" s="627"/>
      <c r="P9" s="627"/>
      <c r="Q9" s="628"/>
      <c r="R9" s="629">
        <v>43895</v>
      </c>
      <c r="S9" s="630"/>
      <c r="T9" s="630"/>
      <c r="U9" s="630"/>
      <c r="V9" s="630"/>
      <c r="W9" s="630"/>
      <c r="X9" s="630"/>
      <c r="Y9" s="631"/>
      <c r="Z9" s="656">
        <v>0.2</v>
      </c>
      <c r="AA9" s="656"/>
      <c r="AB9" s="656"/>
      <c r="AC9" s="656"/>
      <c r="AD9" s="657">
        <v>43895</v>
      </c>
      <c r="AE9" s="657"/>
      <c r="AF9" s="657"/>
      <c r="AG9" s="657"/>
      <c r="AH9" s="657"/>
      <c r="AI9" s="657"/>
      <c r="AJ9" s="657"/>
      <c r="AK9" s="657"/>
      <c r="AL9" s="632">
        <v>0.3</v>
      </c>
      <c r="AM9" s="633"/>
      <c r="AN9" s="633"/>
      <c r="AO9" s="658"/>
      <c r="AP9" s="626" t="s">
        <v>241</v>
      </c>
      <c r="AQ9" s="627"/>
      <c r="AR9" s="627"/>
      <c r="AS9" s="627"/>
      <c r="AT9" s="627"/>
      <c r="AU9" s="627"/>
      <c r="AV9" s="627"/>
      <c r="AW9" s="627"/>
      <c r="AX9" s="627"/>
      <c r="AY9" s="627"/>
      <c r="AZ9" s="627"/>
      <c r="BA9" s="627"/>
      <c r="BB9" s="627"/>
      <c r="BC9" s="627"/>
      <c r="BD9" s="627"/>
      <c r="BE9" s="627"/>
      <c r="BF9" s="628"/>
      <c r="BG9" s="629">
        <v>2165191</v>
      </c>
      <c r="BH9" s="630"/>
      <c r="BI9" s="630"/>
      <c r="BJ9" s="630"/>
      <c r="BK9" s="630"/>
      <c r="BL9" s="630"/>
      <c r="BM9" s="630"/>
      <c r="BN9" s="631"/>
      <c r="BO9" s="656">
        <v>27.8</v>
      </c>
      <c r="BP9" s="656"/>
      <c r="BQ9" s="656"/>
      <c r="BR9" s="656"/>
      <c r="BS9" s="657" t="s">
        <v>127</v>
      </c>
      <c r="BT9" s="657"/>
      <c r="BU9" s="657"/>
      <c r="BV9" s="657"/>
      <c r="BW9" s="657"/>
      <c r="BX9" s="657"/>
      <c r="BY9" s="657"/>
      <c r="BZ9" s="657"/>
      <c r="CA9" s="657"/>
      <c r="CB9" s="715"/>
      <c r="CD9" s="666" t="s">
        <v>242</v>
      </c>
      <c r="CE9" s="667"/>
      <c r="CF9" s="667"/>
      <c r="CG9" s="667"/>
      <c r="CH9" s="667"/>
      <c r="CI9" s="667"/>
      <c r="CJ9" s="667"/>
      <c r="CK9" s="667"/>
      <c r="CL9" s="667"/>
      <c r="CM9" s="667"/>
      <c r="CN9" s="667"/>
      <c r="CO9" s="667"/>
      <c r="CP9" s="667"/>
      <c r="CQ9" s="668"/>
      <c r="CR9" s="629">
        <v>2073697</v>
      </c>
      <c r="CS9" s="630"/>
      <c r="CT9" s="630"/>
      <c r="CU9" s="630"/>
      <c r="CV9" s="630"/>
      <c r="CW9" s="630"/>
      <c r="CX9" s="630"/>
      <c r="CY9" s="631"/>
      <c r="CZ9" s="656">
        <v>8.1999999999999993</v>
      </c>
      <c r="DA9" s="656"/>
      <c r="DB9" s="656"/>
      <c r="DC9" s="656"/>
      <c r="DD9" s="635">
        <v>3247</v>
      </c>
      <c r="DE9" s="630"/>
      <c r="DF9" s="630"/>
      <c r="DG9" s="630"/>
      <c r="DH9" s="630"/>
      <c r="DI9" s="630"/>
      <c r="DJ9" s="630"/>
      <c r="DK9" s="630"/>
      <c r="DL9" s="630"/>
      <c r="DM9" s="630"/>
      <c r="DN9" s="630"/>
      <c r="DO9" s="630"/>
      <c r="DP9" s="631"/>
      <c r="DQ9" s="635">
        <v>1777578</v>
      </c>
      <c r="DR9" s="630"/>
      <c r="DS9" s="630"/>
      <c r="DT9" s="630"/>
      <c r="DU9" s="630"/>
      <c r="DV9" s="630"/>
      <c r="DW9" s="630"/>
      <c r="DX9" s="630"/>
      <c r="DY9" s="630"/>
      <c r="DZ9" s="630"/>
      <c r="EA9" s="630"/>
      <c r="EB9" s="630"/>
      <c r="EC9" s="674"/>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127</v>
      </c>
      <c r="AA10" s="656"/>
      <c r="AB10" s="656"/>
      <c r="AC10" s="656"/>
      <c r="AD10" s="657" t="s">
        <v>127</v>
      </c>
      <c r="AE10" s="657"/>
      <c r="AF10" s="657"/>
      <c r="AG10" s="657"/>
      <c r="AH10" s="657"/>
      <c r="AI10" s="657"/>
      <c r="AJ10" s="657"/>
      <c r="AK10" s="657"/>
      <c r="AL10" s="632" t="s">
        <v>127</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135854</v>
      </c>
      <c r="BH10" s="630"/>
      <c r="BI10" s="630"/>
      <c r="BJ10" s="630"/>
      <c r="BK10" s="630"/>
      <c r="BL10" s="630"/>
      <c r="BM10" s="630"/>
      <c r="BN10" s="631"/>
      <c r="BO10" s="656">
        <v>1.7</v>
      </c>
      <c r="BP10" s="656"/>
      <c r="BQ10" s="656"/>
      <c r="BR10" s="656"/>
      <c r="BS10" s="657">
        <v>24478</v>
      </c>
      <c r="BT10" s="657"/>
      <c r="BU10" s="657"/>
      <c r="BV10" s="657"/>
      <c r="BW10" s="657"/>
      <c r="BX10" s="657"/>
      <c r="BY10" s="657"/>
      <c r="BZ10" s="657"/>
      <c r="CA10" s="657"/>
      <c r="CB10" s="715"/>
      <c r="CD10" s="666" t="s">
        <v>245</v>
      </c>
      <c r="CE10" s="667"/>
      <c r="CF10" s="667"/>
      <c r="CG10" s="667"/>
      <c r="CH10" s="667"/>
      <c r="CI10" s="667"/>
      <c r="CJ10" s="667"/>
      <c r="CK10" s="667"/>
      <c r="CL10" s="667"/>
      <c r="CM10" s="667"/>
      <c r="CN10" s="667"/>
      <c r="CO10" s="667"/>
      <c r="CP10" s="667"/>
      <c r="CQ10" s="668"/>
      <c r="CR10" s="629">
        <v>59032</v>
      </c>
      <c r="CS10" s="630"/>
      <c r="CT10" s="630"/>
      <c r="CU10" s="630"/>
      <c r="CV10" s="630"/>
      <c r="CW10" s="630"/>
      <c r="CX10" s="630"/>
      <c r="CY10" s="631"/>
      <c r="CZ10" s="656">
        <v>0.2</v>
      </c>
      <c r="DA10" s="656"/>
      <c r="DB10" s="656"/>
      <c r="DC10" s="656"/>
      <c r="DD10" s="635" t="s">
        <v>127</v>
      </c>
      <c r="DE10" s="630"/>
      <c r="DF10" s="630"/>
      <c r="DG10" s="630"/>
      <c r="DH10" s="630"/>
      <c r="DI10" s="630"/>
      <c r="DJ10" s="630"/>
      <c r="DK10" s="630"/>
      <c r="DL10" s="630"/>
      <c r="DM10" s="630"/>
      <c r="DN10" s="630"/>
      <c r="DO10" s="630"/>
      <c r="DP10" s="631"/>
      <c r="DQ10" s="635">
        <v>19918</v>
      </c>
      <c r="DR10" s="630"/>
      <c r="DS10" s="630"/>
      <c r="DT10" s="630"/>
      <c r="DU10" s="630"/>
      <c r="DV10" s="630"/>
      <c r="DW10" s="630"/>
      <c r="DX10" s="630"/>
      <c r="DY10" s="630"/>
      <c r="DZ10" s="630"/>
      <c r="EA10" s="630"/>
      <c r="EB10" s="630"/>
      <c r="EC10" s="674"/>
    </row>
    <row r="11" spans="2:143" ht="11.25" customHeight="1" x14ac:dyDescent="0.15">
      <c r="B11" s="626" t="s">
        <v>246</v>
      </c>
      <c r="C11" s="627"/>
      <c r="D11" s="627"/>
      <c r="E11" s="627"/>
      <c r="F11" s="627"/>
      <c r="G11" s="627"/>
      <c r="H11" s="627"/>
      <c r="I11" s="627"/>
      <c r="J11" s="627"/>
      <c r="K11" s="627"/>
      <c r="L11" s="627"/>
      <c r="M11" s="627"/>
      <c r="N11" s="627"/>
      <c r="O11" s="627"/>
      <c r="P11" s="627"/>
      <c r="Q11" s="628"/>
      <c r="R11" s="629">
        <v>1039628</v>
      </c>
      <c r="S11" s="630"/>
      <c r="T11" s="630"/>
      <c r="U11" s="630"/>
      <c r="V11" s="630"/>
      <c r="W11" s="630"/>
      <c r="X11" s="630"/>
      <c r="Y11" s="631"/>
      <c r="Z11" s="632">
        <v>3.9</v>
      </c>
      <c r="AA11" s="633"/>
      <c r="AB11" s="633"/>
      <c r="AC11" s="634"/>
      <c r="AD11" s="635">
        <v>1039628</v>
      </c>
      <c r="AE11" s="630"/>
      <c r="AF11" s="630"/>
      <c r="AG11" s="630"/>
      <c r="AH11" s="630"/>
      <c r="AI11" s="630"/>
      <c r="AJ11" s="630"/>
      <c r="AK11" s="631"/>
      <c r="AL11" s="632">
        <v>7.7</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195652</v>
      </c>
      <c r="BH11" s="630"/>
      <c r="BI11" s="630"/>
      <c r="BJ11" s="630"/>
      <c r="BK11" s="630"/>
      <c r="BL11" s="630"/>
      <c r="BM11" s="630"/>
      <c r="BN11" s="631"/>
      <c r="BO11" s="656">
        <v>2.5</v>
      </c>
      <c r="BP11" s="656"/>
      <c r="BQ11" s="656"/>
      <c r="BR11" s="656"/>
      <c r="BS11" s="657">
        <v>55842</v>
      </c>
      <c r="BT11" s="657"/>
      <c r="BU11" s="657"/>
      <c r="BV11" s="657"/>
      <c r="BW11" s="657"/>
      <c r="BX11" s="657"/>
      <c r="BY11" s="657"/>
      <c r="BZ11" s="657"/>
      <c r="CA11" s="657"/>
      <c r="CB11" s="715"/>
      <c r="CD11" s="666" t="s">
        <v>248</v>
      </c>
      <c r="CE11" s="667"/>
      <c r="CF11" s="667"/>
      <c r="CG11" s="667"/>
      <c r="CH11" s="667"/>
      <c r="CI11" s="667"/>
      <c r="CJ11" s="667"/>
      <c r="CK11" s="667"/>
      <c r="CL11" s="667"/>
      <c r="CM11" s="667"/>
      <c r="CN11" s="667"/>
      <c r="CO11" s="667"/>
      <c r="CP11" s="667"/>
      <c r="CQ11" s="668"/>
      <c r="CR11" s="629">
        <v>1310375</v>
      </c>
      <c r="CS11" s="630"/>
      <c r="CT11" s="630"/>
      <c r="CU11" s="630"/>
      <c r="CV11" s="630"/>
      <c r="CW11" s="630"/>
      <c r="CX11" s="630"/>
      <c r="CY11" s="631"/>
      <c r="CZ11" s="656">
        <v>5.2</v>
      </c>
      <c r="DA11" s="656"/>
      <c r="DB11" s="656"/>
      <c r="DC11" s="656"/>
      <c r="DD11" s="635">
        <v>405583</v>
      </c>
      <c r="DE11" s="630"/>
      <c r="DF11" s="630"/>
      <c r="DG11" s="630"/>
      <c r="DH11" s="630"/>
      <c r="DI11" s="630"/>
      <c r="DJ11" s="630"/>
      <c r="DK11" s="630"/>
      <c r="DL11" s="630"/>
      <c r="DM11" s="630"/>
      <c r="DN11" s="630"/>
      <c r="DO11" s="630"/>
      <c r="DP11" s="631"/>
      <c r="DQ11" s="635">
        <v>708079</v>
      </c>
      <c r="DR11" s="630"/>
      <c r="DS11" s="630"/>
      <c r="DT11" s="630"/>
      <c r="DU11" s="630"/>
      <c r="DV11" s="630"/>
      <c r="DW11" s="630"/>
      <c r="DX11" s="630"/>
      <c r="DY11" s="630"/>
      <c r="DZ11" s="630"/>
      <c r="EA11" s="630"/>
      <c r="EB11" s="630"/>
      <c r="EC11" s="674"/>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56" t="s">
        <v>127</v>
      </c>
      <c r="AA12" s="656"/>
      <c r="AB12" s="656"/>
      <c r="AC12" s="656"/>
      <c r="AD12" s="657" t="s">
        <v>127</v>
      </c>
      <c r="AE12" s="657"/>
      <c r="AF12" s="657"/>
      <c r="AG12" s="657"/>
      <c r="AH12" s="657"/>
      <c r="AI12" s="657"/>
      <c r="AJ12" s="657"/>
      <c r="AK12" s="657"/>
      <c r="AL12" s="632" t="s">
        <v>127</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4778542</v>
      </c>
      <c r="BH12" s="630"/>
      <c r="BI12" s="630"/>
      <c r="BJ12" s="630"/>
      <c r="BK12" s="630"/>
      <c r="BL12" s="630"/>
      <c r="BM12" s="630"/>
      <c r="BN12" s="631"/>
      <c r="BO12" s="656">
        <v>61.3</v>
      </c>
      <c r="BP12" s="656"/>
      <c r="BQ12" s="656"/>
      <c r="BR12" s="656"/>
      <c r="BS12" s="657">
        <v>577398</v>
      </c>
      <c r="BT12" s="657"/>
      <c r="BU12" s="657"/>
      <c r="BV12" s="657"/>
      <c r="BW12" s="657"/>
      <c r="BX12" s="657"/>
      <c r="BY12" s="657"/>
      <c r="BZ12" s="657"/>
      <c r="CA12" s="657"/>
      <c r="CB12" s="715"/>
      <c r="CD12" s="666" t="s">
        <v>251</v>
      </c>
      <c r="CE12" s="667"/>
      <c r="CF12" s="667"/>
      <c r="CG12" s="667"/>
      <c r="CH12" s="667"/>
      <c r="CI12" s="667"/>
      <c r="CJ12" s="667"/>
      <c r="CK12" s="667"/>
      <c r="CL12" s="667"/>
      <c r="CM12" s="667"/>
      <c r="CN12" s="667"/>
      <c r="CO12" s="667"/>
      <c r="CP12" s="667"/>
      <c r="CQ12" s="668"/>
      <c r="CR12" s="629">
        <v>871338</v>
      </c>
      <c r="CS12" s="630"/>
      <c r="CT12" s="630"/>
      <c r="CU12" s="630"/>
      <c r="CV12" s="630"/>
      <c r="CW12" s="630"/>
      <c r="CX12" s="630"/>
      <c r="CY12" s="631"/>
      <c r="CZ12" s="656">
        <v>3.4</v>
      </c>
      <c r="DA12" s="656"/>
      <c r="DB12" s="656"/>
      <c r="DC12" s="656"/>
      <c r="DD12" s="635">
        <v>40283</v>
      </c>
      <c r="DE12" s="630"/>
      <c r="DF12" s="630"/>
      <c r="DG12" s="630"/>
      <c r="DH12" s="630"/>
      <c r="DI12" s="630"/>
      <c r="DJ12" s="630"/>
      <c r="DK12" s="630"/>
      <c r="DL12" s="630"/>
      <c r="DM12" s="630"/>
      <c r="DN12" s="630"/>
      <c r="DO12" s="630"/>
      <c r="DP12" s="631"/>
      <c r="DQ12" s="635">
        <v>471847</v>
      </c>
      <c r="DR12" s="630"/>
      <c r="DS12" s="630"/>
      <c r="DT12" s="630"/>
      <c r="DU12" s="630"/>
      <c r="DV12" s="630"/>
      <c r="DW12" s="630"/>
      <c r="DX12" s="630"/>
      <c r="DY12" s="630"/>
      <c r="DZ12" s="630"/>
      <c r="EA12" s="630"/>
      <c r="EB12" s="630"/>
      <c r="EC12" s="674"/>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127</v>
      </c>
      <c r="AE13" s="657"/>
      <c r="AF13" s="657"/>
      <c r="AG13" s="657"/>
      <c r="AH13" s="657"/>
      <c r="AI13" s="657"/>
      <c r="AJ13" s="657"/>
      <c r="AK13" s="657"/>
      <c r="AL13" s="632" t="s">
        <v>127</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4690228</v>
      </c>
      <c r="BH13" s="630"/>
      <c r="BI13" s="630"/>
      <c r="BJ13" s="630"/>
      <c r="BK13" s="630"/>
      <c r="BL13" s="630"/>
      <c r="BM13" s="630"/>
      <c r="BN13" s="631"/>
      <c r="BO13" s="656">
        <v>60.1</v>
      </c>
      <c r="BP13" s="656"/>
      <c r="BQ13" s="656"/>
      <c r="BR13" s="656"/>
      <c r="BS13" s="657">
        <v>577398</v>
      </c>
      <c r="BT13" s="657"/>
      <c r="BU13" s="657"/>
      <c r="BV13" s="657"/>
      <c r="BW13" s="657"/>
      <c r="BX13" s="657"/>
      <c r="BY13" s="657"/>
      <c r="BZ13" s="657"/>
      <c r="CA13" s="657"/>
      <c r="CB13" s="715"/>
      <c r="CD13" s="666" t="s">
        <v>254</v>
      </c>
      <c r="CE13" s="667"/>
      <c r="CF13" s="667"/>
      <c r="CG13" s="667"/>
      <c r="CH13" s="667"/>
      <c r="CI13" s="667"/>
      <c r="CJ13" s="667"/>
      <c r="CK13" s="667"/>
      <c r="CL13" s="667"/>
      <c r="CM13" s="667"/>
      <c r="CN13" s="667"/>
      <c r="CO13" s="667"/>
      <c r="CP13" s="667"/>
      <c r="CQ13" s="668"/>
      <c r="CR13" s="629">
        <v>4173622</v>
      </c>
      <c r="CS13" s="630"/>
      <c r="CT13" s="630"/>
      <c r="CU13" s="630"/>
      <c r="CV13" s="630"/>
      <c r="CW13" s="630"/>
      <c r="CX13" s="630"/>
      <c r="CY13" s="631"/>
      <c r="CZ13" s="656">
        <v>16.5</v>
      </c>
      <c r="DA13" s="656"/>
      <c r="DB13" s="656"/>
      <c r="DC13" s="656"/>
      <c r="DD13" s="635">
        <v>2436954</v>
      </c>
      <c r="DE13" s="630"/>
      <c r="DF13" s="630"/>
      <c r="DG13" s="630"/>
      <c r="DH13" s="630"/>
      <c r="DI13" s="630"/>
      <c r="DJ13" s="630"/>
      <c r="DK13" s="630"/>
      <c r="DL13" s="630"/>
      <c r="DM13" s="630"/>
      <c r="DN13" s="630"/>
      <c r="DO13" s="630"/>
      <c r="DP13" s="631"/>
      <c r="DQ13" s="635">
        <v>1979325</v>
      </c>
      <c r="DR13" s="630"/>
      <c r="DS13" s="630"/>
      <c r="DT13" s="630"/>
      <c r="DU13" s="630"/>
      <c r="DV13" s="630"/>
      <c r="DW13" s="630"/>
      <c r="DX13" s="630"/>
      <c r="DY13" s="630"/>
      <c r="DZ13" s="630"/>
      <c r="EA13" s="630"/>
      <c r="EB13" s="630"/>
      <c r="EC13" s="674"/>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56" t="s">
        <v>127</v>
      </c>
      <c r="AA14" s="656"/>
      <c r="AB14" s="656"/>
      <c r="AC14" s="656"/>
      <c r="AD14" s="657" t="s">
        <v>127</v>
      </c>
      <c r="AE14" s="657"/>
      <c r="AF14" s="657"/>
      <c r="AG14" s="657"/>
      <c r="AH14" s="657"/>
      <c r="AI14" s="657"/>
      <c r="AJ14" s="657"/>
      <c r="AK14" s="657"/>
      <c r="AL14" s="632" t="s">
        <v>127</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140606</v>
      </c>
      <c r="BH14" s="630"/>
      <c r="BI14" s="630"/>
      <c r="BJ14" s="630"/>
      <c r="BK14" s="630"/>
      <c r="BL14" s="630"/>
      <c r="BM14" s="630"/>
      <c r="BN14" s="631"/>
      <c r="BO14" s="656">
        <v>1.8</v>
      </c>
      <c r="BP14" s="656"/>
      <c r="BQ14" s="656"/>
      <c r="BR14" s="656"/>
      <c r="BS14" s="657" t="s">
        <v>127</v>
      </c>
      <c r="BT14" s="657"/>
      <c r="BU14" s="657"/>
      <c r="BV14" s="657"/>
      <c r="BW14" s="657"/>
      <c r="BX14" s="657"/>
      <c r="BY14" s="657"/>
      <c r="BZ14" s="657"/>
      <c r="CA14" s="657"/>
      <c r="CB14" s="715"/>
      <c r="CD14" s="666" t="s">
        <v>257</v>
      </c>
      <c r="CE14" s="667"/>
      <c r="CF14" s="667"/>
      <c r="CG14" s="667"/>
      <c r="CH14" s="667"/>
      <c r="CI14" s="667"/>
      <c r="CJ14" s="667"/>
      <c r="CK14" s="667"/>
      <c r="CL14" s="667"/>
      <c r="CM14" s="667"/>
      <c r="CN14" s="667"/>
      <c r="CO14" s="667"/>
      <c r="CP14" s="667"/>
      <c r="CQ14" s="668"/>
      <c r="CR14" s="629">
        <v>748318</v>
      </c>
      <c r="CS14" s="630"/>
      <c r="CT14" s="630"/>
      <c r="CU14" s="630"/>
      <c r="CV14" s="630"/>
      <c r="CW14" s="630"/>
      <c r="CX14" s="630"/>
      <c r="CY14" s="631"/>
      <c r="CZ14" s="656">
        <v>3</v>
      </c>
      <c r="DA14" s="656"/>
      <c r="DB14" s="656"/>
      <c r="DC14" s="656"/>
      <c r="DD14" s="635">
        <v>23209</v>
      </c>
      <c r="DE14" s="630"/>
      <c r="DF14" s="630"/>
      <c r="DG14" s="630"/>
      <c r="DH14" s="630"/>
      <c r="DI14" s="630"/>
      <c r="DJ14" s="630"/>
      <c r="DK14" s="630"/>
      <c r="DL14" s="630"/>
      <c r="DM14" s="630"/>
      <c r="DN14" s="630"/>
      <c r="DO14" s="630"/>
      <c r="DP14" s="631"/>
      <c r="DQ14" s="635">
        <v>717207</v>
      </c>
      <c r="DR14" s="630"/>
      <c r="DS14" s="630"/>
      <c r="DT14" s="630"/>
      <c r="DU14" s="630"/>
      <c r="DV14" s="630"/>
      <c r="DW14" s="630"/>
      <c r="DX14" s="630"/>
      <c r="DY14" s="630"/>
      <c r="DZ14" s="630"/>
      <c r="EA14" s="630"/>
      <c r="EB14" s="630"/>
      <c r="EC14" s="674"/>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127</v>
      </c>
      <c r="AE15" s="657"/>
      <c r="AF15" s="657"/>
      <c r="AG15" s="657"/>
      <c r="AH15" s="657"/>
      <c r="AI15" s="657"/>
      <c r="AJ15" s="657"/>
      <c r="AK15" s="657"/>
      <c r="AL15" s="632" t="s">
        <v>127</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274836</v>
      </c>
      <c r="BH15" s="630"/>
      <c r="BI15" s="630"/>
      <c r="BJ15" s="630"/>
      <c r="BK15" s="630"/>
      <c r="BL15" s="630"/>
      <c r="BM15" s="630"/>
      <c r="BN15" s="631"/>
      <c r="BO15" s="656">
        <v>3.5</v>
      </c>
      <c r="BP15" s="656"/>
      <c r="BQ15" s="656"/>
      <c r="BR15" s="656"/>
      <c r="BS15" s="657" t="s">
        <v>127</v>
      </c>
      <c r="BT15" s="657"/>
      <c r="BU15" s="657"/>
      <c r="BV15" s="657"/>
      <c r="BW15" s="657"/>
      <c r="BX15" s="657"/>
      <c r="BY15" s="657"/>
      <c r="BZ15" s="657"/>
      <c r="CA15" s="657"/>
      <c r="CB15" s="715"/>
      <c r="CD15" s="666" t="s">
        <v>260</v>
      </c>
      <c r="CE15" s="667"/>
      <c r="CF15" s="667"/>
      <c r="CG15" s="667"/>
      <c r="CH15" s="667"/>
      <c r="CI15" s="667"/>
      <c r="CJ15" s="667"/>
      <c r="CK15" s="667"/>
      <c r="CL15" s="667"/>
      <c r="CM15" s="667"/>
      <c r="CN15" s="667"/>
      <c r="CO15" s="667"/>
      <c r="CP15" s="667"/>
      <c r="CQ15" s="668"/>
      <c r="CR15" s="629">
        <v>3255885</v>
      </c>
      <c r="CS15" s="630"/>
      <c r="CT15" s="630"/>
      <c r="CU15" s="630"/>
      <c r="CV15" s="630"/>
      <c r="CW15" s="630"/>
      <c r="CX15" s="630"/>
      <c r="CY15" s="631"/>
      <c r="CZ15" s="656">
        <v>12.9</v>
      </c>
      <c r="DA15" s="656"/>
      <c r="DB15" s="656"/>
      <c r="DC15" s="656"/>
      <c r="DD15" s="635">
        <v>1547893</v>
      </c>
      <c r="DE15" s="630"/>
      <c r="DF15" s="630"/>
      <c r="DG15" s="630"/>
      <c r="DH15" s="630"/>
      <c r="DI15" s="630"/>
      <c r="DJ15" s="630"/>
      <c r="DK15" s="630"/>
      <c r="DL15" s="630"/>
      <c r="DM15" s="630"/>
      <c r="DN15" s="630"/>
      <c r="DO15" s="630"/>
      <c r="DP15" s="631"/>
      <c r="DQ15" s="635">
        <v>1602913</v>
      </c>
      <c r="DR15" s="630"/>
      <c r="DS15" s="630"/>
      <c r="DT15" s="630"/>
      <c r="DU15" s="630"/>
      <c r="DV15" s="630"/>
      <c r="DW15" s="630"/>
      <c r="DX15" s="630"/>
      <c r="DY15" s="630"/>
      <c r="DZ15" s="630"/>
      <c r="EA15" s="630"/>
      <c r="EB15" s="630"/>
      <c r="EC15" s="674"/>
    </row>
    <row r="16" spans="2:143" ht="11.25" customHeight="1" x14ac:dyDescent="0.15">
      <c r="B16" s="626" t="s">
        <v>261</v>
      </c>
      <c r="C16" s="627"/>
      <c r="D16" s="627"/>
      <c r="E16" s="627"/>
      <c r="F16" s="627"/>
      <c r="G16" s="627"/>
      <c r="H16" s="627"/>
      <c r="I16" s="627"/>
      <c r="J16" s="627"/>
      <c r="K16" s="627"/>
      <c r="L16" s="627"/>
      <c r="M16" s="627"/>
      <c r="N16" s="627"/>
      <c r="O16" s="627"/>
      <c r="P16" s="627"/>
      <c r="Q16" s="628"/>
      <c r="R16" s="629">
        <v>15171</v>
      </c>
      <c r="S16" s="630"/>
      <c r="T16" s="630"/>
      <c r="U16" s="630"/>
      <c r="V16" s="630"/>
      <c r="W16" s="630"/>
      <c r="X16" s="630"/>
      <c r="Y16" s="631"/>
      <c r="Z16" s="656">
        <v>0.1</v>
      </c>
      <c r="AA16" s="656"/>
      <c r="AB16" s="656"/>
      <c r="AC16" s="656"/>
      <c r="AD16" s="657">
        <v>15171</v>
      </c>
      <c r="AE16" s="657"/>
      <c r="AF16" s="657"/>
      <c r="AG16" s="657"/>
      <c r="AH16" s="657"/>
      <c r="AI16" s="657"/>
      <c r="AJ16" s="657"/>
      <c r="AK16" s="657"/>
      <c r="AL16" s="632">
        <v>0.1</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56" t="s">
        <v>127</v>
      </c>
      <c r="BP16" s="656"/>
      <c r="BQ16" s="656"/>
      <c r="BR16" s="656"/>
      <c r="BS16" s="657" t="s">
        <v>127</v>
      </c>
      <c r="BT16" s="657"/>
      <c r="BU16" s="657"/>
      <c r="BV16" s="657"/>
      <c r="BW16" s="657"/>
      <c r="BX16" s="657"/>
      <c r="BY16" s="657"/>
      <c r="BZ16" s="657"/>
      <c r="CA16" s="657"/>
      <c r="CB16" s="715"/>
      <c r="CD16" s="666" t="s">
        <v>263</v>
      </c>
      <c r="CE16" s="667"/>
      <c r="CF16" s="667"/>
      <c r="CG16" s="667"/>
      <c r="CH16" s="667"/>
      <c r="CI16" s="667"/>
      <c r="CJ16" s="667"/>
      <c r="CK16" s="667"/>
      <c r="CL16" s="667"/>
      <c r="CM16" s="667"/>
      <c r="CN16" s="667"/>
      <c r="CO16" s="667"/>
      <c r="CP16" s="667"/>
      <c r="CQ16" s="668"/>
      <c r="CR16" s="629">
        <v>2825</v>
      </c>
      <c r="CS16" s="630"/>
      <c r="CT16" s="630"/>
      <c r="CU16" s="630"/>
      <c r="CV16" s="630"/>
      <c r="CW16" s="630"/>
      <c r="CX16" s="630"/>
      <c r="CY16" s="631"/>
      <c r="CZ16" s="656">
        <v>0</v>
      </c>
      <c r="DA16" s="656"/>
      <c r="DB16" s="656"/>
      <c r="DC16" s="656"/>
      <c r="DD16" s="635" t="s">
        <v>127</v>
      </c>
      <c r="DE16" s="630"/>
      <c r="DF16" s="630"/>
      <c r="DG16" s="630"/>
      <c r="DH16" s="630"/>
      <c r="DI16" s="630"/>
      <c r="DJ16" s="630"/>
      <c r="DK16" s="630"/>
      <c r="DL16" s="630"/>
      <c r="DM16" s="630"/>
      <c r="DN16" s="630"/>
      <c r="DO16" s="630"/>
      <c r="DP16" s="631"/>
      <c r="DQ16" s="635">
        <v>2802</v>
      </c>
      <c r="DR16" s="630"/>
      <c r="DS16" s="630"/>
      <c r="DT16" s="630"/>
      <c r="DU16" s="630"/>
      <c r="DV16" s="630"/>
      <c r="DW16" s="630"/>
      <c r="DX16" s="630"/>
      <c r="DY16" s="630"/>
      <c r="DZ16" s="630"/>
      <c r="EA16" s="630"/>
      <c r="EB16" s="630"/>
      <c r="EC16" s="674"/>
    </row>
    <row r="17" spans="2:133" ht="11.25" customHeight="1" x14ac:dyDescent="0.15">
      <c r="B17" s="626" t="s">
        <v>264</v>
      </c>
      <c r="C17" s="627"/>
      <c r="D17" s="627"/>
      <c r="E17" s="627"/>
      <c r="F17" s="627"/>
      <c r="G17" s="627"/>
      <c r="H17" s="627"/>
      <c r="I17" s="627"/>
      <c r="J17" s="627"/>
      <c r="K17" s="627"/>
      <c r="L17" s="627"/>
      <c r="M17" s="627"/>
      <c r="N17" s="627"/>
      <c r="O17" s="627"/>
      <c r="P17" s="627"/>
      <c r="Q17" s="628"/>
      <c r="R17" s="629">
        <v>78769</v>
      </c>
      <c r="S17" s="630"/>
      <c r="T17" s="630"/>
      <c r="U17" s="630"/>
      <c r="V17" s="630"/>
      <c r="W17" s="630"/>
      <c r="X17" s="630"/>
      <c r="Y17" s="631"/>
      <c r="Z17" s="656">
        <v>0.3</v>
      </c>
      <c r="AA17" s="656"/>
      <c r="AB17" s="656"/>
      <c r="AC17" s="656"/>
      <c r="AD17" s="657">
        <v>78769</v>
      </c>
      <c r="AE17" s="657"/>
      <c r="AF17" s="657"/>
      <c r="AG17" s="657"/>
      <c r="AH17" s="657"/>
      <c r="AI17" s="657"/>
      <c r="AJ17" s="657"/>
      <c r="AK17" s="657"/>
      <c r="AL17" s="632">
        <v>0.6</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127</v>
      </c>
      <c r="BT17" s="657"/>
      <c r="BU17" s="657"/>
      <c r="BV17" s="657"/>
      <c r="BW17" s="657"/>
      <c r="BX17" s="657"/>
      <c r="BY17" s="657"/>
      <c r="BZ17" s="657"/>
      <c r="CA17" s="657"/>
      <c r="CB17" s="715"/>
      <c r="CD17" s="666" t="s">
        <v>266</v>
      </c>
      <c r="CE17" s="667"/>
      <c r="CF17" s="667"/>
      <c r="CG17" s="667"/>
      <c r="CH17" s="667"/>
      <c r="CI17" s="667"/>
      <c r="CJ17" s="667"/>
      <c r="CK17" s="667"/>
      <c r="CL17" s="667"/>
      <c r="CM17" s="667"/>
      <c r="CN17" s="667"/>
      <c r="CO17" s="667"/>
      <c r="CP17" s="667"/>
      <c r="CQ17" s="668"/>
      <c r="CR17" s="629">
        <v>2532708</v>
      </c>
      <c r="CS17" s="630"/>
      <c r="CT17" s="630"/>
      <c r="CU17" s="630"/>
      <c r="CV17" s="630"/>
      <c r="CW17" s="630"/>
      <c r="CX17" s="630"/>
      <c r="CY17" s="631"/>
      <c r="CZ17" s="656">
        <v>10</v>
      </c>
      <c r="DA17" s="656"/>
      <c r="DB17" s="656"/>
      <c r="DC17" s="656"/>
      <c r="DD17" s="635" t="s">
        <v>127</v>
      </c>
      <c r="DE17" s="630"/>
      <c r="DF17" s="630"/>
      <c r="DG17" s="630"/>
      <c r="DH17" s="630"/>
      <c r="DI17" s="630"/>
      <c r="DJ17" s="630"/>
      <c r="DK17" s="630"/>
      <c r="DL17" s="630"/>
      <c r="DM17" s="630"/>
      <c r="DN17" s="630"/>
      <c r="DO17" s="630"/>
      <c r="DP17" s="631"/>
      <c r="DQ17" s="635">
        <v>2524193</v>
      </c>
      <c r="DR17" s="630"/>
      <c r="DS17" s="630"/>
      <c r="DT17" s="630"/>
      <c r="DU17" s="630"/>
      <c r="DV17" s="630"/>
      <c r="DW17" s="630"/>
      <c r="DX17" s="630"/>
      <c r="DY17" s="630"/>
      <c r="DZ17" s="630"/>
      <c r="EA17" s="630"/>
      <c r="EB17" s="630"/>
      <c r="EC17" s="674"/>
    </row>
    <row r="18" spans="2:133" ht="11.25" customHeight="1" x14ac:dyDescent="0.15">
      <c r="B18" s="626" t="s">
        <v>267</v>
      </c>
      <c r="C18" s="627"/>
      <c r="D18" s="627"/>
      <c r="E18" s="627"/>
      <c r="F18" s="627"/>
      <c r="G18" s="627"/>
      <c r="H18" s="627"/>
      <c r="I18" s="627"/>
      <c r="J18" s="627"/>
      <c r="K18" s="627"/>
      <c r="L18" s="627"/>
      <c r="M18" s="627"/>
      <c r="N18" s="627"/>
      <c r="O18" s="627"/>
      <c r="P18" s="627"/>
      <c r="Q18" s="628"/>
      <c r="R18" s="629">
        <v>173680</v>
      </c>
      <c r="S18" s="630"/>
      <c r="T18" s="630"/>
      <c r="U18" s="630"/>
      <c r="V18" s="630"/>
      <c r="W18" s="630"/>
      <c r="X18" s="630"/>
      <c r="Y18" s="631"/>
      <c r="Z18" s="656">
        <v>0.7</v>
      </c>
      <c r="AA18" s="656"/>
      <c r="AB18" s="656"/>
      <c r="AC18" s="656"/>
      <c r="AD18" s="657">
        <v>173680</v>
      </c>
      <c r="AE18" s="657"/>
      <c r="AF18" s="657"/>
      <c r="AG18" s="657"/>
      <c r="AH18" s="657"/>
      <c r="AI18" s="657"/>
      <c r="AJ18" s="657"/>
      <c r="AK18" s="657"/>
      <c r="AL18" s="632">
        <v>1.2999999523162842</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127</v>
      </c>
      <c r="BP18" s="656"/>
      <c r="BQ18" s="656"/>
      <c r="BR18" s="656"/>
      <c r="BS18" s="657" t="s">
        <v>127</v>
      </c>
      <c r="BT18" s="657"/>
      <c r="BU18" s="657"/>
      <c r="BV18" s="657"/>
      <c r="BW18" s="657"/>
      <c r="BX18" s="657"/>
      <c r="BY18" s="657"/>
      <c r="BZ18" s="657"/>
      <c r="CA18" s="657"/>
      <c r="CB18" s="715"/>
      <c r="CD18" s="666" t="s">
        <v>269</v>
      </c>
      <c r="CE18" s="667"/>
      <c r="CF18" s="667"/>
      <c r="CG18" s="667"/>
      <c r="CH18" s="667"/>
      <c r="CI18" s="667"/>
      <c r="CJ18" s="667"/>
      <c r="CK18" s="667"/>
      <c r="CL18" s="667"/>
      <c r="CM18" s="667"/>
      <c r="CN18" s="667"/>
      <c r="CO18" s="667"/>
      <c r="CP18" s="667"/>
      <c r="CQ18" s="668"/>
      <c r="CR18" s="629" t="s">
        <v>127</v>
      </c>
      <c r="CS18" s="630"/>
      <c r="CT18" s="630"/>
      <c r="CU18" s="630"/>
      <c r="CV18" s="630"/>
      <c r="CW18" s="630"/>
      <c r="CX18" s="630"/>
      <c r="CY18" s="631"/>
      <c r="CZ18" s="656" t="s">
        <v>127</v>
      </c>
      <c r="DA18" s="656"/>
      <c r="DB18" s="656"/>
      <c r="DC18" s="656"/>
      <c r="DD18" s="635" t="s">
        <v>127</v>
      </c>
      <c r="DE18" s="630"/>
      <c r="DF18" s="630"/>
      <c r="DG18" s="630"/>
      <c r="DH18" s="630"/>
      <c r="DI18" s="630"/>
      <c r="DJ18" s="630"/>
      <c r="DK18" s="630"/>
      <c r="DL18" s="630"/>
      <c r="DM18" s="630"/>
      <c r="DN18" s="630"/>
      <c r="DO18" s="630"/>
      <c r="DP18" s="631"/>
      <c r="DQ18" s="635" t="s">
        <v>127</v>
      </c>
      <c r="DR18" s="630"/>
      <c r="DS18" s="630"/>
      <c r="DT18" s="630"/>
      <c r="DU18" s="630"/>
      <c r="DV18" s="630"/>
      <c r="DW18" s="630"/>
      <c r="DX18" s="630"/>
      <c r="DY18" s="630"/>
      <c r="DZ18" s="630"/>
      <c r="EA18" s="630"/>
      <c r="EB18" s="630"/>
      <c r="EC18" s="674"/>
    </row>
    <row r="19" spans="2:133" ht="11.25" customHeight="1" x14ac:dyDescent="0.15">
      <c r="B19" s="626" t="s">
        <v>270</v>
      </c>
      <c r="C19" s="627"/>
      <c r="D19" s="627"/>
      <c r="E19" s="627"/>
      <c r="F19" s="627"/>
      <c r="G19" s="627"/>
      <c r="H19" s="627"/>
      <c r="I19" s="627"/>
      <c r="J19" s="627"/>
      <c r="K19" s="627"/>
      <c r="L19" s="627"/>
      <c r="M19" s="627"/>
      <c r="N19" s="627"/>
      <c r="O19" s="627"/>
      <c r="P19" s="627"/>
      <c r="Q19" s="628"/>
      <c r="R19" s="629">
        <v>34620</v>
      </c>
      <c r="S19" s="630"/>
      <c r="T19" s="630"/>
      <c r="U19" s="630"/>
      <c r="V19" s="630"/>
      <c r="W19" s="630"/>
      <c r="X19" s="630"/>
      <c r="Y19" s="631"/>
      <c r="Z19" s="656">
        <v>0.1</v>
      </c>
      <c r="AA19" s="656"/>
      <c r="AB19" s="656"/>
      <c r="AC19" s="656"/>
      <c r="AD19" s="657">
        <v>34620</v>
      </c>
      <c r="AE19" s="657"/>
      <c r="AF19" s="657"/>
      <c r="AG19" s="657"/>
      <c r="AH19" s="657"/>
      <c r="AI19" s="657"/>
      <c r="AJ19" s="657"/>
      <c r="AK19" s="657"/>
      <c r="AL19" s="632">
        <v>0.3</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v>24799</v>
      </c>
      <c r="BH19" s="630"/>
      <c r="BI19" s="630"/>
      <c r="BJ19" s="630"/>
      <c r="BK19" s="630"/>
      <c r="BL19" s="630"/>
      <c r="BM19" s="630"/>
      <c r="BN19" s="631"/>
      <c r="BO19" s="656">
        <v>0.3</v>
      </c>
      <c r="BP19" s="656"/>
      <c r="BQ19" s="656"/>
      <c r="BR19" s="656"/>
      <c r="BS19" s="657" t="s">
        <v>127</v>
      </c>
      <c r="BT19" s="657"/>
      <c r="BU19" s="657"/>
      <c r="BV19" s="657"/>
      <c r="BW19" s="657"/>
      <c r="BX19" s="657"/>
      <c r="BY19" s="657"/>
      <c r="BZ19" s="657"/>
      <c r="CA19" s="657"/>
      <c r="CB19" s="715"/>
      <c r="CD19" s="666" t="s">
        <v>272</v>
      </c>
      <c r="CE19" s="667"/>
      <c r="CF19" s="667"/>
      <c r="CG19" s="667"/>
      <c r="CH19" s="667"/>
      <c r="CI19" s="667"/>
      <c r="CJ19" s="667"/>
      <c r="CK19" s="667"/>
      <c r="CL19" s="667"/>
      <c r="CM19" s="667"/>
      <c r="CN19" s="667"/>
      <c r="CO19" s="667"/>
      <c r="CP19" s="667"/>
      <c r="CQ19" s="668"/>
      <c r="CR19" s="629" t="s">
        <v>127</v>
      </c>
      <c r="CS19" s="630"/>
      <c r="CT19" s="630"/>
      <c r="CU19" s="630"/>
      <c r="CV19" s="630"/>
      <c r="CW19" s="630"/>
      <c r="CX19" s="630"/>
      <c r="CY19" s="631"/>
      <c r="CZ19" s="656" t="s">
        <v>127</v>
      </c>
      <c r="DA19" s="656"/>
      <c r="DB19" s="656"/>
      <c r="DC19" s="656"/>
      <c r="DD19" s="635" t="s">
        <v>127</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4"/>
    </row>
    <row r="20" spans="2:133" ht="11.25" customHeight="1" x14ac:dyDescent="0.15">
      <c r="B20" s="626" t="s">
        <v>273</v>
      </c>
      <c r="C20" s="627"/>
      <c r="D20" s="627"/>
      <c r="E20" s="627"/>
      <c r="F20" s="627"/>
      <c r="G20" s="627"/>
      <c r="H20" s="627"/>
      <c r="I20" s="627"/>
      <c r="J20" s="627"/>
      <c r="K20" s="627"/>
      <c r="L20" s="627"/>
      <c r="M20" s="627"/>
      <c r="N20" s="627"/>
      <c r="O20" s="627"/>
      <c r="P20" s="627"/>
      <c r="Q20" s="628"/>
      <c r="R20" s="629">
        <v>4453</v>
      </c>
      <c r="S20" s="630"/>
      <c r="T20" s="630"/>
      <c r="U20" s="630"/>
      <c r="V20" s="630"/>
      <c r="W20" s="630"/>
      <c r="X20" s="630"/>
      <c r="Y20" s="631"/>
      <c r="Z20" s="656">
        <v>0</v>
      </c>
      <c r="AA20" s="656"/>
      <c r="AB20" s="656"/>
      <c r="AC20" s="656"/>
      <c r="AD20" s="657">
        <v>4453</v>
      </c>
      <c r="AE20" s="657"/>
      <c r="AF20" s="657"/>
      <c r="AG20" s="657"/>
      <c r="AH20" s="657"/>
      <c r="AI20" s="657"/>
      <c r="AJ20" s="657"/>
      <c r="AK20" s="657"/>
      <c r="AL20" s="632">
        <v>0</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v>24799</v>
      </c>
      <c r="BH20" s="630"/>
      <c r="BI20" s="630"/>
      <c r="BJ20" s="630"/>
      <c r="BK20" s="630"/>
      <c r="BL20" s="630"/>
      <c r="BM20" s="630"/>
      <c r="BN20" s="631"/>
      <c r="BO20" s="656">
        <v>0.3</v>
      </c>
      <c r="BP20" s="656"/>
      <c r="BQ20" s="656"/>
      <c r="BR20" s="656"/>
      <c r="BS20" s="657" t="s">
        <v>127</v>
      </c>
      <c r="BT20" s="657"/>
      <c r="BU20" s="657"/>
      <c r="BV20" s="657"/>
      <c r="BW20" s="657"/>
      <c r="BX20" s="657"/>
      <c r="BY20" s="657"/>
      <c r="BZ20" s="657"/>
      <c r="CA20" s="657"/>
      <c r="CB20" s="715"/>
      <c r="CD20" s="666" t="s">
        <v>275</v>
      </c>
      <c r="CE20" s="667"/>
      <c r="CF20" s="667"/>
      <c r="CG20" s="667"/>
      <c r="CH20" s="667"/>
      <c r="CI20" s="667"/>
      <c r="CJ20" s="667"/>
      <c r="CK20" s="667"/>
      <c r="CL20" s="667"/>
      <c r="CM20" s="667"/>
      <c r="CN20" s="667"/>
      <c r="CO20" s="667"/>
      <c r="CP20" s="667"/>
      <c r="CQ20" s="668"/>
      <c r="CR20" s="629">
        <v>25273857</v>
      </c>
      <c r="CS20" s="630"/>
      <c r="CT20" s="630"/>
      <c r="CU20" s="630"/>
      <c r="CV20" s="630"/>
      <c r="CW20" s="630"/>
      <c r="CX20" s="630"/>
      <c r="CY20" s="631"/>
      <c r="CZ20" s="656">
        <v>100</v>
      </c>
      <c r="DA20" s="656"/>
      <c r="DB20" s="656"/>
      <c r="DC20" s="656"/>
      <c r="DD20" s="635">
        <v>5676513</v>
      </c>
      <c r="DE20" s="630"/>
      <c r="DF20" s="630"/>
      <c r="DG20" s="630"/>
      <c r="DH20" s="630"/>
      <c r="DI20" s="630"/>
      <c r="DJ20" s="630"/>
      <c r="DK20" s="630"/>
      <c r="DL20" s="630"/>
      <c r="DM20" s="630"/>
      <c r="DN20" s="630"/>
      <c r="DO20" s="630"/>
      <c r="DP20" s="631"/>
      <c r="DQ20" s="635">
        <v>15175857</v>
      </c>
      <c r="DR20" s="630"/>
      <c r="DS20" s="630"/>
      <c r="DT20" s="630"/>
      <c r="DU20" s="630"/>
      <c r="DV20" s="630"/>
      <c r="DW20" s="630"/>
      <c r="DX20" s="630"/>
      <c r="DY20" s="630"/>
      <c r="DZ20" s="630"/>
      <c r="EA20" s="630"/>
      <c r="EB20" s="630"/>
      <c r="EC20" s="674"/>
    </row>
    <row r="21" spans="2:133" ht="11.25" customHeight="1" x14ac:dyDescent="0.15">
      <c r="B21" s="626" t="s">
        <v>276</v>
      </c>
      <c r="C21" s="627"/>
      <c r="D21" s="627"/>
      <c r="E21" s="627"/>
      <c r="F21" s="627"/>
      <c r="G21" s="627"/>
      <c r="H21" s="627"/>
      <c r="I21" s="627"/>
      <c r="J21" s="627"/>
      <c r="K21" s="627"/>
      <c r="L21" s="627"/>
      <c r="M21" s="627"/>
      <c r="N21" s="627"/>
      <c r="O21" s="627"/>
      <c r="P21" s="627"/>
      <c r="Q21" s="628"/>
      <c r="R21" s="629">
        <v>2145</v>
      </c>
      <c r="S21" s="630"/>
      <c r="T21" s="630"/>
      <c r="U21" s="630"/>
      <c r="V21" s="630"/>
      <c r="W21" s="630"/>
      <c r="X21" s="630"/>
      <c r="Y21" s="631"/>
      <c r="Z21" s="656">
        <v>0</v>
      </c>
      <c r="AA21" s="656"/>
      <c r="AB21" s="656"/>
      <c r="AC21" s="656"/>
      <c r="AD21" s="657">
        <v>2145</v>
      </c>
      <c r="AE21" s="657"/>
      <c r="AF21" s="657"/>
      <c r="AG21" s="657"/>
      <c r="AH21" s="657"/>
      <c r="AI21" s="657"/>
      <c r="AJ21" s="657"/>
      <c r="AK21" s="657"/>
      <c r="AL21" s="632">
        <v>0</v>
      </c>
      <c r="AM21" s="633"/>
      <c r="AN21" s="633"/>
      <c r="AO21" s="658"/>
      <c r="AP21" s="722" t="s">
        <v>277</v>
      </c>
      <c r="AQ21" s="729"/>
      <c r="AR21" s="729"/>
      <c r="AS21" s="729"/>
      <c r="AT21" s="729"/>
      <c r="AU21" s="729"/>
      <c r="AV21" s="729"/>
      <c r="AW21" s="729"/>
      <c r="AX21" s="729"/>
      <c r="AY21" s="729"/>
      <c r="AZ21" s="729"/>
      <c r="BA21" s="729"/>
      <c r="BB21" s="729"/>
      <c r="BC21" s="729"/>
      <c r="BD21" s="729"/>
      <c r="BE21" s="729"/>
      <c r="BF21" s="724"/>
      <c r="BG21" s="629">
        <v>24799</v>
      </c>
      <c r="BH21" s="630"/>
      <c r="BI21" s="630"/>
      <c r="BJ21" s="630"/>
      <c r="BK21" s="630"/>
      <c r="BL21" s="630"/>
      <c r="BM21" s="630"/>
      <c r="BN21" s="631"/>
      <c r="BO21" s="656">
        <v>0.3</v>
      </c>
      <c r="BP21" s="656"/>
      <c r="BQ21" s="656"/>
      <c r="BR21" s="656"/>
      <c r="BS21" s="657" t="s">
        <v>127</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278</v>
      </c>
      <c r="C22" s="693"/>
      <c r="D22" s="693"/>
      <c r="E22" s="693"/>
      <c r="F22" s="693"/>
      <c r="G22" s="693"/>
      <c r="H22" s="693"/>
      <c r="I22" s="693"/>
      <c r="J22" s="693"/>
      <c r="K22" s="693"/>
      <c r="L22" s="693"/>
      <c r="M22" s="693"/>
      <c r="N22" s="693"/>
      <c r="O22" s="693"/>
      <c r="P22" s="693"/>
      <c r="Q22" s="694"/>
      <c r="R22" s="629">
        <v>132462</v>
      </c>
      <c r="S22" s="630"/>
      <c r="T22" s="630"/>
      <c r="U22" s="630"/>
      <c r="V22" s="630"/>
      <c r="W22" s="630"/>
      <c r="X22" s="630"/>
      <c r="Y22" s="631"/>
      <c r="Z22" s="656">
        <v>0.5</v>
      </c>
      <c r="AA22" s="656"/>
      <c r="AB22" s="656"/>
      <c r="AC22" s="656"/>
      <c r="AD22" s="657">
        <v>132462</v>
      </c>
      <c r="AE22" s="657"/>
      <c r="AF22" s="657"/>
      <c r="AG22" s="657"/>
      <c r="AH22" s="657"/>
      <c r="AI22" s="657"/>
      <c r="AJ22" s="657"/>
      <c r="AK22" s="657"/>
      <c r="AL22" s="632">
        <v>1</v>
      </c>
      <c r="AM22" s="633"/>
      <c r="AN22" s="633"/>
      <c r="AO22" s="658"/>
      <c r="AP22" s="722" t="s">
        <v>279</v>
      </c>
      <c r="AQ22" s="729"/>
      <c r="AR22" s="729"/>
      <c r="AS22" s="729"/>
      <c r="AT22" s="729"/>
      <c r="AU22" s="729"/>
      <c r="AV22" s="729"/>
      <c r="AW22" s="729"/>
      <c r="AX22" s="729"/>
      <c r="AY22" s="729"/>
      <c r="AZ22" s="729"/>
      <c r="BA22" s="729"/>
      <c r="BB22" s="729"/>
      <c r="BC22" s="729"/>
      <c r="BD22" s="729"/>
      <c r="BE22" s="729"/>
      <c r="BF22" s="724"/>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15"/>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281</v>
      </c>
      <c r="C23" s="627"/>
      <c r="D23" s="627"/>
      <c r="E23" s="627"/>
      <c r="F23" s="627"/>
      <c r="G23" s="627"/>
      <c r="H23" s="627"/>
      <c r="I23" s="627"/>
      <c r="J23" s="627"/>
      <c r="K23" s="627"/>
      <c r="L23" s="627"/>
      <c r="M23" s="627"/>
      <c r="N23" s="627"/>
      <c r="O23" s="627"/>
      <c r="P23" s="627"/>
      <c r="Q23" s="628"/>
      <c r="R23" s="629">
        <v>4942638</v>
      </c>
      <c r="S23" s="630"/>
      <c r="T23" s="630"/>
      <c r="U23" s="630"/>
      <c r="V23" s="630"/>
      <c r="W23" s="630"/>
      <c r="X23" s="630"/>
      <c r="Y23" s="631"/>
      <c r="Z23" s="656">
        <v>18.600000000000001</v>
      </c>
      <c r="AA23" s="656"/>
      <c r="AB23" s="656"/>
      <c r="AC23" s="656"/>
      <c r="AD23" s="657">
        <v>4128934</v>
      </c>
      <c r="AE23" s="657"/>
      <c r="AF23" s="657"/>
      <c r="AG23" s="657"/>
      <c r="AH23" s="657"/>
      <c r="AI23" s="657"/>
      <c r="AJ23" s="657"/>
      <c r="AK23" s="657"/>
      <c r="AL23" s="632">
        <v>30.5</v>
      </c>
      <c r="AM23" s="633"/>
      <c r="AN23" s="633"/>
      <c r="AO23" s="658"/>
      <c r="AP23" s="722" t="s">
        <v>282</v>
      </c>
      <c r="AQ23" s="729"/>
      <c r="AR23" s="729"/>
      <c r="AS23" s="729"/>
      <c r="AT23" s="729"/>
      <c r="AU23" s="729"/>
      <c r="AV23" s="729"/>
      <c r="AW23" s="729"/>
      <c r="AX23" s="729"/>
      <c r="AY23" s="729"/>
      <c r="AZ23" s="729"/>
      <c r="BA23" s="729"/>
      <c r="BB23" s="729"/>
      <c r="BC23" s="729"/>
      <c r="BD23" s="729"/>
      <c r="BE23" s="729"/>
      <c r="BF23" s="724"/>
      <c r="BG23" s="629" t="s">
        <v>127</v>
      </c>
      <c r="BH23" s="630"/>
      <c r="BI23" s="630"/>
      <c r="BJ23" s="630"/>
      <c r="BK23" s="630"/>
      <c r="BL23" s="630"/>
      <c r="BM23" s="630"/>
      <c r="BN23" s="631"/>
      <c r="BO23" s="656" t="s">
        <v>127</v>
      </c>
      <c r="BP23" s="656"/>
      <c r="BQ23" s="656"/>
      <c r="BR23" s="656"/>
      <c r="BS23" s="657" t="s">
        <v>127</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34" t="s">
        <v>286</v>
      </c>
      <c r="DM23" s="735"/>
      <c r="DN23" s="735"/>
      <c r="DO23" s="735"/>
      <c r="DP23" s="735"/>
      <c r="DQ23" s="735"/>
      <c r="DR23" s="735"/>
      <c r="DS23" s="735"/>
      <c r="DT23" s="735"/>
      <c r="DU23" s="735"/>
      <c r="DV23" s="736"/>
      <c r="DW23" s="731" t="s">
        <v>287</v>
      </c>
      <c r="DX23" s="732"/>
      <c r="DY23" s="732"/>
      <c r="DZ23" s="732"/>
      <c r="EA23" s="732"/>
      <c r="EB23" s="732"/>
      <c r="EC23" s="733"/>
    </row>
    <row r="24" spans="2:133" ht="11.25" customHeight="1" x14ac:dyDescent="0.15">
      <c r="B24" s="626" t="s">
        <v>288</v>
      </c>
      <c r="C24" s="627"/>
      <c r="D24" s="627"/>
      <c r="E24" s="627"/>
      <c r="F24" s="627"/>
      <c r="G24" s="627"/>
      <c r="H24" s="627"/>
      <c r="I24" s="627"/>
      <c r="J24" s="627"/>
      <c r="K24" s="627"/>
      <c r="L24" s="627"/>
      <c r="M24" s="627"/>
      <c r="N24" s="627"/>
      <c r="O24" s="627"/>
      <c r="P24" s="627"/>
      <c r="Q24" s="628"/>
      <c r="R24" s="629">
        <v>4128934</v>
      </c>
      <c r="S24" s="630"/>
      <c r="T24" s="630"/>
      <c r="U24" s="630"/>
      <c r="V24" s="630"/>
      <c r="W24" s="630"/>
      <c r="X24" s="630"/>
      <c r="Y24" s="631"/>
      <c r="Z24" s="656">
        <v>15.6</v>
      </c>
      <c r="AA24" s="656"/>
      <c r="AB24" s="656"/>
      <c r="AC24" s="656"/>
      <c r="AD24" s="657">
        <v>4128934</v>
      </c>
      <c r="AE24" s="657"/>
      <c r="AF24" s="657"/>
      <c r="AG24" s="657"/>
      <c r="AH24" s="657"/>
      <c r="AI24" s="657"/>
      <c r="AJ24" s="657"/>
      <c r="AK24" s="657"/>
      <c r="AL24" s="632">
        <v>30.5</v>
      </c>
      <c r="AM24" s="633"/>
      <c r="AN24" s="633"/>
      <c r="AO24" s="658"/>
      <c r="AP24" s="722" t="s">
        <v>289</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127</v>
      </c>
      <c r="BP24" s="656"/>
      <c r="BQ24" s="656"/>
      <c r="BR24" s="656"/>
      <c r="BS24" s="657" t="s">
        <v>127</v>
      </c>
      <c r="BT24" s="657"/>
      <c r="BU24" s="657"/>
      <c r="BV24" s="657"/>
      <c r="BW24" s="657"/>
      <c r="BX24" s="657"/>
      <c r="BY24" s="657"/>
      <c r="BZ24" s="657"/>
      <c r="CA24" s="657"/>
      <c r="CB24" s="715"/>
      <c r="CD24" s="685" t="s">
        <v>290</v>
      </c>
      <c r="CE24" s="686"/>
      <c r="CF24" s="686"/>
      <c r="CG24" s="686"/>
      <c r="CH24" s="686"/>
      <c r="CI24" s="686"/>
      <c r="CJ24" s="686"/>
      <c r="CK24" s="686"/>
      <c r="CL24" s="686"/>
      <c r="CM24" s="686"/>
      <c r="CN24" s="686"/>
      <c r="CO24" s="686"/>
      <c r="CP24" s="686"/>
      <c r="CQ24" s="687"/>
      <c r="CR24" s="682">
        <v>9228869</v>
      </c>
      <c r="CS24" s="683"/>
      <c r="CT24" s="683"/>
      <c r="CU24" s="683"/>
      <c r="CV24" s="683"/>
      <c r="CW24" s="683"/>
      <c r="CX24" s="683"/>
      <c r="CY24" s="726"/>
      <c r="CZ24" s="727">
        <v>36.5</v>
      </c>
      <c r="DA24" s="702"/>
      <c r="DB24" s="702"/>
      <c r="DC24" s="730"/>
      <c r="DD24" s="725">
        <v>6350963</v>
      </c>
      <c r="DE24" s="683"/>
      <c r="DF24" s="683"/>
      <c r="DG24" s="683"/>
      <c r="DH24" s="683"/>
      <c r="DI24" s="683"/>
      <c r="DJ24" s="683"/>
      <c r="DK24" s="726"/>
      <c r="DL24" s="725">
        <v>6204537</v>
      </c>
      <c r="DM24" s="683"/>
      <c r="DN24" s="683"/>
      <c r="DO24" s="683"/>
      <c r="DP24" s="683"/>
      <c r="DQ24" s="683"/>
      <c r="DR24" s="683"/>
      <c r="DS24" s="683"/>
      <c r="DT24" s="683"/>
      <c r="DU24" s="683"/>
      <c r="DV24" s="726"/>
      <c r="DW24" s="727">
        <v>43.4</v>
      </c>
      <c r="DX24" s="702"/>
      <c r="DY24" s="702"/>
      <c r="DZ24" s="702"/>
      <c r="EA24" s="702"/>
      <c r="EB24" s="702"/>
      <c r="EC24" s="728"/>
    </row>
    <row r="25" spans="2:133" ht="11.25" customHeight="1" x14ac:dyDescent="0.15">
      <c r="B25" s="626" t="s">
        <v>291</v>
      </c>
      <c r="C25" s="627"/>
      <c r="D25" s="627"/>
      <c r="E25" s="627"/>
      <c r="F25" s="627"/>
      <c r="G25" s="627"/>
      <c r="H25" s="627"/>
      <c r="I25" s="627"/>
      <c r="J25" s="627"/>
      <c r="K25" s="627"/>
      <c r="L25" s="627"/>
      <c r="M25" s="627"/>
      <c r="N25" s="627"/>
      <c r="O25" s="627"/>
      <c r="P25" s="627"/>
      <c r="Q25" s="628"/>
      <c r="R25" s="629">
        <v>813704</v>
      </c>
      <c r="S25" s="630"/>
      <c r="T25" s="630"/>
      <c r="U25" s="630"/>
      <c r="V25" s="630"/>
      <c r="W25" s="630"/>
      <c r="X25" s="630"/>
      <c r="Y25" s="631"/>
      <c r="Z25" s="656">
        <v>3.1</v>
      </c>
      <c r="AA25" s="656"/>
      <c r="AB25" s="656"/>
      <c r="AC25" s="656"/>
      <c r="AD25" s="657" t="s">
        <v>127</v>
      </c>
      <c r="AE25" s="657"/>
      <c r="AF25" s="657"/>
      <c r="AG25" s="657"/>
      <c r="AH25" s="657"/>
      <c r="AI25" s="657"/>
      <c r="AJ25" s="657"/>
      <c r="AK25" s="657"/>
      <c r="AL25" s="632" t="s">
        <v>127</v>
      </c>
      <c r="AM25" s="633"/>
      <c r="AN25" s="633"/>
      <c r="AO25" s="658"/>
      <c r="AP25" s="722" t="s">
        <v>292</v>
      </c>
      <c r="AQ25" s="729"/>
      <c r="AR25" s="729"/>
      <c r="AS25" s="729"/>
      <c r="AT25" s="729"/>
      <c r="AU25" s="729"/>
      <c r="AV25" s="729"/>
      <c r="AW25" s="729"/>
      <c r="AX25" s="729"/>
      <c r="AY25" s="729"/>
      <c r="AZ25" s="729"/>
      <c r="BA25" s="729"/>
      <c r="BB25" s="729"/>
      <c r="BC25" s="729"/>
      <c r="BD25" s="729"/>
      <c r="BE25" s="729"/>
      <c r="BF25" s="724"/>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15"/>
      <c r="CD25" s="666" t="s">
        <v>293</v>
      </c>
      <c r="CE25" s="667"/>
      <c r="CF25" s="667"/>
      <c r="CG25" s="667"/>
      <c r="CH25" s="667"/>
      <c r="CI25" s="667"/>
      <c r="CJ25" s="667"/>
      <c r="CK25" s="667"/>
      <c r="CL25" s="667"/>
      <c r="CM25" s="667"/>
      <c r="CN25" s="667"/>
      <c r="CO25" s="667"/>
      <c r="CP25" s="667"/>
      <c r="CQ25" s="668"/>
      <c r="CR25" s="629">
        <v>3215478</v>
      </c>
      <c r="CS25" s="640"/>
      <c r="CT25" s="640"/>
      <c r="CU25" s="640"/>
      <c r="CV25" s="640"/>
      <c r="CW25" s="640"/>
      <c r="CX25" s="640"/>
      <c r="CY25" s="641"/>
      <c r="CZ25" s="632">
        <v>12.7</v>
      </c>
      <c r="DA25" s="642"/>
      <c r="DB25" s="642"/>
      <c r="DC25" s="643"/>
      <c r="DD25" s="635">
        <v>2897811</v>
      </c>
      <c r="DE25" s="640"/>
      <c r="DF25" s="640"/>
      <c r="DG25" s="640"/>
      <c r="DH25" s="640"/>
      <c r="DI25" s="640"/>
      <c r="DJ25" s="640"/>
      <c r="DK25" s="641"/>
      <c r="DL25" s="635">
        <v>2762461</v>
      </c>
      <c r="DM25" s="640"/>
      <c r="DN25" s="640"/>
      <c r="DO25" s="640"/>
      <c r="DP25" s="640"/>
      <c r="DQ25" s="640"/>
      <c r="DR25" s="640"/>
      <c r="DS25" s="640"/>
      <c r="DT25" s="640"/>
      <c r="DU25" s="640"/>
      <c r="DV25" s="641"/>
      <c r="DW25" s="632">
        <v>19.3</v>
      </c>
      <c r="DX25" s="642"/>
      <c r="DY25" s="642"/>
      <c r="DZ25" s="642"/>
      <c r="EA25" s="642"/>
      <c r="EB25" s="642"/>
      <c r="EC25" s="669"/>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56" t="s">
        <v>127</v>
      </c>
      <c r="AA26" s="656"/>
      <c r="AB26" s="656"/>
      <c r="AC26" s="656"/>
      <c r="AD26" s="657" t="s">
        <v>127</v>
      </c>
      <c r="AE26" s="657"/>
      <c r="AF26" s="657"/>
      <c r="AG26" s="657"/>
      <c r="AH26" s="657"/>
      <c r="AI26" s="657"/>
      <c r="AJ26" s="657"/>
      <c r="AK26" s="657"/>
      <c r="AL26" s="632" t="s">
        <v>127</v>
      </c>
      <c r="AM26" s="633"/>
      <c r="AN26" s="633"/>
      <c r="AO26" s="658"/>
      <c r="AP26" s="722" t="s">
        <v>295</v>
      </c>
      <c r="AQ26" s="723"/>
      <c r="AR26" s="723"/>
      <c r="AS26" s="723"/>
      <c r="AT26" s="723"/>
      <c r="AU26" s="723"/>
      <c r="AV26" s="723"/>
      <c r="AW26" s="723"/>
      <c r="AX26" s="723"/>
      <c r="AY26" s="723"/>
      <c r="AZ26" s="723"/>
      <c r="BA26" s="723"/>
      <c r="BB26" s="723"/>
      <c r="BC26" s="723"/>
      <c r="BD26" s="723"/>
      <c r="BE26" s="723"/>
      <c r="BF26" s="724"/>
      <c r="BG26" s="629" t="s">
        <v>127</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66" t="s">
        <v>296</v>
      </c>
      <c r="CE26" s="667"/>
      <c r="CF26" s="667"/>
      <c r="CG26" s="667"/>
      <c r="CH26" s="667"/>
      <c r="CI26" s="667"/>
      <c r="CJ26" s="667"/>
      <c r="CK26" s="667"/>
      <c r="CL26" s="667"/>
      <c r="CM26" s="667"/>
      <c r="CN26" s="667"/>
      <c r="CO26" s="667"/>
      <c r="CP26" s="667"/>
      <c r="CQ26" s="668"/>
      <c r="CR26" s="629">
        <v>1997275</v>
      </c>
      <c r="CS26" s="630"/>
      <c r="CT26" s="630"/>
      <c r="CU26" s="630"/>
      <c r="CV26" s="630"/>
      <c r="CW26" s="630"/>
      <c r="CX26" s="630"/>
      <c r="CY26" s="631"/>
      <c r="CZ26" s="632">
        <v>7.9</v>
      </c>
      <c r="DA26" s="642"/>
      <c r="DB26" s="642"/>
      <c r="DC26" s="643"/>
      <c r="DD26" s="635">
        <v>1739344</v>
      </c>
      <c r="DE26" s="630"/>
      <c r="DF26" s="630"/>
      <c r="DG26" s="630"/>
      <c r="DH26" s="630"/>
      <c r="DI26" s="630"/>
      <c r="DJ26" s="630"/>
      <c r="DK26" s="631"/>
      <c r="DL26" s="635" t="s">
        <v>127</v>
      </c>
      <c r="DM26" s="630"/>
      <c r="DN26" s="630"/>
      <c r="DO26" s="630"/>
      <c r="DP26" s="630"/>
      <c r="DQ26" s="630"/>
      <c r="DR26" s="630"/>
      <c r="DS26" s="630"/>
      <c r="DT26" s="630"/>
      <c r="DU26" s="630"/>
      <c r="DV26" s="631"/>
      <c r="DW26" s="632" t="s">
        <v>127</v>
      </c>
      <c r="DX26" s="642"/>
      <c r="DY26" s="642"/>
      <c r="DZ26" s="642"/>
      <c r="EA26" s="642"/>
      <c r="EB26" s="642"/>
      <c r="EC26" s="669"/>
    </row>
    <row r="27" spans="2:133" ht="11.25" customHeight="1" x14ac:dyDescent="0.15">
      <c r="B27" s="626" t="s">
        <v>297</v>
      </c>
      <c r="C27" s="627"/>
      <c r="D27" s="627"/>
      <c r="E27" s="627"/>
      <c r="F27" s="627"/>
      <c r="G27" s="627"/>
      <c r="H27" s="627"/>
      <c r="I27" s="627"/>
      <c r="J27" s="627"/>
      <c r="K27" s="627"/>
      <c r="L27" s="627"/>
      <c r="M27" s="627"/>
      <c r="N27" s="627"/>
      <c r="O27" s="627"/>
      <c r="P27" s="627"/>
      <c r="Q27" s="628"/>
      <c r="R27" s="629">
        <v>14313942</v>
      </c>
      <c r="S27" s="630"/>
      <c r="T27" s="630"/>
      <c r="U27" s="630"/>
      <c r="V27" s="630"/>
      <c r="W27" s="630"/>
      <c r="X27" s="630"/>
      <c r="Y27" s="631"/>
      <c r="Z27" s="656">
        <v>54</v>
      </c>
      <c r="AA27" s="656"/>
      <c r="AB27" s="656"/>
      <c r="AC27" s="656"/>
      <c r="AD27" s="657">
        <v>13500238</v>
      </c>
      <c r="AE27" s="657"/>
      <c r="AF27" s="657"/>
      <c r="AG27" s="657"/>
      <c r="AH27" s="657"/>
      <c r="AI27" s="657"/>
      <c r="AJ27" s="657"/>
      <c r="AK27" s="657"/>
      <c r="AL27" s="632">
        <v>99.699996948242188</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7797560</v>
      </c>
      <c r="BH27" s="630"/>
      <c r="BI27" s="630"/>
      <c r="BJ27" s="630"/>
      <c r="BK27" s="630"/>
      <c r="BL27" s="630"/>
      <c r="BM27" s="630"/>
      <c r="BN27" s="631"/>
      <c r="BO27" s="656">
        <v>100</v>
      </c>
      <c r="BP27" s="656"/>
      <c r="BQ27" s="656"/>
      <c r="BR27" s="656"/>
      <c r="BS27" s="657">
        <v>657718</v>
      </c>
      <c r="BT27" s="657"/>
      <c r="BU27" s="657"/>
      <c r="BV27" s="657"/>
      <c r="BW27" s="657"/>
      <c r="BX27" s="657"/>
      <c r="BY27" s="657"/>
      <c r="BZ27" s="657"/>
      <c r="CA27" s="657"/>
      <c r="CB27" s="715"/>
      <c r="CD27" s="666" t="s">
        <v>299</v>
      </c>
      <c r="CE27" s="667"/>
      <c r="CF27" s="667"/>
      <c r="CG27" s="667"/>
      <c r="CH27" s="667"/>
      <c r="CI27" s="667"/>
      <c r="CJ27" s="667"/>
      <c r="CK27" s="667"/>
      <c r="CL27" s="667"/>
      <c r="CM27" s="667"/>
      <c r="CN27" s="667"/>
      <c r="CO27" s="667"/>
      <c r="CP27" s="667"/>
      <c r="CQ27" s="668"/>
      <c r="CR27" s="629">
        <v>3480683</v>
      </c>
      <c r="CS27" s="640"/>
      <c r="CT27" s="640"/>
      <c r="CU27" s="640"/>
      <c r="CV27" s="640"/>
      <c r="CW27" s="640"/>
      <c r="CX27" s="640"/>
      <c r="CY27" s="641"/>
      <c r="CZ27" s="632">
        <v>13.8</v>
      </c>
      <c r="DA27" s="642"/>
      <c r="DB27" s="642"/>
      <c r="DC27" s="643"/>
      <c r="DD27" s="635">
        <v>928959</v>
      </c>
      <c r="DE27" s="640"/>
      <c r="DF27" s="640"/>
      <c r="DG27" s="640"/>
      <c r="DH27" s="640"/>
      <c r="DI27" s="640"/>
      <c r="DJ27" s="640"/>
      <c r="DK27" s="641"/>
      <c r="DL27" s="635">
        <v>917883</v>
      </c>
      <c r="DM27" s="640"/>
      <c r="DN27" s="640"/>
      <c r="DO27" s="640"/>
      <c r="DP27" s="640"/>
      <c r="DQ27" s="640"/>
      <c r="DR27" s="640"/>
      <c r="DS27" s="640"/>
      <c r="DT27" s="640"/>
      <c r="DU27" s="640"/>
      <c r="DV27" s="641"/>
      <c r="DW27" s="632">
        <v>6.4</v>
      </c>
      <c r="DX27" s="642"/>
      <c r="DY27" s="642"/>
      <c r="DZ27" s="642"/>
      <c r="EA27" s="642"/>
      <c r="EB27" s="642"/>
      <c r="EC27" s="669"/>
    </row>
    <row r="28" spans="2:133" ht="11.25" customHeight="1" x14ac:dyDescent="0.15">
      <c r="B28" s="626" t="s">
        <v>300</v>
      </c>
      <c r="C28" s="627"/>
      <c r="D28" s="627"/>
      <c r="E28" s="627"/>
      <c r="F28" s="627"/>
      <c r="G28" s="627"/>
      <c r="H28" s="627"/>
      <c r="I28" s="627"/>
      <c r="J28" s="627"/>
      <c r="K28" s="627"/>
      <c r="L28" s="627"/>
      <c r="M28" s="627"/>
      <c r="N28" s="627"/>
      <c r="O28" s="627"/>
      <c r="P28" s="627"/>
      <c r="Q28" s="628"/>
      <c r="R28" s="629">
        <v>2871</v>
      </c>
      <c r="S28" s="630"/>
      <c r="T28" s="630"/>
      <c r="U28" s="630"/>
      <c r="V28" s="630"/>
      <c r="W28" s="630"/>
      <c r="X28" s="630"/>
      <c r="Y28" s="631"/>
      <c r="Z28" s="656">
        <v>0</v>
      </c>
      <c r="AA28" s="656"/>
      <c r="AB28" s="656"/>
      <c r="AC28" s="656"/>
      <c r="AD28" s="657">
        <v>2871</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301</v>
      </c>
      <c r="CE28" s="667"/>
      <c r="CF28" s="667"/>
      <c r="CG28" s="667"/>
      <c r="CH28" s="667"/>
      <c r="CI28" s="667"/>
      <c r="CJ28" s="667"/>
      <c r="CK28" s="667"/>
      <c r="CL28" s="667"/>
      <c r="CM28" s="667"/>
      <c r="CN28" s="667"/>
      <c r="CO28" s="667"/>
      <c r="CP28" s="667"/>
      <c r="CQ28" s="668"/>
      <c r="CR28" s="629">
        <v>2532708</v>
      </c>
      <c r="CS28" s="630"/>
      <c r="CT28" s="630"/>
      <c r="CU28" s="630"/>
      <c r="CV28" s="630"/>
      <c r="CW28" s="630"/>
      <c r="CX28" s="630"/>
      <c r="CY28" s="631"/>
      <c r="CZ28" s="632">
        <v>10</v>
      </c>
      <c r="DA28" s="642"/>
      <c r="DB28" s="642"/>
      <c r="DC28" s="643"/>
      <c r="DD28" s="635">
        <v>2524193</v>
      </c>
      <c r="DE28" s="630"/>
      <c r="DF28" s="630"/>
      <c r="DG28" s="630"/>
      <c r="DH28" s="630"/>
      <c r="DI28" s="630"/>
      <c r="DJ28" s="630"/>
      <c r="DK28" s="631"/>
      <c r="DL28" s="635">
        <v>2524193</v>
      </c>
      <c r="DM28" s="630"/>
      <c r="DN28" s="630"/>
      <c r="DO28" s="630"/>
      <c r="DP28" s="630"/>
      <c r="DQ28" s="630"/>
      <c r="DR28" s="630"/>
      <c r="DS28" s="630"/>
      <c r="DT28" s="630"/>
      <c r="DU28" s="630"/>
      <c r="DV28" s="631"/>
      <c r="DW28" s="632">
        <v>17.7</v>
      </c>
      <c r="DX28" s="642"/>
      <c r="DY28" s="642"/>
      <c r="DZ28" s="642"/>
      <c r="EA28" s="642"/>
      <c r="EB28" s="642"/>
      <c r="EC28" s="669"/>
    </row>
    <row r="29" spans="2:133" ht="11.25" customHeight="1" x14ac:dyDescent="0.15">
      <c r="B29" s="626" t="s">
        <v>302</v>
      </c>
      <c r="C29" s="627"/>
      <c r="D29" s="627"/>
      <c r="E29" s="627"/>
      <c r="F29" s="627"/>
      <c r="G29" s="627"/>
      <c r="H29" s="627"/>
      <c r="I29" s="627"/>
      <c r="J29" s="627"/>
      <c r="K29" s="627"/>
      <c r="L29" s="627"/>
      <c r="M29" s="627"/>
      <c r="N29" s="627"/>
      <c r="O29" s="627"/>
      <c r="P29" s="627"/>
      <c r="Q29" s="628"/>
      <c r="R29" s="629">
        <v>68889</v>
      </c>
      <c r="S29" s="630"/>
      <c r="T29" s="630"/>
      <c r="U29" s="630"/>
      <c r="V29" s="630"/>
      <c r="W29" s="630"/>
      <c r="X29" s="630"/>
      <c r="Y29" s="631"/>
      <c r="Z29" s="656">
        <v>0.3</v>
      </c>
      <c r="AA29" s="656"/>
      <c r="AB29" s="656"/>
      <c r="AC29" s="656"/>
      <c r="AD29" s="657" t="s">
        <v>127</v>
      </c>
      <c r="AE29" s="657"/>
      <c r="AF29" s="657"/>
      <c r="AG29" s="657"/>
      <c r="AH29" s="657"/>
      <c r="AI29" s="657"/>
      <c r="AJ29" s="657"/>
      <c r="AK29" s="657"/>
      <c r="AL29" s="632" t="s">
        <v>127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303</v>
      </c>
      <c r="CE29" s="717"/>
      <c r="CF29" s="666" t="s">
        <v>70</v>
      </c>
      <c r="CG29" s="667"/>
      <c r="CH29" s="667"/>
      <c r="CI29" s="667"/>
      <c r="CJ29" s="667"/>
      <c r="CK29" s="667"/>
      <c r="CL29" s="667"/>
      <c r="CM29" s="667"/>
      <c r="CN29" s="667"/>
      <c r="CO29" s="667"/>
      <c r="CP29" s="667"/>
      <c r="CQ29" s="668"/>
      <c r="CR29" s="629">
        <v>2532357</v>
      </c>
      <c r="CS29" s="640"/>
      <c r="CT29" s="640"/>
      <c r="CU29" s="640"/>
      <c r="CV29" s="640"/>
      <c r="CW29" s="640"/>
      <c r="CX29" s="640"/>
      <c r="CY29" s="641"/>
      <c r="CZ29" s="632">
        <v>10</v>
      </c>
      <c r="DA29" s="642"/>
      <c r="DB29" s="642"/>
      <c r="DC29" s="643"/>
      <c r="DD29" s="635">
        <v>2523842</v>
      </c>
      <c r="DE29" s="640"/>
      <c r="DF29" s="640"/>
      <c r="DG29" s="640"/>
      <c r="DH29" s="640"/>
      <c r="DI29" s="640"/>
      <c r="DJ29" s="640"/>
      <c r="DK29" s="641"/>
      <c r="DL29" s="635">
        <v>2523842</v>
      </c>
      <c r="DM29" s="640"/>
      <c r="DN29" s="640"/>
      <c r="DO29" s="640"/>
      <c r="DP29" s="640"/>
      <c r="DQ29" s="640"/>
      <c r="DR29" s="640"/>
      <c r="DS29" s="640"/>
      <c r="DT29" s="640"/>
      <c r="DU29" s="640"/>
      <c r="DV29" s="641"/>
      <c r="DW29" s="632">
        <v>17.7</v>
      </c>
      <c r="DX29" s="642"/>
      <c r="DY29" s="642"/>
      <c r="DZ29" s="642"/>
      <c r="EA29" s="642"/>
      <c r="EB29" s="642"/>
      <c r="EC29" s="669"/>
    </row>
    <row r="30" spans="2:133" ht="11.25" customHeight="1" x14ac:dyDescent="0.15">
      <c r="B30" s="626" t="s">
        <v>304</v>
      </c>
      <c r="C30" s="627"/>
      <c r="D30" s="627"/>
      <c r="E30" s="627"/>
      <c r="F30" s="627"/>
      <c r="G30" s="627"/>
      <c r="H30" s="627"/>
      <c r="I30" s="627"/>
      <c r="J30" s="627"/>
      <c r="K30" s="627"/>
      <c r="L30" s="627"/>
      <c r="M30" s="627"/>
      <c r="N30" s="627"/>
      <c r="O30" s="627"/>
      <c r="P30" s="627"/>
      <c r="Q30" s="628"/>
      <c r="R30" s="629">
        <v>154579</v>
      </c>
      <c r="S30" s="630"/>
      <c r="T30" s="630"/>
      <c r="U30" s="630"/>
      <c r="V30" s="630"/>
      <c r="W30" s="630"/>
      <c r="X30" s="630"/>
      <c r="Y30" s="631"/>
      <c r="Z30" s="656">
        <v>0.6</v>
      </c>
      <c r="AA30" s="656"/>
      <c r="AB30" s="656"/>
      <c r="AC30" s="656"/>
      <c r="AD30" s="657">
        <v>24798</v>
      </c>
      <c r="AE30" s="657"/>
      <c r="AF30" s="657"/>
      <c r="AG30" s="657"/>
      <c r="AH30" s="657"/>
      <c r="AI30" s="657"/>
      <c r="AJ30" s="657"/>
      <c r="AK30" s="657"/>
      <c r="AL30" s="632">
        <v>0.2</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66" t="s">
        <v>307</v>
      </c>
      <c r="CG30" s="667"/>
      <c r="CH30" s="667"/>
      <c r="CI30" s="667"/>
      <c r="CJ30" s="667"/>
      <c r="CK30" s="667"/>
      <c r="CL30" s="667"/>
      <c r="CM30" s="667"/>
      <c r="CN30" s="667"/>
      <c r="CO30" s="667"/>
      <c r="CP30" s="667"/>
      <c r="CQ30" s="668"/>
      <c r="CR30" s="629">
        <v>2430869</v>
      </c>
      <c r="CS30" s="630"/>
      <c r="CT30" s="630"/>
      <c r="CU30" s="630"/>
      <c r="CV30" s="630"/>
      <c r="CW30" s="630"/>
      <c r="CX30" s="630"/>
      <c r="CY30" s="631"/>
      <c r="CZ30" s="632">
        <v>9.6</v>
      </c>
      <c r="DA30" s="642"/>
      <c r="DB30" s="642"/>
      <c r="DC30" s="643"/>
      <c r="DD30" s="635">
        <v>2422354</v>
      </c>
      <c r="DE30" s="630"/>
      <c r="DF30" s="630"/>
      <c r="DG30" s="630"/>
      <c r="DH30" s="630"/>
      <c r="DI30" s="630"/>
      <c r="DJ30" s="630"/>
      <c r="DK30" s="631"/>
      <c r="DL30" s="635">
        <v>2422354</v>
      </c>
      <c r="DM30" s="630"/>
      <c r="DN30" s="630"/>
      <c r="DO30" s="630"/>
      <c r="DP30" s="630"/>
      <c r="DQ30" s="630"/>
      <c r="DR30" s="630"/>
      <c r="DS30" s="630"/>
      <c r="DT30" s="630"/>
      <c r="DU30" s="630"/>
      <c r="DV30" s="631"/>
      <c r="DW30" s="632">
        <v>16.899999999999999</v>
      </c>
      <c r="DX30" s="642"/>
      <c r="DY30" s="642"/>
      <c r="DZ30" s="642"/>
      <c r="EA30" s="642"/>
      <c r="EB30" s="642"/>
      <c r="EC30" s="669"/>
    </row>
    <row r="31" spans="2:133" ht="11.25" customHeight="1" x14ac:dyDescent="0.15">
      <c r="B31" s="626" t="s">
        <v>308</v>
      </c>
      <c r="C31" s="627"/>
      <c r="D31" s="627"/>
      <c r="E31" s="627"/>
      <c r="F31" s="627"/>
      <c r="G31" s="627"/>
      <c r="H31" s="627"/>
      <c r="I31" s="627"/>
      <c r="J31" s="627"/>
      <c r="K31" s="627"/>
      <c r="L31" s="627"/>
      <c r="M31" s="627"/>
      <c r="N31" s="627"/>
      <c r="O31" s="627"/>
      <c r="P31" s="627"/>
      <c r="Q31" s="628"/>
      <c r="R31" s="629">
        <v>23536</v>
      </c>
      <c r="S31" s="630"/>
      <c r="T31" s="630"/>
      <c r="U31" s="630"/>
      <c r="V31" s="630"/>
      <c r="W31" s="630"/>
      <c r="X31" s="630"/>
      <c r="Y31" s="631"/>
      <c r="Z31" s="656">
        <v>0.1</v>
      </c>
      <c r="AA31" s="656"/>
      <c r="AB31" s="656"/>
      <c r="AC31" s="656"/>
      <c r="AD31" s="657" t="s">
        <v>127</v>
      </c>
      <c r="AE31" s="657"/>
      <c r="AF31" s="657"/>
      <c r="AG31" s="657"/>
      <c r="AH31" s="657"/>
      <c r="AI31" s="657"/>
      <c r="AJ31" s="657"/>
      <c r="AK31" s="657"/>
      <c r="AL31" s="632" t="s">
        <v>127</v>
      </c>
      <c r="AM31" s="633"/>
      <c r="AN31" s="633"/>
      <c r="AO31" s="658"/>
      <c r="AP31" s="704" t="s">
        <v>309</v>
      </c>
      <c r="AQ31" s="705"/>
      <c r="AR31" s="705"/>
      <c r="AS31" s="705"/>
      <c r="AT31" s="710" t="s">
        <v>310</v>
      </c>
      <c r="AU31" s="366"/>
      <c r="AV31" s="366"/>
      <c r="AW31" s="366"/>
      <c r="AX31" s="697" t="s">
        <v>186</v>
      </c>
      <c r="AY31" s="698"/>
      <c r="AZ31" s="698"/>
      <c r="BA31" s="698"/>
      <c r="BB31" s="698"/>
      <c r="BC31" s="698"/>
      <c r="BD31" s="698"/>
      <c r="BE31" s="698"/>
      <c r="BF31" s="699"/>
      <c r="BG31" s="700">
        <v>99.5</v>
      </c>
      <c r="BH31" s="701"/>
      <c r="BI31" s="701"/>
      <c r="BJ31" s="701"/>
      <c r="BK31" s="701"/>
      <c r="BL31" s="701"/>
      <c r="BM31" s="702">
        <v>98.1</v>
      </c>
      <c r="BN31" s="701"/>
      <c r="BO31" s="701"/>
      <c r="BP31" s="701"/>
      <c r="BQ31" s="703"/>
      <c r="BR31" s="700">
        <v>98.7</v>
      </c>
      <c r="BS31" s="701"/>
      <c r="BT31" s="701"/>
      <c r="BU31" s="701"/>
      <c r="BV31" s="701"/>
      <c r="BW31" s="701"/>
      <c r="BX31" s="702">
        <v>97.3</v>
      </c>
      <c r="BY31" s="701"/>
      <c r="BZ31" s="701"/>
      <c r="CA31" s="701"/>
      <c r="CB31" s="703"/>
      <c r="CD31" s="718"/>
      <c r="CE31" s="719"/>
      <c r="CF31" s="666" t="s">
        <v>311</v>
      </c>
      <c r="CG31" s="667"/>
      <c r="CH31" s="667"/>
      <c r="CI31" s="667"/>
      <c r="CJ31" s="667"/>
      <c r="CK31" s="667"/>
      <c r="CL31" s="667"/>
      <c r="CM31" s="667"/>
      <c r="CN31" s="667"/>
      <c r="CO31" s="667"/>
      <c r="CP31" s="667"/>
      <c r="CQ31" s="668"/>
      <c r="CR31" s="629">
        <v>101488</v>
      </c>
      <c r="CS31" s="640"/>
      <c r="CT31" s="640"/>
      <c r="CU31" s="640"/>
      <c r="CV31" s="640"/>
      <c r="CW31" s="640"/>
      <c r="CX31" s="640"/>
      <c r="CY31" s="641"/>
      <c r="CZ31" s="632">
        <v>0.4</v>
      </c>
      <c r="DA31" s="642"/>
      <c r="DB31" s="642"/>
      <c r="DC31" s="643"/>
      <c r="DD31" s="635">
        <v>101488</v>
      </c>
      <c r="DE31" s="640"/>
      <c r="DF31" s="640"/>
      <c r="DG31" s="640"/>
      <c r="DH31" s="640"/>
      <c r="DI31" s="640"/>
      <c r="DJ31" s="640"/>
      <c r="DK31" s="641"/>
      <c r="DL31" s="635">
        <v>101488</v>
      </c>
      <c r="DM31" s="640"/>
      <c r="DN31" s="640"/>
      <c r="DO31" s="640"/>
      <c r="DP31" s="640"/>
      <c r="DQ31" s="640"/>
      <c r="DR31" s="640"/>
      <c r="DS31" s="640"/>
      <c r="DT31" s="640"/>
      <c r="DU31" s="640"/>
      <c r="DV31" s="641"/>
      <c r="DW31" s="632">
        <v>0.7</v>
      </c>
      <c r="DX31" s="642"/>
      <c r="DY31" s="642"/>
      <c r="DZ31" s="642"/>
      <c r="EA31" s="642"/>
      <c r="EB31" s="642"/>
      <c r="EC31" s="669"/>
    </row>
    <row r="32" spans="2:133" ht="11.25" customHeight="1" x14ac:dyDescent="0.15">
      <c r="B32" s="626" t="s">
        <v>312</v>
      </c>
      <c r="C32" s="627"/>
      <c r="D32" s="627"/>
      <c r="E32" s="627"/>
      <c r="F32" s="627"/>
      <c r="G32" s="627"/>
      <c r="H32" s="627"/>
      <c r="I32" s="627"/>
      <c r="J32" s="627"/>
      <c r="K32" s="627"/>
      <c r="L32" s="627"/>
      <c r="M32" s="627"/>
      <c r="N32" s="627"/>
      <c r="O32" s="627"/>
      <c r="P32" s="627"/>
      <c r="Q32" s="628"/>
      <c r="R32" s="629">
        <v>5067065</v>
      </c>
      <c r="S32" s="630"/>
      <c r="T32" s="630"/>
      <c r="U32" s="630"/>
      <c r="V32" s="630"/>
      <c r="W32" s="630"/>
      <c r="X32" s="630"/>
      <c r="Y32" s="631"/>
      <c r="Z32" s="656">
        <v>19.100000000000001</v>
      </c>
      <c r="AA32" s="656"/>
      <c r="AB32" s="656"/>
      <c r="AC32" s="656"/>
      <c r="AD32" s="657" t="s">
        <v>127</v>
      </c>
      <c r="AE32" s="657"/>
      <c r="AF32" s="657"/>
      <c r="AG32" s="657"/>
      <c r="AH32" s="657"/>
      <c r="AI32" s="657"/>
      <c r="AJ32" s="657"/>
      <c r="AK32" s="657"/>
      <c r="AL32" s="632" t="s">
        <v>127</v>
      </c>
      <c r="AM32" s="633"/>
      <c r="AN32" s="633"/>
      <c r="AO32" s="658"/>
      <c r="AP32" s="706"/>
      <c r="AQ32" s="707"/>
      <c r="AR32" s="707"/>
      <c r="AS32" s="707"/>
      <c r="AT32" s="711"/>
      <c r="AU32" s="362" t="s">
        <v>313</v>
      </c>
      <c r="AV32" s="362"/>
      <c r="AW32" s="362"/>
      <c r="AX32" s="626" t="s">
        <v>314</v>
      </c>
      <c r="AY32" s="627"/>
      <c r="AZ32" s="627"/>
      <c r="BA32" s="627"/>
      <c r="BB32" s="627"/>
      <c r="BC32" s="627"/>
      <c r="BD32" s="627"/>
      <c r="BE32" s="627"/>
      <c r="BF32" s="628"/>
      <c r="BG32" s="695">
        <v>99.6</v>
      </c>
      <c r="BH32" s="640"/>
      <c r="BI32" s="640"/>
      <c r="BJ32" s="640"/>
      <c r="BK32" s="640"/>
      <c r="BL32" s="640"/>
      <c r="BM32" s="633">
        <v>98</v>
      </c>
      <c r="BN32" s="696"/>
      <c r="BO32" s="696"/>
      <c r="BP32" s="696"/>
      <c r="BQ32" s="673"/>
      <c r="BR32" s="695">
        <v>99.4</v>
      </c>
      <c r="BS32" s="640"/>
      <c r="BT32" s="640"/>
      <c r="BU32" s="640"/>
      <c r="BV32" s="640"/>
      <c r="BW32" s="640"/>
      <c r="BX32" s="633">
        <v>97.9</v>
      </c>
      <c r="BY32" s="696"/>
      <c r="BZ32" s="696"/>
      <c r="CA32" s="696"/>
      <c r="CB32" s="673"/>
      <c r="CD32" s="720"/>
      <c r="CE32" s="721"/>
      <c r="CF32" s="666" t="s">
        <v>315</v>
      </c>
      <c r="CG32" s="667"/>
      <c r="CH32" s="667"/>
      <c r="CI32" s="667"/>
      <c r="CJ32" s="667"/>
      <c r="CK32" s="667"/>
      <c r="CL32" s="667"/>
      <c r="CM32" s="667"/>
      <c r="CN32" s="667"/>
      <c r="CO32" s="667"/>
      <c r="CP32" s="667"/>
      <c r="CQ32" s="668"/>
      <c r="CR32" s="629">
        <v>351</v>
      </c>
      <c r="CS32" s="630"/>
      <c r="CT32" s="630"/>
      <c r="CU32" s="630"/>
      <c r="CV32" s="630"/>
      <c r="CW32" s="630"/>
      <c r="CX32" s="630"/>
      <c r="CY32" s="631"/>
      <c r="CZ32" s="632">
        <v>0</v>
      </c>
      <c r="DA32" s="642"/>
      <c r="DB32" s="642"/>
      <c r="DC32" s="643"/>
      <c r="DD32" s="635">
        <v>351</v>
      </c>
      <c r="DE32" s="630"/>
      <c r="DF32" s="630"/>
      <c r="DG32" s="630"/>
      <c r="DH32" s="630"/>
      <c r="DI32" s="630"/>
      <c r="DJ32" s="630"/>
      <c r="DK32" s="631"/>
      <c r="DL32" s="635">
        <v>351</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316</v>
      </c>
      <c r="C33" s="693"/>
      <c r="D33" s="693"/>
      <c r="E33" s="693"/>
      <c r="F33" s="693"/>
      <c r="G33" s="693"/>
      <c r="H33" s="693"/>
      <c r="I33" s="693"/>
      <c r="J33" s="693"/>
      <c r="K33" s="693"/>
      <c r="L33" s="693"/>
      <c r="M33" s="693"/>
      <c r="N33" s="693"/>
      <c r="O33" s="693"/>
      <c r="P33" s="693"/>
      <c r="Q33" s="694"/>
      <c r="R33" s="629" t="s">
        <v>127</v>
      </c>
      <c r="S33" s="630"/>
      <c r="T33" s="630"/>
      <c r="U33" s="630"/>
      <c r="V33" s="630"/>
      <c r="W33" s="630"/>
      <c r="X33" s="630"/>
      <c r="Y33" s="631"/>
      <c r="Z33" s="656" t="s">
        <v>127</v>
      </c>
      <c r="AA33" s="656"/>
      <c r="AB33" s="656"/>
      <c r="AC33" s="656"/>
      <c r="AD33" s="657" t="s">
        <v>127</v>
      </c>
      <c r="AE33" s="657"/>
      <c r="AF33" s="657"/>
      <c r="AG33" s="657"/>
      <c r="AH33" s="657"/>
      <c r="AI33" s="657"/>
      <c r="AJ33" s="657"/>
      <c r="AK33" s="657"/>
      <c r="AL33" s="632" t="s">
        <v>127</v>
      </c>
      <c r="AM33" s="633"/>
      <c r="AN33" s="633"/>
      <c r="AO33" s="658"/>
      <c r="AP33" s="708"/>
      <c r="AQ33" s="709"/>
      <c r="AR33" s="709"/>
      <c r="AS33" s="709"/>
      <c r="AT33" s="712"/>
      <c r="AU33" s="360"/>
      <c r="AV33" s="360"/>
      <c r="AW33" s="360"/>
      <c r="AX33" s="606" t="s">
        <v>317</v>
      </c>
      <c r="AY33" s="607"/>
      <c r="AZ33" s="607"/>
      <c r="BA33" s="607"/>
      <c r="BB33" s="607"/>
      <c r="BC33" s="607"/>
      <c r="BD33" s="607"/>
      <c r="BE33" s="607"/>
      <c r="BF33" s="608"/>
      <c r="BG33" s="691">
        <v>99.5</v>
      </c>
      <c r="BH33" s="610"/>
      <c r="BI33" s="610"/>
      <c r="BJ33" s="610"/>
      <c r="BK33" s="610"/>
      <c r="BL33" s="610"/>
      <c r="BM33" s="648">
        <v>98</v>
      </c>
      <c r="BN33" s="610"/>
      <c r="BO33" s="610"/>
      <c r="BP33" s="610"/>
      <c r="BQ33" s="659"/>
      <c r="BR33" s="691">
        <v>98.3</v>
      </c>
      <c r="BS33" s="610"/>
      <c r="BT33" s="610"/>
      <c r="BU33" s="610"/>
      <c r="BV33" s="610"/>
      <c r="BW33" s="610"/>
      <c r="BX33" s="648">
        <v>96.7</v>
      </c>
      <c r="BY33" s="610"/>
      <c r="BZ33" s="610"/>
      <c r="CA33" s="610"/>
      <c r="CB33" s="659"/>
      <c r="CD33" s="666" t="s">
        <v>318</v>
      </c>
      <c r="CE33" s="667"/>
      <c r="CF33" s="667"/>
      <c r="CG33" s="667"/>
      <c r="CH33" s="667"/>
      <c r="CI33" s="667"/>
      <c r="CJ33" s="667"/>
      <c r="CK33" s="667"/>
      <c r="CL33" s="667"/>
      <c r="CM33" s="667"/>
      <c r="CN33" s="667"/>
      <c r="CO33" s="667"/>
      <c r="CP33" s="667"/>
      <c r="CQ33" s="668"/>
      <c r="CR33" s="629">
        <v>10365650</v>
      </c>
      <c r="CS33" s="640"/>
      <c r="CT33" s="640"/>
      <c r="CU33" s="640"/>
      <c r="CV33" s="640"/>
      <c r="CW33" s="640"/>
      <c r="CX33" s="640"/>
      <c r="CY33" s="641"/>
      <c r="CZ33" s="632">
        <v>41</v>
      </c>
      <c r="DA33" s="642"/>
      <c r="DB33" s="642"/>
      <c r="DC33" s="643"/>
      <c r="DD33" s="635">
        <v>8071489</v>
      </c>
      <c r="DE33" s="640"/>
      <c r="DF33" s="640"/>
      <c r="DG33" s="640"/>
      <c r="DH33" s="640"/>
      <c r="DI33" s="640"/>
      <c r="DJ33" s="640"/>
      <c r="DK33" s="641"/>
      <c r="DL33" s="635">
        <v>5926146</v>
      </c>
      <c r="DM33" s="640"/>
      <c r="DN33" s="640"/>
      <c r="DO33" s="640"/>
      <c r="DP33" s="640"/>
      <c r="DQ33" s="640"/>
      <c r="DR33" s="640"/>
      <c r="DS33" s="640"/>
      <c r="DT33" s="640"/>
      <c r="DU33" s="640"/>
      <c r="DV33" s="641"/>
      <c r="DW33" s="632">
        <v>41.4</v>
      </c>
      <c r="DX33" s="642"/>
      <c r="DY33" s="642"/>
      <c r="DZ33" s="642"/>
      <c r="EA33" s="642"/>
      <c r="EB33" s="642"/>
      <c r="EC33" s="669"/>
    </row>
    <row r="34" spans="2:133" ht="11.25" customHeight="1" x14ac:dyDescent="0.15">
      <c r="B34" s="626" t="s">
        <v>319</v>
      </c>
      <c r="C34" s="627"/>
      <c r="D34" s="627"/>
      <c r="E34" s="627"/>
      <c r="F34" s="627"/>
      <c r="G34" s="627"/>
      <c r="H34" s="627"/>
      <c r="I34" s="627"/>
      <c r="J34" s="627"/>
      <c r="K34" s="627"/>
      <c r="L34" s="627"/>
      <c r="M34" s="627"/>
      <c r="N34" s="627"/>
      <c r="O34" s="627"/>
      <c r="P34" s="627"/>
      <c r="Q34" s="628"/>
      <c r="R34" s="629">
        <v>1228592</v>
      </c>
      <c r="S34" s="630"/>
      <c r="T34" s="630"/>
      <c r="U34" s="630"/>
      <c r="V34" s="630"/>
      <c r="W34" s="630"/>
      <c r="X34" s="630"/>
      <c r="Y34" s="631"/>
      <c r="Z34" s="656">
        <v>4.5999999999999996</v>
      </c>
      <c r="AA34" s="656"/>
      <c r="AB34" s="656"/>
      <c r="AC34" s="656"/>
      <c r="AD34" s="657" t="s">
        <v>127</v>
      </c>
      <c r="AE34" s="657"/>
      <c r="AF34" s="657"/>
      <c r="AG34" s="657"/>
      <c r="AH34" s="657"/>
      <c r="AI34" s="657"/>
      <c r="AJ34" s="657"/>
      <c r="AK34" s="657"/>
      <c r="AL34" s="632" t="s">
        <v>127</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320</v>
      </c>
      <c r="CE34" s="667"/>
      <c r="CF34" s="667"/>
      <c r="CG34" s="667"/>
      <c r="CH34" s="667"/>
      <c r="CI34" s="667"/>
      <c r="CJ34" s="667"/>
      <c r="CK34" s="667"/>
      <c r="CL34" s="667"/>
      <c r="CM34" s="667"/>
      <c r="CN34" s="667"/>
      <c r="CO34" s="667"/>
      <c r="CP34" s="667"/>
      <c r="CQ34" s="668"/>
      <c r="CR34" s="629">
        <v>2445154</v>
      </c>
      <c r="CS34" s="630"/>
      <c r="CT34" s="630"/>
      <c r="CU34" s="630"/>
      <c r="CV34" s="630"/>
      <c r="CW34" s="630"/>
      <c r="CX34" s="630"/>
      <c r="CY34" s="631"/>
      <c r="CZ34" s="632">
        <v>9.6999999999999993</v>
      </c>
      <c r="DA34" s="642"/>
      <c r="DB34" s="642"/>
      <c r="DC34" s="643"/>
      <c r="DD34" s="635">
        <v>1921170</v>
      </c>
      <c r="DE34" s="630"/>
      <c r="DF34" s="630"/>
      <c r="DG34" s="630"/>
      <c r="DH34" s="630"/>
      <c r="DI34" s="630"/>
      <c r="DJ34" s="630"/>
      <c r="DK34" s="631"/>
      <c r="DL34" s="635">
        <v>1752864</v>
      </c>
      <c r="DM34" s="630"/>
      <c r="DN34" s="630"/>
      <c r="DO34" s="630"/>
      <c r="DP34" s="630"/>
      <c r="DQ34" s="630"/>
      <c r="DR34" s="630"/>
      <c r="DS34" s="630"/>
      <c r="DT34" s="630"/>
      <c r="DU34" s="630"/>
      <c r="DV34" s="631"/>
      <c r="DW34" s="632">
        <v>12.3</v>
      </c>
      <c r="DX34" s="642"/>
      <c r="DY34" s="642"/>
      <c r="DZ34" s="642"/>
      <c r="EA34" s="642"/>
      <c r="EB34" s="642"/>
      <c r="EC34" s="669"/>
    </row>
    <row r="35" spans="2:133" ht="11.25" customHeight="1" x14ac:dyDescent="0.15">
      <c r="B35" s="626" t="s">
        <v>321</v>
      </c>
      <c r="C35" s="627"/>
      <c r="D35" s="627"/>
      <c r="E35" s="627"/>
      <c r="F35" s="627"/>
      <c r="G35" s="627"/>
      <c r="H35" s="627"/>
      <c r="I35" s="627"/>
      <c r="J35" s="627"/>
      <c r="K35" s="627"/>
      <c r="L35" s="627"/>
      <c r="M35" s="627"/>
      <c r="N35" s="627"/>
      <c r="O35" s="627"/>
      <c r="P35" s="627"/>
      <c r="Q35" s="628"/>
      <c r="R35" s="629">
        <v>44301</v>
      </c>
      <c r="S35" s="630"/>
      <c r="T35" s="630"/>
      <c r="U35" s="630"/>
      <c r="V35" s="630"/>
      <c r="W35" s="630"/>
      <c r="X35" s="630"/>
      <c r="Y35" s="631"/>
      <c r="Z35" s="656">
        <v>0.2</v>
      </c>
      <c r="AA35" s="656"/>
      <c r="AB35" s="656"/>
      <c r="AC35" s="656"/>
      <c r="AD35" s="657">
        <v>6103</v>
      </c>
      <c r="AE35" s="657"/>
      <c r="AF35" s="657"/>
      <c r="AG35" s="657"/>
      <c r="AH35" s="657"/>
      <c r="AI35" s="657"/>
      <c r="AJ35" s="657"/>
      <c r="AK35" s="657"/>
      <c r="AL35" s="632">
        <v>0</v>
      </c>
      <c r="AM35" s="633"/>
      <c r="AN35" s="633"/>
      <c r="AO35" s="658"/>
      <c r="AP35" s="218"/>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324</v>
      </c>
      <c r="CE35" s="667"/>
      <c r="CF35" s="667"/>
      <c r="CG35" s="667"/>
      <c r="CH35" s="667"/>
      <c r="CI35" s="667"/>
      <c r="CJ35" s="667"/>
      <c r="CK35" s="667"/>
      <c r="CL35" s="667"/>
      <c r="CM35" s="667"/>
      <c r="CN35" s="667"/>
      <c r="CO35" s="667"/>
      <c r="CP35" s="667"/>
      <c r="CQ35" s="668"/>
      <c r="CR35" s="629">
        <v>603545</v>
      </c>
      <c r="CS35" s="640"/>
      <c r="CT35" s="640"/>
      <c r="CU35" s="640"/>
      <c r="CV35" s="640"/>
      <c r="CW35" s="640"/>
      <c r="CX35" s="640"/>
      <c r="CY35" s="641"/>
      <c r="CZ35" s="632">
        <v>2.4</v>
      </c>
      <c r="DA35" s="642"/>
      <c r="DB35" s="642"/>
      <c r="DC35" s="643"/>
      <c r="DD35" s="635">
        <v>514665</v>
      </c>
      <c r="DE35" s="640"/>
      <c r="DF35" s="640"/>
      <c r="DG35" s="640"/>
      <c r="DH35" s="640"/>
      <c r="DI35" s="640"/>
      <c r="DJ35" s="640"/>
      <c r="DK35" s="641"/>
      <c r="DL35" s="635">
        <v>294383</v>
      </c>
      <c r="DM35" s="640"/>
      <c r="DN35" s="640"/>
      <c r="DO35" s="640"/>
      <c r="DP35" s="640"/>
      <c r="DQ35" s="640"/>
      <c r="DR35" s="640"/>
      <c r="DS35" s="640"/>
      <c r="DT35" s="640"/>
      <c r="DU35" s="640"/>
      <c r="DV35" s="641"/>
      <c r="DW35" s="632">
        <v>2.1</v>
      </c>
      <c r="DX35" s="642"/>
      <c r="DY35" s="642"/>
      <c r="DZ35" s="642"/>
      <c r="EA35" s="642"/>
      <c r="EB35" s="642"/>
      <c r="EC35" s="669"/>
    </row>
    <row r="36" spans="2:133" ht="11.25" customHeight="1" x14ac:dyDescent="0.15">
      <c r="B36" s="626" t="s">
        <v>325</v>
      </c>
      <c r="C36" s="627"/>
      <c r="D36" s="627"/>
      <c r="E36" s="627"/>
      <c r="F36" s="627"/>
      <c r="G36" s="627"/>
      <c r="H36" s="627"/>
      <c r="I36" s="627"/>
      <c r="J36" s="627"/>
      <c r="K36" s="627"/>
      <c r="L36" s="627"/>
      <c r="M36" s="627"/>
      <c r="N36" s="627"/>
      <c r="O36" s="627"/>
      <c r="P36" s="627"/>
      <c r="Q36" s="628"/>
      <c r="R36" s="629">
        <v>115232</v>
      </c>
      <c r="S36" s="630"/>
      <c r="T36" s="630"/>
      <c r="U36" s="630"/>
      <c r="V36" s="630"/>
      <c r="W36" s="630"/>
      <c r="X36" s="630"/>
      <c r="Y36" s="631"/>
      <c r="Z36" s="656">
        <v>0.4</v>
      </c>
      <c r="AA36" s="656"/>
      <c r="AB36" s="656"/>
      <c r="AC36" s="656"/>
      <c r="AD36" s="657" t="s">
        <v>127</v>
      </c>
      <c r="AE36" s="657"/>
      <c r="AF36" s="657"/>
      <c r="AG36" s="657"/>
      <c r="AH36" s="657"/>
      <c r="AI36" s="657"/>
      <c r="AJ36" s="657"/>
      <c r="AK36" s="657"/>
      <c r="AL36" s="632" t="s">
        <v>127</v>
      </c>
      <c r="AM36" s="633"/>
      <c r="AN36" s="633"/>
      <c r="AO36" s="658"/>
      <c r="AP36" s="218"/>
      <c r="AQ36" s="679" t="s">
        <v>326</v>
      </c>
      <c r="AR36" s="680"/>
      <c r="AS36" s="680"/>
      <c r="AT36" s="680"/>
      <c r="AU36" s="680"/>
      <c r="AV36" s="680"/>
      <c r="AW36" s="680"/>
      <c r="AX36" s="680"/>
      <c r="AY36" s="681"/>
      <c r="AZ36" s="682">
        <v>3308416</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130053</v>
      </c>
      <c r="BW36" s="683"/>
      <c r="BX36" s="683"/>
      <c r="BY36" s="683"/>
      <c r="BZ36" s="683"/>
      <c r="CA36" s="683"/>
      <c r="CB36" s="684"/>
      <c r="CD36" s="666" t="s">
        <v>328</v>
      </c>
      <c r="CE36" s="667"/>
      <c r="CF36" s="667"/>
      <c r="CG36" s="667"/>
      <c r="CH36" s="667"/>
      <c r="CI36" s="667"/>
      <c r="CJ36" s="667"/>
      <c r="CK36" s="667"/>
      <c r="CL36" s="667"/>
      <c r="CM36" s="667"/>
      <c r="CN36" s="667"/>
      <c r="CO36" s="667"/>
      <c r="CP36" s="667"/>
      <c r="CQ36" s="668"/>
      <c r="CR36" s="629">
        <v>4684658</v>
      </c>
      <c r="CS36" s="630"/>
      <c r="CT36" s="630"/>
      <c r="CU36" s="630"/>
      <c r="CV36" s="630"/>
      <c r="CW36" s="630"/>
      <c r="CX36" s="630"/>
      <c r="CY36" s="631"/>
      <c r="CZ36" s="632">
        <v>18.5</v>
      </c>
      <c r="DA36" s="642"/>
      <c r="DB36" s="642"/>
      <c r="DC36" s="643"/>
      <c r="DD36" s="635">
        <v>3703483</v>
      </c>
      <c r="DE36" s="630"/>
      <c r="DF36" s="630"/>
      <c r="DG36" s="630"/>
      <c r="DH36" s="630"/>
      <c r="DI36" s="630"/>
      <c r="DJ36" s="630"/>
      <c r="DK36" s="631"/>
      <c r="DL36" s="635">
        <v>2677900</v>
      </c>
      <c r="DM36" s="630"/>
      <c r="DN36" s="630"/>
      <c r="DO36" s="630"/>
      <c r="DP36" s="630"/>
      <c r="DQ36" s="630"/>
      <c r="DR36" s="630"/>
      <c r="DS36" s="630"/>
      <c r="DT36" s="630"/>
      <c r="DU36" s="630"/>
      <c r="DV36" s="631"/>
      <c r="DW36" s="632">
        <v>18.7</v>
      </c>
      <c r="DX36" s="642"/>
      <c r="DY36" s="642"/>
      <c r="DZ36" s="642"/>
      <c r="EA36" s="642"/>
      <c r="EB36" s="642"/>
      <c r="EC36" s="669"/>
    </row>
    <row r="37" spans="2:133" ht="11.25" customHeight="1" x14ac:dyDescent="0.15">
      <c r="B37" s="626" t="s">
        <v>329</v>
      </c>
      <c r="C37" s="627"/>
      <c r="D37" s="627"/>
      <c r="E37" s="627"/>
      <c r="F37" s="627"/>
      <c r="G37" s="627"/>
      <c r="H37" s="627"/>
      <c r="I37" s="627"/>
      <c r="J37" s="627"/>
      <c r="K37" s="627"/>
      <c r="L37" s="627"/>
      <c r="M37" s="627"/>
      <c r="N37" s="627"/>
      <c r="O37" s="627"/>
      <c r="P37" s="627"/>
      <c r="Q37" s="628"/>
      <c r="R37" s="629">
        <v>362435</v>
      </c>
      <c r="S37" s="630"/>
      <c r="T37" s="630"/>
      <c r="U37" s="630"/>
      <c r="V37" s="630"/>
      <c r="W37" s="630"/>
      <c r="X37" s="630"/>
      <c r="Y37" s="631"/>
      <c r="Z37" s="656">
        <v>1.4</v>
      </c>
      <c r="AA37" s="656"/>
      <c r="AB37" s="656"/>
      <c r="AC37" s="656"/>
      <c r="AD37" s="657" t="s">
        <v>127</v>
      </c>
      <c r="AE37" s="657"/>
      <c r="AF37" s="657"/>
      <c r="AG37" s="657"/>
      <c r="AH37" s="657"/>
      <c r="AI37" s="657"/>
      <c r="AJ37" s="657"/>
      <c r="AK37" s="657"/>
      <c r="AL37" s="632" t="s">
        <v>127</v>
      </c>
      <c r="AM37" s="633"/>
      <c r="AN37" s="633"/>
      <c r="AO37" s="658"/>
      <c r="AQ37" s="670" t="s">
        <v>330</v>
      </c>
      <c r="AR37" s="671"/>
      <c r="AS37" s="671"/>
      <c r="AT37" s="671"/>
      <c r="AU37" s="671"/>
      <c r="AV37" s="671"/>
      <c r="AW37" s="671"/>
      <c r="AX37" s="671"/>
      <c r="AY37" s="672"/>
      <c r="AZ37" s="629">
        <v>951985</v>
      </c>
      <c r="BA37" s="630"/>
      <c r="BB37" s="630"/>
      <c r="BC37" s="630"/>
      <c r="BD37" s="640"/>
      <c r="BE37" s="640"/>
      <c r="BF37" s="673"/>
      <c r="BG37" s="666" t="s">
        <v>331</v>
      </c>
      <c r="BH37" s="667"/>
      <c r="BI37" s="667"/>
      <c r="BJ37" s="667"/>
      <c r="BK37" s="667"/>
      <c r="BL37" s="667"/>
      <c r="BM37" s="667"/>
      <c r="BN37" s="667"/>
      <c r="BO37" s="667"/>
      <c r="BP37" s="667"/>
      <c r="BQ37" s="667"/>
      <c r="BR37" s="667"/>
      <c r="BS37" s="667"/>
      <c r="BT37" s="667"/>
      <c r="BU37" s="668"/>
      <c r="BV37" s="629">
        <v>103626</v>
      </c>
      <c r="BW37" s="630"/>
      <c r="BX37" s="630"/>
      <c r="BY37" s="630"/>
      <c r="BZ37" s="630"/>
      <c r="CA37" s="630"/>
      <c r="CB37" s="674"/>
      <c r="CD37" s="666" t="s">
        <v>332</v>
      </c>
      <c r="CE37" s="667"/>
      <c r="CF37" s="667"/>
      <c r="CG37" s="667"/>
      <c r="CH37" s="667"/>
      <c r="CI37" s="667"/>
      <c r="CJ37" s="667"/>
      <c r="CK37" s="667"/>
      <c r="CL37" s="667"/>
      <c r="CM37" s="667"/>
      <c r="CN37" s="667"/>
      <c r="CO37" s="667"/>
      <c r="CP37" s="667"/>
      <c r="CQ37" s="668"/>
      <c r="CR37" s="629">
        <v>1501816</v>
      </c>
      <c r="CS37" s="640"/>
      <c r="CT37" s="640"/>
      <c r="CU37" s="640"/>
      <c r="CV37" s="640"/>
      <c r="CW37" s="640"/>
      <c r="CX37" s="640"/>
      <c r="CY37" s="641"/>
      <c r="CZ37" s="632">
        <v>5.9</v>
      </c>
      <c r="DA37" s="642"/>
      <c r="DB37" s="642"/>
      <c r="DC37" s="643"/>
      <c r="DD37" s="635">
        <v>1250969</v>
      </c>
      <c r="DE37" s="640"/>
      <c r="DF37" s="640"/>
      <c r="DG37" s="640"/>
      <c r="DH37" s="640"/>
      <c r="DI37" s="640"/>
      <c r="DJ37" s="640"/>
      <c r="DK37" s="641"/>
      <c r="DL37" s="635">
        <v>1038172</v>
      </c>
      <c r="DM37" s="640"/>
      <c r="DN37" s="640"/>
      <c r="DO37" s="640"/>
      <c r="DP37" s="640"/>
      <c r="DQ37" s="640"/>
      <c r="DR37" s="640"/>
      <c r="DS37" s="640"/>
      <c r="DT37" s="640"/>
      <c r="DU37" s="640"/>
      <c r="DV37" s="641"/>
      <c r="DW37" s="632">
        <v>7.3</v>
      </c>
      <c r="DX37" s="642"/>
      <c r="DY37" s="642"/>
      <c r="DZ37" s="642"/>
      <c r="EA37" s="642"/>
      <c r="EB37" s="642"/>
      <c r="EC37" s="669"/>
    </row>
    <row r="38" spans="2:133" ht="11.25" customHeight="1" x14ac:dyDescent="0.15">
      <c r="B38" s="626" t="s">
        <v>333</v>
      </c>
      <c r="C38" s="627"/>
      <c r="D38" s="627"/>
      <c r="E38" s="627"/>
      <c r="F38" s="627"/>
      <c r="G38" s="627"/>
      <c r="H38" s="627"/>
      <c r="I38" s="627"/>
      <c r="J38" s="627"/>
      <c r="K38" s="627"/>
      <c r="L38" s="627"/>
      <c r="M38" s="627"/>
      <c r="N38" s="627"/>
      <c r="O38" s="627"/>
      <c r="P38" s="627"/>
      <c r="Q38" s="628"/>
      <c r="R38" s="629">
        <v>858812</v>
      </c>
      <c r="S38" s="630"/>
      <c r="T38" s="630"/>
      <c r="U38" s="630"/>
      <c r="V38" s="630"/>
      <c r="W38" s="630"/>
      <c r="X38" s="630"/>
      <c r="Y38" s="631"/>
      <c r="Z38" s="656">
        <v>3.2</v>
      </c>
      <c r="AA38" s="656"/>
      <c r="AB38" s="656"/>
      <c r="AC38" s="656"/>
      <c r="AD38" s="657" t="s">
        <v>127</v>
      </c>
      <c r="AE38" s="657"/>
      <c r="AF38" s="657"/>
      <c r="AG38" s="657"/>
      <c r="AH38" s="657"/>
      <c r="AI38" s="657"/>
      <c r="AJ38" s="657"/>
      <c r="AK38" s="657"/>
      <c r="AL38" s="632" t="s">
        <v>127</v>
      </c>
      <c r="AM38" s="633"/>
      <c r="AN38" s="633"/>
      <c r="AO38" s="658"/>
      <c r="AQ38" s="670" t="s">
        <v>334</v>
      </c>
      <c r="AR38" s="671"/>
      <c r="AS38" s="671"/>
      <c r="AT38" s="671"/>
      <c r="AU38" s="671"/>
      <c r="AV38" s="671"/>
      <c r="AW38" s="671"/>
      <c r="AX38" s="671"/>
      <c r="AY38" s="672"/>
      <c r="AZ38" s="629">
        <v>704932</v>
      </c>
      <c r="BA38" s="630"/>
      <c r="BB38" s="630"/>
      <c r="BC38" s="630"/>
      <c r="BD38" s="640"/>
      <c r="BE38" s="640"/>
      <c r="BF38" s="673"/>
      <c r="BG38" s="666" t="s">
        <v>335</v>
      </c>
      <c r="BH38" s="667"/>
      <c r="BI38" s="667"/>
      <c r="BJ38" s="667"/>
      <c r="BK38" s="667"/>
      <c r="BL38" s="667"/>
      <c r="BM38" s="667"/>
      <c r="BN38" s="667"/>
      <c r="BO38" s="667"/>
      <c r="BP38" s="667"/>
      <c r="BQ38" s="667"/>
      <c r="BR38" s="667"/>
      <c r="BS38" s="667"/>
      <c r="BT38" s="667"/>
      <c r="BU38" s="668"/>
      <c r="BV38" s="629">
        <v>4634</v>
      </c>
      <c r="BW38" s="630"/>
      <c r="BX38" s="630"/>
      <c r="BY38" s="630"/>
      <c r="BZ38" s="630"/>
      <c r="CA38" s="630"/>
      <c r="CB38" s="674"/>
      <c r="CD38" s="666" t="s">
        <v>336</v>
      </c>
      <c r="CE38" s="667"/>
      <c r="CF38" s="667"/>
      <c r="CG38" s="667"/>
      <c r="CH38" s="667"/>
      <c r="CI38" s="667"/>
      <c r="CJ38" s="667"/>
      <c r="CK38" s="667"/>
      <c r="CL38" s="667"/>
      <c r="CM38" s="667"/>
      <c r="CN38" s="667"/>
      <c r="CO38" s="667"/>
      <c r="CP38" s="667"/>
      <c r="CQ38" s="668"/>
      <c r="CR38" s="629">
        <v>1521802</v>
      </c>
      <c r="CS38" s="630"/>
      <c r="CT38" s="630"/>
      <c r="CU38" s="630"/>
      <c r="CV38" s="630"/>
      <c r="CW38" s="630"/>
      <c r="CX38" s="630"/>
      <c r="CY38" s="631"/>
      <c r="CZ38" s="632">
        <v>6</v>
      </c>
      <c r="DA38" s="642"/>
      <c r="DB38" s="642"/>
      <c r="DC38" s="643"/>
      <c r="DD38" s="635">
        <v>1291156</v>
      </c>
      <c r="DE38" s="630"/>
      <c r="DF38" s="630"/>
      <c r="DG38" s="630"/>
      <c r="DH38" s="630"/>
      <c r="DI38" s="630"/>
      <c r="DJ38" s="630"/>
      <c r="DK38" s="631"/>
      <c r="DL38" s="635">
        <v>1197223</v>
      </c>
      <c r="DM38" s="630"/>
      <c r="DN38" s="630"/>
      <c r="DO38" s="630"/>
      <c r="DP38" s="630"/>
      <c r="DQ38" s="630"/>
      <c r="DR38" s="630"/>
      <c r="DS38" s="630"/>
      <c r="DT38" s="630"/>
      <c r="DU38" s="630"/>
      <c r="DV38" s="631"/>
      <c r="DW38" s="632">
        <v>8.4</v>
      </c>
      <c r="DX38" s="642"/>
      <c r="DY38" s="642"/>
      <c r="DZ38" s="642"/>
      <c r="EA38" s="642"/>
      <c r="EB38" s="642"/>
      <c r="EC38" s="669"/>
    </row>
    <row r="39" spans="2:133" ht="11.25" customHeight="1" x14ac:dyDescent="0.15">
      <c r="B39" s="626" t="s">
        <v>337</v>
      </c>
      <c r="C39" s="627"/>
      <c r="D39" s="627"/>
      <c r="E39" s="627"/>
      <c r="F39" s="627"/>
      <c r="G39" s="627"/>
      <c r="H39" s="627"/>
      <c r="I39" s="627"/>
      <c r="J39" s="627"/>
      <c r="K39" s="627"/>
      <c r="L39" s="627"/>
      <c r="M39" s="627"/>
      <c r="N39" s="627"/>
      <c r="O39" s="627"/>
      <c r="P39" s="627"/>
      <c r="Q39" s="628"/>
      <c r="R39" s="629">
        <v>836947</v>
      </c>
      <c r="S39" s="630"/>
      <c r="T39" s="630"/>
      <c r="U39" s="630"/>
      <c r="V39" s="630"/>
      <c r="W39" s="630"/>
      <c r="X39" s="630"/>
      <c r="Y39" s="631"/>
      <c r="Z39" s="656">
        <v>3.2</v>
      </c>
      <c r="AA39" s="656"/>
      <c r="AB39" s="656"/>
      <c r="AC39" s="656"/>
      <c r="AD39" s="657">
        <v>11603</v>
      </c>
      <c r="AE39" s="657"/>
      <c r="AF39" s="657"/>
      <c r="AG39" s="657"/>
      <c r="AH39" s="657"/>
      <c r="AI39" s="657"/>
      <c r="AJ39" s="657"/>
      <c r="AK39" s="657"/>
      <c r="AL39" s="632">
        <v>0.1</v>
      </c>
      <c r="AM39" s="633"/>
      <c r="AN39" s="633"/>
      <c r="AO39" s="658"/>
      <c r="AQ39" s="670" t="s">
        <v>338</v>
      </c>
      <c r="AR39" s="671"/>
      <c r="AS39" s="671"/>
      <c r="AT39" s="671"/>
      <c r="AU39" s="671"/>
      <c r="AV39" s="671"/>
      <c r="AW39" s="671"/>
      <c r="AX39" s="671"/>
      <c r="AY39" s="672"/>
      <c r="AZ39" s="629">
        <v>103960</v>
      </c>
      <c r="BA39" s="630"/>
      <c r="BB39" s="630"/>
      <c r="BC39" s="630"/>
      <c r="BD39" s="640"/>
      <c r="BE39" s="640"/>
      <c r="BF39" s="673"/>
      <c r="BG39" s="666" t="s">
        <v>339</v>
      </c>
      <c r="BH39" s="667"/>
      <c r="BI39" s="667"/>
      <c r="BJ39" s="667"/>
      <c r="BK39" s="667"/>
      <c r="BL39" s="667"/>
      <c r="BM39" s="667"/>
      <c r="BN39" s="667"/>
      <c r="BO39" s="667"/>
      <c r="BP39" s="667"/>
      <c r="BQ39" s="667"/>
      <c r="BR39" s="667"/>
      <c r="BS39" s="667"/>
      <c r="BT39" s="667"/>
      <c r="BU39" s="668"/>
      <c r="BV39" s="629">
        <v>6891</v>
      </c>
      <c r="BW39" s="630"/>
      <c r="BX39" s="630"/>
      <c r="BY39" s="630"/>
      <c r="BZ39" s="630"/>
      <c r="CA39" s="630"/>
      <c r="CB39" s="674"/>
      <c r="CD39" s="666" t="s">
        <v>340</v>
      </c>
      <c r="CE39" s="667"/>
      <c r="CF39" s="667"/>
      <c r="CG39" s="667"/>
      <c r="CH39" s="667"/>
      <c r="CI39" s="667"/>
      <c r="CJ39" s="667"/>
      <c r="CK39" s="667"/>
      <c r="CL39" s="667"/>
      <c r="CM39" s="667"/>
      <c r="CN39" s="667"/>
      <c r="CO39" s="667"/>
      <c r="CP39" s="667"/>
      <c r="CQ39" s="668"/>
      <c r="CR39" s="629">
        <v>254251</v>
      </c>
      <c r="CS39" s="640"/>
      <c r="CT39" s="640"/>
      <c r="CU39" s="640"/>
      <c r="CV39" s="640"/>
      <c r="CW39" s="640"/>
      <c r="CX39" s="640"/>
      <c r="CY39" s="641"/>
      <c r="CZ39" s="632">
        <v>1</v>
      </c>
      <c r="DA39" s="642"/>
      <c r="DB39" s="642"/>
      <c r="DC39" s="643"/>
      <c r="DD39" s="635">
        <v>138935</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69"/>
    </row>
    <row r="40" spans="2:133" ht="11.25" customHeight="1" x14ac:dyDescent="0.15">
      <c r="B40" s="626" t="s">
        <v>341</v>
      </c>
      <c r="C40" s="627"/>
      <c r="D40" s="627"/>
      <c r="E40" s="627"/>
      <c r="F40" s="627"/>
      <c r="G40" s="627"/>
      <c r="H40" s="627"/>
      <c r="I40" s="627"/>
      <c r="J40" s="627"/>
      <c r="K40" s="627"/>
      <c r="L40" s="627"/>
      <c r="M40" s="627"/>
      <c r="N40" s="627"/>
      <c r="O40" s="627"/>
      <c r="P40" s="627"/>
      <c r="Q40" s="628"/>
      <c r="R40" s="629">
        <v>3425946</v>
      </c>
      <c r="S40" s="630"/>
      <c r="T40" s="630"/>
      <c r="U40" s="630"/>
      <c r="V40" s="630"/>
      <c r="W40" s="630"/>
      <c r="X40" s="630"/>
      <c r="Y40" s="631"/>
      <c r="Z40" s="656">
        <v>12.9</v>
      </c>
      <c r="AA40" s="656"/>
      <c r="AB40" s="656"/>
      <c r="AC40" s="656"/>
      <c r="AD40" s="657" t="s">
        <v>127</v>
      </c>
      <c r="AE40" s="657"/>
      <c r="AF40" s="657"/>
      <c r="AG40" s="657"/>
      <c r="AH40" s="657"/>
      <c r="AI40" s="657"/>
      <c r="AJ40" s="657"/>
      <c r="AK40" s="657"/>
      <c r="AL40" s="632" t="s">
        <v>127</v>
      </c>
      <c r="AM40" s="633"/>
      <c r="AN40" s="633"/>
      <c r="AO40" s="658"/>
      <c r="AQ40" s="670" t="s">
        <v>342</v>
      </c>
      <c r="AR40" s="671"/>
      <c r="AS40" s="671"/>
      <c r="AT40" s="671"/>
      <c r="AU40" s="671"/>
      <c r="AV40" s="671"/>
      <c r="AW40" s="671"/>
      <c r="AX40" s="671"/>
      <c r="AY40" s="672"/>
      <c r="AZ40" s="629">
        <v>99814</v>
      </c>
      <c r="BA40" s="630"/>
      <c r="BB40" s="630"/>
      <c r="BC40" s="630"/>
      <c r="BD40" s="640"/>
      <c r="BE40" s="640"/>
      <c r="BF40" s="673"/>
      <c r="BG40" s="675" t="s">
        <v>343</v>
      </c>
      <c r="BH40" s="676"/>
      <c r="BI40" s="676"/>
      <c r="BJ40" s="676"/>
      <c r="BK40" s="676"/>
      <c r="BL40" s="364"/>
      <c r="BM40" s="667" t="s">
        <v>344</v>
      </c>
      <c r="BN40" s="667"/>
      <c r="BO40" s="667"/>
      <c r="BP40" s="667"/>
      <c r="BQ40" s="667"/>
      <c r="BR40" s="667"/>
      <c r="BS40" s="667"/>
      <c r="BT40" s="667"/>
      <c r="BU40" s="668"/>
      <c r="BV40" s="629">
        <v>102</v>
      </c>
      <c r="BW40" s="630"/>
      <c r="BX40" s="630"/>
      <c r="BY40" s="630"/>
      <c r="BZ40" s="630"/>
      <c r="CA40" s="630"/>
      <c r="CB40" s="674"/>
      <c r="CD40" s="666" t="s">
        <v>345</v>
      </c>
      <c r="CE40" s="667"/>
      <c r="CF40" s="667"/>
      <c r="CG40" s="667"/>
      <c r="CH40" s="667"/>
      <c r="CI40" s="667"/>
      <c r="CJ40" s="667"/>
      <c r="CK40" s="667"/>
      <c r="CL40" s="667"/>
      <c r="CM40" s="667"/>
      <c r="CN40" s="667"/>
      <c r="CO40" s="667"/>
      <c r="CP40" s="667"/>
      <c r="CQ40" s="668"/>
      <c r="CR40" s="629">
        <v>856240</v>
      </c>
      <c r="CS40" s="630"/>
      <c r="CT40" s="630"/>
      <c r="CU40" s="630"/>
      <c r="CV40" s="630"/>
      <c r="CW40" s="630"/>
      <c r="CX40" s="630"/>
      <c r="CY40" s="631"/>
      <c r="CZ40" s="632">
        <v>3.4</v>
      </c>
      <c r="DA40" s="642"/>
      <c r="DB40" s="642"/>
      <c r="DC40" s="643"/>
      <c r="DD40" s="635">
        <v>502080</v>
      </c>
      <c r="DE40" s="630"/>
      <c r="DF40" s="630"/>
      <c r="DG40" s="630"/>
      <c r="DH40" s="630"/>
      <c r="DI40" s="630"/>
      <c r="DJ40" s="630"/>
      <c r="DK40" s="631"/>
      <c r="DL40" s="635">
        <v>3776</v>
      </c>
      <c r="DM40" s="630"/>
      <c r="DN40" s="630"/>
      <c r="DO40" s="630"/>
      <c r="DP40" s="630"/>
      <c r="DQ40" s="630"/>
      <c r="DR40" s="630"/>
      <c r="DS40" s="630"/>
      <c r="DT40" s="630"/>
      <c r="DU40" s="630"/>
      <c r="DV40" s="631"/>
      <c r="DW40" s="632">
        <v>0</v>
      </c>
      <c r="DX40" s="642"/>
      <c r="DY40" s="642"/>
      <c r="DZ40" s="642"/>
      <c r="EA40" s="642"/>
      <c r="EB40" s="642"/>
      <c r="EC40" s="669"/>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127</v>
      </c>
      <c r="AE41" s="657"/>
      <c r="AF41" s="657"/>
      <c r="AG41" s="657"/>
      <c r="AH41" s="657"/>
      <c r="AI41" s="657"/>
      <c r="AJ41" s="657"/>
      <c r="AK41" s="657"/>
      <c r="AL41" s="632" t="s">
        <v>127</v>
      </c>
      <c r="AM41" s="633"/>
      <c r="AN41" s="633"/>
      <c r="AO41" s="658"/>
      <c r="AQ41" s="670" t="s">
        <v>347</v>
      </c>
      <c r="AR41" s="671"/>
      <c r="AS41" s="671"/>
      <c r="AT41" s="671"/>
      <c r="AU41" s="671"/>
      <c r="AV41" s="671"/>
      <c r="AW41" s="671"/>
      <c r="AX41" s="671"/>
      <c r="AY41" s="672"/>
      <c r="AZ41" s="629">
        <v>205121</v>
      </c>
      <c r="BA41" s="630"/>
      <c r="BB41" s="630"/>
      <c r="BC41" s="630"/>
      <c r="BD41" s="640"/>
      <c r="BE41" s="640"/>
      <c r="BF41" s="673"/>
      <c r="BG41" s="675"/>
      <c r="BH41" s="676"/>
      <c r="BI41" s="676"/>
      <c r="BJ41" s="676"/>
      <c r="BK41" s="676"/>
      <c r="BL41" s="364"/>
      <c r="BM41" s="667" t="s">
        <v>348</v>
      </c>
      <c r="BN41" s="667"/>
      <c r="BO41" s="667"/>
      <c r="BP41" s="667"/>
      <c r="BQ41" s="667"/>
      <c r="BR41" s="667"/>
      <c r="BS41" s="667"/>
      <c r="BT41" s="667"/>
      <c r="BU41" s="668"/>
      <c r="BV41" s="629" t="s">
        <v>127</v>
      </c>
      <c r="BW41" s="630"/>
      <c r="BX41" s="630"/>
      <c r="BY41" s="630"/>
      <c r="BZ41" s="630"/>
      <c r="CA41" s="630"/>
      <c r="CB41" s="674"/>
      <c r="CD41" s="666" t="s">
        <v>349</v>
      </c>
      <c r="CE41" s="667"/>
      <c r="CF41" s="667"/>
      <c r="CG41" s="667"/>
      <c r="CH41" s="667"/>
      <c r="CI41" s="667"/>
      <c r="CJ41" s="667"/>
      <c r="CK41" s="667"/>
      <c r="CL41" s="667"/>
      <c r="CM41" s="667"/>
      <c r="CN41" s="667"/>
      <c r="CO41" s="667"/>
      <c r="CP41" s="667"/>
      <c r="CQ41" s="668"/>
      <c r="CR41" s="629" t="s">
        <v>127</v>
      </c>
      <c r="CS41" s="640"/>
      <c r="CT41" s="640"/>
      <c r="CU41" s="640"/>
      <c r="CV41" s="640"/>
      <c r="CW41" s="640"/>
      <c r="CX41" s="640"/>
      <c r="CY41" s="641"/>
      <c r="CZ41" s="632" t="s">
        <v>127</v>
      </c>
      <c r="DA41" s="642"/>
      <c r="DB41" s="642"/>
      <c r="DC41" s="643"/>
      <c r="DD41" s="635" t="s">
        <v>127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56" t="s">
        <v>127</v>
      </c>
      <c r="AA42" s="656"/>
      <c r="AB42" s="656"/>
      <c r="AC42" s="656"/>
      <c r="AD42" s="657" t="s">
        <v>127</v>
      </c>
      <c r="AE42" s="657"/>
      <c r="AF42" s="657"/>
      <c r="AG42" s="657"/>
      <c r="AH42" s="657"/>
      <c r="AI42" s="657"/>
      <c r="AJ42" s="657"/>
      <c r="AK42" s="657"/>
      <c r="AL42" s="632" t="s">
        <v>127</v>
      </c>
      <c r="AM42" s="633"/>
      <c r="AN42" s="633"/>
      <c r="AO42" s="658"/>
      <c r="AQ42" s="663" t="s">
        <v>351</v>
      </c>
      <c r="AR42" s="664"/>
      <c r="AS42" s="664"/>
      <c r="AT42" s="664"/>
      <c r="AU42" s="664"/>
      <c r="AV42" s="664"/>
      <c r="AW42" s="664"/>
      <c r="AX42" s="664"/>
      <c r="AY42" s="665"/>
      <c r="AZ42" s="609">
        <v>1242604</v>
      </c>
      <c r="BA42" s="644"/>
      <c r="BB42" s="644"/>
      <c r="BC42" s="644"/>
      <c r="BD42" s="610"/>
      <c r="BE42" s="610"/>
      <c r="BF42" s="659"/>
      <c r="BG42" s="677"/>
      <c r="BH42" s="678"/>
      <c r="BI42" s="678"/>
      <c r="BJ42" s="678"/>
      <c r="BK42" s="678"/>
      <c r="BL42" s="365"/>
      <c r="BM42" s="660" t="s">
        <v>352</v>
      </c>
      <c r="BN42" s="660"/>
      <c r="BO42" s="660"/>
      <c r="BP42" s="660"/>
      <c r="BQ42" s="660"/>
      <c r="BR42" s="660"/>
      <c r="BS42" s="660"/>
      <c r="BT42" s="660"/>
      <c r="BU42" s="661"/>
      <c r="BV42" s="609">
        <v>363</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5679338</v>
      </c>
      <c r="CS42" s="640"/>
      <c r="CT42" s="640"/>
      <c r="CU42" s="640"/>
      <c r="CV42" s="640"/>
      <c r="CW42" s="640"/>
      <c r="CX42" s="640"/>
      <c r="CY42" s="641"/>
      <c r="CZ42" s="632">
        <v>22.5</v>
      </c>
      <c r="DA42" s="642"/>
      <c r="DB42" s="642"/>
      <c r="DC42" s="643"/>
      <c r="DD42" s="635">
        <v>753405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354</v>
      </c>
      <c r="C43" s="627"/>
      <c r="D43" s="627"/>
      <c r="E43" s="627"/>
      <c r="F43" s="627"/>
      <c r="G43" s="627"/>
      <c r="H43" s="627"/>
      <c r="I43" s="627"/>
      <c r="J43" s="627"/>
      <c r="K43" s="627"/>
      <c r="L43" s="627"/>
      <c r="M43" s="627"/>
      <c r="N43" s="627"/>
      <c r="O43" s="627"/>
      <c r="P43" s="627"/>
      <c r="Q43" s="628"/>
      <c r="R43" s="629">
        <v>751746</v>
      </c>
      <c r="S43" s="630"/>
      <c r="T43" s="630"/>
      <c r="U43" s="630"/>
      <c r="V43" s="630"/>
      <c r="W43" s="630"/>
      <c r="X43" s="630"/>
      <c r="Y43" s="631"/>
      <c r="Z43" s="656">
        <v>2.8</v>
      </c>
      <c r="AA43" s="656"/>
      <c r="AB43" s="656"/>
      <c r="AC43" s="656"/>
      <c r="AD43" s="657" t="s">
        <v>127</v>
      </c>
      <c r="AE43" s="657"/>
      <c r="AF43" s="657"/>
      <c r="AG43" s="657"/>
      <c r="AH43" s="657"/>
      <c r="AI43" s="657"/>
      <c r="AJ43" s="657"/>
      <c r="AK43" s="657"/>
      <c r="AL43" s="632" t="s">
        <v>127</v>
      </c>
      <c r="AM43" s="633"/>
      <c r="AN43" s="633"/>
      <c r="AO43" s="658"/>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110804</v>
      </c>
      <c r="CS43" s="640"/>
      <c r="CT43" s="640"/>
      <c r="CU43" s="640"/>
      <c r="CV43" s="640"/>
      <c r="CW43" s="640"/>
      <c r="CX43" s="640"/>
      <c r="CY43" s="641"/>
      <c r="CZ43" s="632">
        <v>0.4</v>
      </c>
      <c r="DA43" s="642"/>
      <c r="DB43" s="642"/>
      <c r="DC43" s="643"/>
      <c r="DD43" s="635">
        <v>110804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356</v>
      </c>
      <c r="C44" s="607"/>
      <c r="D44" s="607"/>
      <c r="E44" s="607"/>
      <c r="F44" s="607"/>
      <c r="G44" s="607"/>
      <c r="H44" s="607"/>
      <c r="I44" s="607"/>
      <c r="J44" s="607"/>
      <c r="K44" s="607"/>
      <c r="L44" s="607"/>
      <c r="M44" s="607"/>
      <c r="N44" s="607"/>
      <c r="O44" s="607"/>
      <c r="P44" s="607"/>
      <c r="Q44" s="608"/>
      <c r="R44" s="609">
        <v>26503147</v>
      </c>
      <c r="S44" s="644"/>
      <c r="T44" s="644"/>
      <c r="U44" s="644"/>
      <c r="V44" s="644"/>
      <c r="W44" s="644"/>
      <c r="X44" s="644"/>
      <c r="Y44" s="645"/>
      <c r="Z44" s="646">
        <v>100</v>
      </c>
      <c r="AA44" s="646"/>
      <c r="AB44" s="646"/>
      <c r="AC44" s="646"/>
      <c r="AD44" s="647">
        <v>13545613</v>
      </c>
      <c r="AE44" s="647"/>
      <c r="AF44" s="647"/>
      <c r="AG44" s="647"/>
      <c r="AH44" s="647"/>
      <c r="AI44" s="647"/>
      <c r="AJ44" s="647"/>
      <c r="AK44" s="647"/>
      <c r="AL44" s="612">
        <v>100</v>
      </c>
      <c r="AM44" s="648"/>
      <c r="AN44" s="648"/>
      <c r="AO44" s="649"/>
      <c r="CD44" s="650" t="s">
        <v>303</v>
      </c>
      <c r="CE44" s="651"/>
      <c r="CF44" s="626" t="s">
        <v>357</v>
      </c>
      <c r="CG44" s="627"/>
      <c r="CH44" s="627"/>
      <c r="CI44" s="627"/>
      <c r="CJ44" s="627"/>
      <c r="CK44" s="627"/>
      <c r="CL44" s="627"/>
      <c r="CM44" s="627"/>
      <c r="CN44" s="627"/>
      <c r="CO44" s="627"/>
      <c r="CP44" s="627"/>
      <c r="CQ44" s="628"/>
      <c r="CR44" s="629">
        <v>5676513</v>
      </c>
      <c r="CS44" s="630"/>
      <c r="CT44" s="630"/>
      <c r="CU44" s="630"/>
      <c r="CV44" s="630"/>
      <c r="CW44" s="630"/>
      <c r="CX44" s="630"/>
      <c r="CY44" s="631"/>
      <c r="CZ44" s="632">
        <v>22.5</v>
      </c>
      <c r="DA44" s="633"/>
      <c r="DB44" s="633"/>
      <c r="DC44" s="634"/>
      <c r="DD44" s="635">
        <v>750603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358</v>
      </c>
      <c r="CG45" s="627"/>
      <c r="CH45" s="627"/>
      <c r="CI45" s="627"/>
      <c r="CJ45" s="627"/>
      <c r="CK45" s="627"/>
      <c r="CL45" s="627"/>
      <c r="CM45" s="627"/>
      <c r="CN45" s="627"/>
      <c r="CO45" s="627"/>
      <c r="CP45" s="627"/>
      <c r="CQ45" s="628"/>
      <c r="CR45" s="629">
        <v>3517112</v>
      </c>
      <c r="CS45" s="640"/>
      <c r="CT45" s="640"/>
      <c r="CU45" s="640"/>
      <c r="CV45" s="640"/>
      <c r="CW45" s="640"/>
      <c r="CX45" s="640"/>
      <c r="CY45" s="641"/>
      <c r="CZ45" s="632">
        <v>13.9</v>
      </c>
      <c r="DA45" s="642"/>
      <c r="DB45" s="642"/>
      <c r="DC45" s="643"/>
      <c r="DD45" s="635">
        <v>174256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360</v>
      </c>
      <c r="CG46" s="627"/>
      <c r="CH46" s="627"/>
      <c r="CI46" s="627"/>
      <c r="CJ46" s="627"/>
      <c r="CK46" s="627"/>
      <c r="CL46" s="627"/>
      <c r="CM46" s="627"/>
      <c r="CN46" s="627"/>
      <c r="CO46" s="627"/>
      <c r="CP46" s="627"/>
      <c r="CQ46" s="628"/>
      <c r="CR46" s="629">
        <v>1951257</v>
      </c>
      <c r="CS46" s="630"/>
      <c r="CT46" s="630"/>
      <c r="CU46" s="630"/>
      <c r="CV46" s="630"/>
      <c r="CW46" s="630"/>
      <c r="CX46" s="630"/>
      <c r="CY46" s="631"/>
      <c r="CZ46" s="632">
        <v>7.7</v>
      </c>
      <c r="DA46" s="633"/>
      <c r="DB46" s="633"/>
      <c r="DC46" s="634"/>
      <c r="DD46" s="635">
        <v>558126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2825</v>
      </c>
      <c r="CS47" s="640"/>
      <c r="CT47" s="640"/>
      <c r="CU47" s="640"/>
      <c r="CV47" s="640"/>
      <c r="CW47" s="640"/>
      <c r="CX47" s="640"/>
      <c r="CY47" s="641"/>
      <c r="CZ47" s="632">
        <v>0</v>
      </c>
      <c r="DA47" s="642"/>
      <c r="DB47" s="642"/>
      <c r="DC47" s="643"/>
      <c r="DD47" s="635">
        <v>2802</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127</v>
      </c>
      <c r="CS48" s="630"/>
      <c r="CT48" s="630"/>
      <c r="CU48" s="630"/>
      <c r="CV48" s="630"/>
      <c r="CW48" s="630"/>
      <c r="CX48" s="630"/>
      <c r="CY48" s="631"/>
      <c r="CZ48" s="632" t="s">
        <v>127</v>
      </c>
      <c r="DA48" s="633"/>
      <c r="DB48" s="633"/>
      <c r="DC48" s="634"/>
      <c r="DD48" s="635" t="s">
        <v>127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365</v>
      </c>
      <c r="CE49" s="607"/>
      <c r="CF49" s="607"/>
      <c r="CG49" s="607"/>
      <c r="CH49" s="607"/>
      <c r="CI49" s="607"/>
      <c r="CJ49" s="607"/>
      <c r="CK49" s="607"/>
      <c r="CL49" s="607"/>
      <c r="CM49" s="607"/>
      <c r="CN49" s="607"/>
      <c r="CO49" s="607"/>
      <c r="CP49" s="607"/>
      <c r="CQ49" s="608"/>
      <c r="CR49" s="609">
        <v>25273857</v>
      </c>
      <c r="CS49" s="610"/>
      <c r="CT49" s="610"/>
      <c r="CU49" s="610"/>
      <c r="CV49" s="610"/>
      <c r="CW49" s="610"/>
      <c r="CX49" s="610"/>
      <c r="CY49" s="611"/>
      <c r="CZ49" s="612">
        <v>100</v>
      </c>
      <c r="DA49" s="613"/>
      <c r="DB49" s="613"/>
      <c r="DC49" s="614"/>
      <c r="DD49" s="615">
        <v>15175857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x56fMSUtI/6Le4pIWjzAZJC5I7UW/umNqfQNrPw2i1TYsuhfp5zbQlGhuQKTQE61PxCFhxw+7DVY1lTKqJQzg==" saltValue="8NnEM4uPIeyuJQQizFl5N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367</v>
      </c>
      <c r="DK2" s="1121"/>
      <c r="DL2" s="1121"/>
      <c r="DM2" s="1121"/>
      <c r="DN2" s="1121"/>
      <c r="DO2" s="1122"/>
      <c r="DP2" s="224"/>
      <c r="DQ2" s="1120" t="s">
        <v>368</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28"/>
      <c r="BA5" s="228"/>
      <c r="BB5" s="228"/>
      <c r="BC5" s="228"/>
      <c r="BD5" s="228"/>
      <c r="BE5" s="229"/>
      <c r="BF5" s="229"/>
      <c r="BG5" s="229"/>
      <c r="BH5" s="229"/>
      <c r="BI5" s="229"/>
      <c r="BJ5" s="229"/>
      <c r="BK5" s="229"/>
      <c r="BL5" s="229"/>
      <c r="BM5" s="229"/>
      <c r="BN5" s="229"/>
      <c r="BO5" s="229"/>
      <c r="BP5" s="229"/>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388</v>
      </c>
      <c r="C7" s="1077"/>
      <c r="D7" s="1077"/>
      <c r="E7" s="1077"/>
      <c r="F7" s="1077"/>
      <c r="G7" s="1077"/>
      <c r="H7" s="1077"/>
      <c r="I7" s="1077"/>
      <c r="J7" s="1077"/>
      <c r="K7" s="1077"/>
      <c r="L7" s="1077"/>
      <c r="M7" s="1077"/>
      <c r="N7" s="1077"/>
      <c r="O7" s="1077"/>
      <c r="P7" s="1078"/>
      <c r="Q7" s="1131">
        <v>26507</v>
      </c>
      <c r="R7" s="1132"/>
      <c r="S7" s="1132"/>
      <c r="T7" s="1132"/>
      <c r="U7" s="1132"/>
      <c r="V7" s="1132">
        <v>25278</v>
      </c>
      <c r="W7" s="1132"/>
      <c r="X7" s="1132"/>
      <c r="Y7" s="1132"/>
      <c r="Z7" s="1132"/>
      <c r="AA7" s="1132">
        <v>1229</v>
      </c>
      <c r="AB7" s="1132"/>
      <c r="AC7" s="1132"/>
      <c r="AD7" s="1132"/>
      <c r="AE7" s="1133"/>
      <c r="AF7" s="1134">
        <v>914</v>
      </c>
      <c r="AG7" s="1135"/>
      <c r="AH7" s="1135"/>
      <c r="AI7" s="1135"/>
      <c r="AJ7" s="1136"/>
      <c r="AK7" s="1137">
        <v>76</v>
      </c>
      <c r="AL7" s="1138"/>
      <c r="AM7" s="1138"/>
      <c r="AN7" s="1138"/>
      <c r="AO7" s="1138"/>
      <c r="AP7" s="1138">
        <v>31343</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595</v>
      </c>
      <c r="BT7" s="1129"/>
      <c r="BU7" s="1129"/>
      <c r="BV7" s="1129"/>
      <c r="BW7" s="1129"/>
      <c r="BX7" s="1129"/>
      <c r="BY7" s="1129"/>
      <c r="BZ7" s="1129"/>
      <c r="CA7" s="1129"/>
      <c r="CB7" s="1129"/>
      <c r="CC7" s="1129"/>
      <c r="CD7" s="1129"/>
      <c r="CE7" s="1129"/>
      <c r="CF7" s="1129"/>
      <c r="CG7" s="1141"/>
      <c r="CH7" s="1125">
        <v>-1</v>
      </c>
      <c r="CI7" s="1126"/>
      <c r="CJ7" s="1126"/>
      <c r="CK7" s="1126"/>
      <c r="CL7" s="1127"/>
      <c r="CM7" s="1125">
        <v>109</v>
      </c>
      <c r="CN7" s="1126"/>
      <c r="CO7" s="1126"/>
      <c r="CP7" s="1126"/>
      <c r="CQ7" s="1127"/>
      <c r="CR7" s="1125">
        <v>97</v>
      </c>
      <c r="CS7" s="1126"/>
      <c r="CT7" s="1126"/>
      <c r="CU7" s="1126"/>
      <c r="CV7" s="1127"/>
      <c r="CW7" s="1125">
        <v>93</v>
      </c>
      <c r="CX7" s="1126"/>
      <c r="CY7" s="1126"/>
      <c r="CZ7" s="1126"/>
      <c r="DA7" s="1127"/>
      <c r="DB7" s="1125" t="s">
        <v>535</v>
      </c>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596</v>
      </c>
      <c r="BT8" s="1022"/>
      <c r="BU8" s="1022"/>
      <c r="BV8" s="1022"/>
      <c r="BW8" s="1022"/>
      <c r="BX8" s="1022"/>
      <c r="BY8" s="1022"/>
      <c r="BZ8" s="1022"/>
      <c r="CA8" s="1022"/>
      <c r="CB8" s="1022"/>
      <c r="CC8" s="1022"/>
      <c r="CD8" s="1022"/>
      <c r="CE8" s="1022"/>
      <c r="CF8" s="1022"/>
      <c r="CG8" s="1043"/>
      <c r="CH8" s="1018">
        <v>-1</v>
      </c>
      <c r="CI8" s="1019"/>
      <c r="CJ8" s="1019"/>
      <c r="CK8" s="1019"/>
      <c r="CL8" s="1020"/>
      <c r="CM8" s="1018">
        <v>125</v>
      </c>
      <c r="CN8" s="1019"/>
      <c r="CO8" s="1019"/>
      <c r="CP8" s="1019"/>
      <c r="CQ8" s="1020"/>
      <c r="CR8" s="1018">
        <v>90</v>
      </c>
      <c r="CS8" s="1019"/>
      <c r="CT8" s="1019"/>
      <c r="CU8" s="1019"/>
      <c r="CV8" s="1020"/>
      <c r="CW8" s="1018">
        <v>85</v>
      </c>
      <c r="CX8" s="1019"/>
      <c r="CY8" s="1019"/>
      <c r="CZ8" s="1019"/>
      <c r="DA8" s="1020"/>
      <c r="DB8" s="1018" t="s">
        <v>535</v>
      </c>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597</v>
      </c>
      <c r="BT9" s="1022"/>
      <c r="BU9" s="1022"/>
      <c r="BV9" s="1022"/>
      <c r="BW9" s="1022"/>
      <c r="BX9" s="1022"/>
      <c r="BY9" s="1022"/>
      <c r="BZ9" s="1022"/>
      <c r="CA9" s="1022"/>
      <c r="CB9" s="1022"/>
      <c r="CC9" s="1022"/>
      <c r="CD9" s="1022"/>
      <c r="CE9" s="1022"/>
      <c r="CF9" s="1022"/>
      <c r="CG9" s="1043"/>
      <c r="CH9" s="1018">
        <v>0</v>
      </c>
      <c r="CI9" s="1019"/>
      <c r="CJ9" s="1019"/>
      <c r="CK9" s="1019"/>
      <c r="CL9" s="1020"/>
      <c r="CM9" s="1018">
        <v>146</v>
      </c>
      <c r="CN9" s="1019"/>
      <c r="CO9" s="1019"/>
      <c r="CP9" s="1019"/>
      <c r="CQ9" s="1020"/>
      <c r="CR9" s="1018">
        <v>134</v>
      </c>
      <c r="CS9" s="1019"/>
      <c r="CT9" s="1019"/>
      <c r="CU9" s="1019"/>
      <c r="CV9" s="1020"/>
      <c r="CW9" s="1018">
        <v>31</v>
      </c>
      <c r="CX9" s="1019"/>
      <c r="CY9" s="1019"/>
      <c r="CZ9" s="1019"/>
      <c r="DA9" s="1020"/>
      <c r="DB9" s="1018" t="s">
        <v>535</v>
      </c>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598</v>
      </c>
      <c r="BT10" s="1022"/>
      <c r="BU10" s="1022"/>
      <c r="BV10" s="1022"/>
      <c r="BW10" s="1022"/>
      <c r="BX10" s="1022"/>
      <c r="BY10" s="1022"/>
      <c r="BZ10" s="1022"/>
      <c r="CA10" s="1022"/>
      <c r="CB10" s="1022"/>
      <c r="CC10" s="1022"/>
      <c r="CD10" s="1022"/>
      <c r="CE10" s="1022"/>
      <c r="CF10" s="1022"/>
      <c r="CG10" s="1043"/>
      <c r="CH10" s="1018">
        <v>3</v>
      </c>
      <c r="CI10" s="1019"/>
      <c r="CJ10" s="1019"/>
      <c r="CK10" s="1019"/>
      <c r="CL10" s="1020"/>
      <c r="CM10" s="1018">
        <v>39</v>
      </c>
      <c r="CN10" s="1019"/>
      <c r="CO10" s="1019"/>
      <c r="CP10" s="1019"/>
      <c r="CQ10" s="1020"/>
      <c r="CR10" s="1018">
        <v>30</v>
      </c>
      <c r="CS10" s="1019"/>
      <c r="CT10" s="1019"/>
      <c r="CU10" s="1019"/>
      <c r="CV10" s="1020"/>
      <c r="CW10" s="1018">
        <v>47</v>
      </c>
      <c r="CX10" s="1019"/>
      <c r="CY10" s="1019"/>
      <c r="CZ10" s="1019"/>
      <c r="DA10" s="1020"/>
      <c r="DB10" s="1018" t="s">
        <v>535</v>
      </c>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599</v>
      </c>
      <c r="BT11" s="1022"/>
      <c r="BU11" s="1022"/>
      <c r="BV11" s="1022"/>
      <c r="BW11" s="1022"/>
      <c r="BX11" s="1022"/>
      <c r="BY11" s="1022"/>
      <c r="BZ11" s="1022"/>
      <c r="CA11" s="1022"/>
      <c r="CB11" s="1022"/>
      <c r="CC11" s="1022"/>
      <c r="CD11" s="1022"/>
      <c r="CE11" s="1022"/>
      <c r="CF11" s="1022"/>
      <c r="CG11" s="1043"/>
      <c r="CH11" s="1018">
        <v>3</v>
      </c>
      <c r="CI11" s="1019"/>
      <c r="CJ11" s="1019"/>
      <c r="CK11" s="1019"/>
      <c r="CL11" s="1020"/>
      <c r="CM11" s="1018">
        <v>54</v>
      </c>
      <c r="CN11" s="1019"/>
      <c r="CO11" s="1019"/>
      <c r="CP11" s="1019"/>
      <c r="CQ11" s="1020"/>
      <c r="CR11" s="1018">
        <v>20</v>
      </c>
      <c r="CS11" s="1019"/>
      <c r="CT11" s="1019"/>
      <c r="CU11" s="1019"/>
      <c r="CV11" s="1020"/>
      <c r="CW11" s="1018">
        <v>0</v>
      </c>
      <c r="CX11" s="1019"/>
      <c r="CY11" s="1019"/>
      <c r="CZ11" s="1019"/>
      <c r="DA11" s="1020"/>
      <c r="DB11" s="1018" t="s">
        <v>535</v>
      </c>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t="s">
        <v>601</v>
      </c>
      <c r="BS12" s="1021" t="s">
        <v>600</v>
      </c>
      <c r="BT12" s="1022"/>
      <c r="BU12" s="1022"/>
      <c r="BV12" s="1022"/>
      <c r="BW12" s="1022"/>
      <c r="BX12" s="1022"/>
      <c r="BY12" s="1022"/>
      <c r="BZ12" s="1022"/>
      <c r="CA12" s="1022"/>
      <c r="CB12" s="1022"/>
      <c r="CC12" s="1022"/>
      <c r="CD12" s="1022"/>
      <c r="CE12" s="1022"/>
      <c r="CF12" s="1022"/>
      <c r="CG12" s="1043"/>
      <c r="CH12" s="1018">
        <v>-16</v>
      </c>
      <c r="CI12" s="1019"/>
      <c r="CJ12" s="1019"/>
      <c r="CK12" s="1019"/>
      <c r="CL12" s="1020"/>
      <c r="CM12" s="1018">
        <v>-58</v>
      </c>
      <c r="CN12" s="1019"/>
      <c r="CO12" s="1019"/>
      <c r="CP12" s="1019"/>
      <c r="CQ12" s="1020"/>
      <c r="CR12" s="1018">
        <v>41</v>
      </c>
      <c r="CS12" s="1019"/>
      <c r="CT12" s="1019"/>
      <c r="CU12" s="1019"/>
      <c r="CV12" s="1020"/>
      <c r="CW12" s="1018">
        <v>4</v>
      </c>
      <c r="CX12" s="1019"/>
      <c r="CY12" s="1019"/>
      <c r="CZ12" s="1019"/>
      <c r="DA12" s="1020"/>
      <c r="DB12" s="1018">
        <v>51</v>
      </c>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389</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390</v>
      </c>
      <c r="B23" s="966" t="s">
        <v>391</v>
      </c>
      <c r="C23" s="967"/>
      <c r="D23" s="967"/>
      <c r="E23" s="967"/>
      <c r="F23" s="967"/>
      <c r="G23" s="967"/>
      <c r="H23" s="967"/>
      <c r="I23" s="967"/>
      <c r="J23" s="967"/>
      <c r="K23" s="967"/>
      <c r="L23" s="967"/>
      <c r="M23" s="967"/>
      <c r="N23" s="967"/>
      <c r="O23" s="967"/>
      <c r="P23" s="977"/>
      <c r="Q23" s="1096">
        <v>26507</v>
      </c>
      <c r="R23" s="1090"/>
      <c r="S23" s="1090"/>
      <c r="T23" s="1090"/>
      <c r="U23" s="1090"/>
      <c r="V23" s="1090">
        <v>25278</v>
      </c>
      <c r="W23" s="1090"/>
      <c r="X23" s="1090"/>
      <c r="Y23" s="1090"/>
      <c r="Z23" s="1090"/>
      <c r="AA23" s="1090">
        <v>1229</v>
      </c>
      <c r="AB23" s="1090"/>
      <c r="AC23" s="1090"/>
      <c r="AD23" s="1090"/>
      <c r="AE23" s="1097"/>
      <c r="AF23" s="1098">
        <v>914</v>
      </c>
      <c r="AG23" s="1090"/>
      <c r="AH23" s="1090"/>
      <c r="AI23" s="1090"/>
      <c r="AJ23" s="1099"/>
      <c r="AK23" s="1100"/>
      <c r="AL23" s="1101"/>
      <c r="AM23" s="1101"/>
      <c r="AN23" s="1101"/>
      <c r="AO23" s="1101"/>
      <c r="AP23" s="1090">
        <v>31343</v>
      </c>
      <c r="AQ23" s="1090"/>
      <c r="AR23" s="1090"/>
      <c r="AS23" s="1090"/>
      <c r="AT23" s="1090"/>
      <c r="AU23" s="1091"/>
      <c r="AV23" s="1091"/>
      <c r="AW23" s="1091"/>
      <c r="AX23" s="1091"/>
      <c r="AY23" s="1092"/>
      <c r="AZ23" s="1093" t="s">
        <v>392</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393</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394</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371</v>
      </c>
      <c r="B26" s="1025"/>
      <c r="C26" s="1025"/>
      <c r="D26" s="1025"/>
      <c r="E26" s="1025"/>
      <c r="F26" s="1025"/>
      <c r="G26" s="1025"/>
      <c r="H26" s="1025"/>
      <c r="I26" s="1025"/>
      <c r="J26" s="1025"/>
      <c r="K26" s="1025"/>
      <c r="L26" s="1025"/>
      <c r="M26" s="1025"/>
      <c r="N26" s="1025"/>
      <c r="O26" s="1025"/>
      <c r="P26" s="1026"/>
      <c r="Q26" s="1030" t="s">
        <v>395</v>
      </c>
      <c r="R26" s="1031"/>
      <c r="S26" s="1031"/>
      <c r="T26" s="1031"/>
      <c r="U26" s="1032"/>
      <c r="V26" s="1030" t="s">
        <v>396</v>
      </c>
      <c r="W26" s="1031"/>
      <c r="X26" s="1031"/>
      <c r="Y26" s="1031"/>
      <c r="Z26" s="1032"/>
      <c r="AA26" s="1030" t="s">
        <v>397</v>
      </c>
      <c r="AB26" s="1031"/>
      <c r="AC26" s="1031"/>
      <c r="AD26" s="1031"/>
      <c r="AE26" s="1031"/>
      <c r="AF26" s="1084" t="s">
        <v>398</v>
      </c>
      <c r="AG26" s="1037"/>
      <c r="AH26" s="1037"/>
      <c r="AI26" s="1037"/>
      <c r="AJ26" s="1085"/>
      <c r="AK26" s="1031" t="s">
        <v>399</v>
      </c>
      <c r="AL26" s="1031"/>
      <c r="AM26" s="1031"/>
      <c r="AN26" s="1031"/>
      <c r="AO26" s="1032"/>
      <c r="AP26" s="1030" t="s">
        <v>400</v>
      </c>
      <c r="AQ26" s="1031"/>
      <c r="AR26" s="1031"/>
      <c r="AS26" s="1031"/>
      <c r="AT26" s="1032"/>
      <c r="AU26" s="1030" t="s">
        <v>401</v>
      </c>
      <c r="AV26" s="1031"/>
      <c r="AW26" s="1031"/>
      <c r="AX26" s="1031"/>
      <c r="AY26" s="1032"/>
      <c r="AZ26" s="1030" t="s">
        <v>402</v>
      </c>
      <c r="BA26" s="1031"/>
      <c r="BB26" s="1031"/>
      <c r="BC26" s="1031"/>
      <c r="BD26" s="1032"/>
      <c r="BE26" s="1030" t="s">
        <v>378</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403</v>
      </c>
      <c r="C28" s="1077"/>
      <c r="D28" s="1077"/>
      <c r="E28" s="1077"/>
      <c r="F28" s="1077"/>
      <c r="G28" s="1077"/>
      <c r="H28" s="1077"/>
      <c r="I28" s="1077"/>
      <c r="J28" s="1077"/>
      <c r="K28" s="1077"/>
      <c r="L28" s="1077"/>
      <c r="M28" s="1077"/>
      <c r="N28" s="1077"/>
      <c r="O28" s="1077"/>
      <c r="P28" s="1078"/>
      <c r="Q28" s="1079">
        <v>3686</v>
      </c>
      <c r="R28" s="1080"/>
      <c r="S28" s="1080"/>
      <c r="T28" s="1080"/>
      <c r="U28" s="1080"/>
      <c r="V28" s="1080">
        <v>3556</v>
      </c>
      <c r="W28" s="1080"/>
      <c r="X28" s="1080"/>
      <c r="Y28" s="1080"/>
      <c r="Z28" s="1080"/>
      <c r="AA28" s="1080">
        <v>130</v>
      </c>
      <c r="AB28" s="1080"/>
      <c r="AC28" s="1080"/>
      <c r="AD28" s="1080"/>
      <c r="AE28" s="1081"/>
      <c r="AF28" s="1082">
        <v>130</v>
      </c>
      <c r="AG28" s="1080"/>
      <c r="AH28" s="1080"/>
      <c r="AI28" s="1080"/>
      <c r="AJ28" s="1083"/>
      <c r="AK28" s="1071">
        <v>205</v>
      </c>
      <c r="AL28" s="1072"/>
      <c r="AM28" s="1072"/>
      <c r="AN28" s="1072"/>
      <c r="AO28" s="1072"/>
      <c r="AP28" s="1072" t="s">
        <v>535</v>
      </c>
      <c r="AQ28" s="1072"/>
      <c r="AR28" s="1072"/>
      <c r="AS28" s="1072"/>
      <c r="AT28" s="1072"/>
      <c r="AU28" s="1072" t="s">
        <v>535</v>
      </c>
      <c r="AV28" s="1072"/>
      <c r="AW28" s="1072"/>
      <c r="AX28" s="1072"/>
      <c r="AY28" s="1072"/>
      <c r="AZ28" s="1073" t="s">
        <v>535</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404</v>
      </c>
      <c r="C29" s="1060"/>
      <c r="D29" s="1060"/>
      <c r="E29" s="1060"/>
      <c r="F29" s="1060"/>
      <c r="G29" s="1060"/>
      <c r="H29" s="1060"/>
      <c r="I29" s="1060"/>
      <c r="J29" s="1060"/>
      <c r="K29" s="1060"/>
      <c r="L29" s="1060"/>
      <c r="M29" s="1060"/>
      <c r="N29" s="1060"/>
      <c r="O29" s="1060"/>
      <c r="P29" s="1061"/>
      <c r="Q29" s="1067">
        <v>1157</v>
      </c>
      <c r="R29" s="1068"/>
      <c r="S29" s="1068"/>
      <c r="T29" s="1068"/>
      <c r="U29" s="1068"/>
      <c r="V29" s="1068">
        <v>1157</v>
      </c>
      <c r="W29" s="1068"/>
      <c r="X29" s="1068"/>
      <c r="Y29" s="1068"/>
      <c r="Z29" s="1068"/>
      <c r="AA29" s="1068">
        <v>0</v>
      </c>
      <c r="AB29" s="1068"/>
      <c r="AC29" s="1068"/>
      <c r="AD29" s="1068"/>
      <c r="AE29" s="1069"/>
      <c r="AF29" s="1064">
        <v>0</v>
      </c>
      <c r="AG29" s="1065"/>
      <c r="AH29" s="1065"/>
      <c r="AI29" s="1065"/>
      <c r="AJ29" s="1066"/>
      <c r="AK29" s="1009">
        <v>112</v>
      </c>
      <c r="AL29" s="1000"/>
      <c r="AM29" s="1000"/>
      <c r="AN29" s="1000"/>
      <c r="AO29" s="1000"/>
      <c r="AP29" s="1000" t="s">
        <v>535</v>
      </c>
      <c r="AQ29" s="1000"/>
      <c r="AR29" s="1000"/>
      <c r="AS29" s="1000"/>
      <c r="AT29" s="1000"/>
      <c r="AU29" s="1000" t="s">
        <v>535</v>
      </c>
      <c r="AV29" s="1000"/>
      <c r="AW29" s="1000"/>
      <c r="AX29" s="1000"/>
      <c r="AY29" s="1000"/>
      <c r="AZ29" s="1070" t="s">
        <v>535</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405</v>
      </c>
      <c r="C30" s="1060"/>
      <c r="D30" s="1060"/>
      <c r="E30" s="1060"/>
      <c r="F30" s="1060"/>
      <c r="G30" s="1060"/>
      <c r="H30" s="1060"/>
      <c r="I30" s="1060"/>
      <c r="J30" s="1060"/>
      <c r="K30" s="1060"/>
      <c r="L30" s="1060"/>
      <c r="M30" s="1060"/>
      <c r="N30" s="1060"/>
      <c r="O30" s="1060"/>
      <c r="P30" s="1061"/>
      <c r="Q30" s="1067">
        <v>12409</v>
      </c>
      <c r="R30" s="1068"/>
      <c r="S30" s="1068"/>
      <c r="T30" s="1068"/>
      <c r="U30" s="1068"/>
      <c r="V30" s="1068">
        <v>11783</v>
      </c>
      <c r="W30" s="1068"/>
      <c r="X30" s="1068"/>
      <c r="Y30" s="1068"/>
      <c r="Z30" s="1068"/>
      <c r="AA30" s="1068">
        <v>626</v>
      </c>
      <c r="AB30" s="1068"/>
      <c r="AC30" s="1068"/>
      <c r="AD30" s="1068"/>
      <c r="AE30" s="1069"/>
      <c r="AF30" s="1064">
        <v>4262</v>
      </c>
      <c r="AG30" s="1065"/>
      <c r="AH30" s="1065"/>
      <c r="AI30" s="1065"/>
      <c r="AJ30" s="1066"/>
      <c r="AK30" s="1009">
        <v>449</v>
      </c>
      <c r="AL30" s="1000"/>
      <c r="AM30" s="1000"/>
      <c r="AN30" s="1000"/>
      <c r="AO30" s="1000"/>
      <c r="AP30" s="1000">
        <v>9149</v>
      </c>
      <c r="AQ30" s="1000"/>
      <c r="AR30" s="1000"/>
      <c r="AS30" s="1000"/>
      <c r="AT30" s="1000"/>
      <c r="AU30" s="1000">
        <v>5059</v>
      </c>
      <c r="AV30" s="1000"/>
      <c r="AW30" s="1000"/>
      <c r="AX30" s="1000"/>
      <c r="AY30" s="1000"/>
      <c r="AZ30" s="1070" t="s">
        <v>535</v>
      </c>
      <c r="BA30" s="1070"/>
      <c r="BB30" s="1070"/>
      <c r="BC30" s="1070"/>
      <c r="BD30" s="1070"/>
      <c r="BE30" s="1001" t="s">
        <v>406</v>
      </c>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407</v>
      </c>
      <c r="C31" s="1060"/>
      <c r="D31" s="1060"/>
      <c r="E31" s="1060"/>
      <c r="F31" s="1060"/>
      <c r="G31" s="1060"/>
      <c r="H31" s="1060"/>
      <c r="I31" s="1060"/>
      <c r="J31" s="1060"/>
      <c r="K31" s="1060"/>
      <c r="L31" s="1060"/>
      <c r="M31" s="1060"/>
      <c r="N31" s="1060"/>
      <c r="O31" s="1060"/>
      <c r="P31" s="1061"/>
      <c r="Q31" s="1067">
        <v>349</v>
      </c>
      <c r="R31" s="1068"/>
      <c r="S31" s="1068"/>
      <c r="T31" s="1068"/>
      <c r="U31" s="1068"/>
      <c r="V31" s="1068">
        <v>346</v>
      </c>
      <c r="W31" s="1068"/>
      <c r="X31" s="1068"/>
      <c r="Y31" s="1068"/>
      <c r="Z31" s="1068"/>
      <c r="AA31" s="1068">
        <v>3</v>
      </c>
      <c r="AB31" s="1068"/>
      <c r="AC31" s="1068"/>
      <c r="AD31" s="1068"/>
      <c r="AE31" s="1069"/>
      <c r="AF31" s="1064">
        <v>509</v>
      </c>
      <c r="AG31" s="1065"/>
      <c r="AH31" s="1065"/>
      <c r="AI31" s="1065"/>
      <c r="AJ31" s="1066"/>
      <c r="AK31" s="1009">
        <v>51</v>
      </c>
      <c r="AL31" s="1000"/>
      <c r="AM31" s="1000"/>
      <c r="AN31" s="1000"/>
      <c r="AO31" s="1000"/>
      <c r="AP31" s="1000">
        <v>2627</v>
      </c>
      <c r="AQ31" s="1000"/>
      <c r="AR31" s="1000"/>
      <c r="AS31" s="1000"/>
      <c r="AT31" s="1000"/>
      <c r="AU31" s="1000">
        <v>494</v>
      </c>
      <c r="AV31" s="1000"/>
      <c r="AW31" s="1000"/>
      <c r="AX31" s="1000"/>
      <c r="AY31" s="1000"/>
      <c r="AZ31" s="1070" t="s">
        <v>535</v>
      </c>
      <c r="BA31" s="1070"/>
      <c r="BB31" s="1070"/>
      <c r="BC31" s="1070"/>
      <c r="BD31" s="1070"/>
      <c r="BE31" s="1001" t="s">
        <v>406</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408</v>
      </c>
      <c r="C32" s="1060"/>
      <c r="D32" s="1060"/>
      <c r="E32" s="1060"/>
      <c r="F32" s="1060"/>
      <c r="G32" s="1060"/>
      <c r="H32" s="1060"/>
      <c r="I32" s="1060"/>
      <c r="J32" s="1060"/>
      <c r="K32" s="1060"/>
      <c r="L32" s="1060"/>
      <c r="M32" s="1060"/>
      <c r="N32" s="1060"/>
      <c r="O32" s="1060"/>
      <c r="P32" s="1061"/>
      <c r="Q32" s="1067">
        <v>1713</v>
      </c>
      <c r="R32" s="1068"/>
      <c r="S32" s="1068"/>
      <c r="T32" s="1068"/>
      <c r="U32" s="1068"/>
      <c r="V32" s="1068">
        <v>1675</v>
      </c>
      <c r="W32" s="1068"/>
      <c r="X32" s="1068"/>
      <c r="Y32" s="1068"/>
      <c r="Z32" s="1068"/>
      <c r="AA32" s="1068">
        <v>38</v>
      </c>
      <c r="AB32" s="1068"/>
      <c r="AC32" s="1068"/>
      <c r="AD32" s="1068"/>
      <c r="AE32" s="1069"/>
      <c r="AF32" s="1064">
        <v>399</v>
      </c>
      <c r="AG32" s="1065"/>
      <c r="AH32" s="1065"/>
      <c r="AI32" s="1065"/>
      <c r="AJ32" s="1066"/>
      <c r="AK32" s="1009">
        <v>539</v>
      </c>
      <c r="AL32" s="1000"/>
      <c r="AM32" s="1000"/>
      <c r="AN32" s="1000"/>
      <c r="AO32" s="1000"/>
      <c r="AP32" s="1000">
        <v>11516</v>
      </c>
      <c r="AQ32" s="1000"/>
      <c r="AR32" s="1000"/>
      <c r="AS32" s="1000"/>
      <c r="AT32" s="1000"/>
      <c r="AU32" s="1000">
        <v>5424</v>
      </c>
      <c r="AV32" s="1000"/>
      <c r="AW32" s="1000"/>
      <c r="AX32" s="1000"/>
      <c r="AY32" s="1000"/>
      <c r="AZ32" s="1070" t="s">
        <v>535</v>
      </c>
      <c r="BA32" s="1070"/>
      <c r="BB32" s="1070"/>
      <c r="BC32" s="1070"/>
      <c r="BD32" s="1070"/>
      <c r="BE32" s="1001" t="s">
        <v>409</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410</v>
      </c>
      <c r="C33" s="1060"/>
      <c r="D33" s="1060"/>
      <c r="E33" s="1060"/>
      <c r="F33" s="1060"/>
      <c r="G33" s="1060"/>
      <c r="H33" s="1060"/>
      <c r="I33" s="1060"/>
      <c r="J33" s="1060"/>
      <c r="K33" s="1060"/>
      <c r="L33" s="1060"/>
      <c r="M33" s="1060"/>
      <c r="N33" s="1060"/>
      <c r="O33" s="1060"/>
      <c r="P33" s="1061"/>
      <c r="Q33" s="1067">
        <v>126</v>
      </c>
      <c r="R33" s="1068"/>
      <c r="S33" s="1068"/>
      <c r="T33" s="1068"/>
      <c r="U33" s="1068"/>
      <c r="V33" s="1068">
        <v>123</v>
      </c>
      <c r="W33" s="1068"/>
      <c r="X33" s="1068"/>
      <c r="Y33" s="1068"/>
      <c r="Z33" s="1068"/>
      <c r="AA33" s="1068">
        <v>3</v>
      </c>
      <c r="AB33" s="1068"/>
      <c r="AC33" s="1068"/>
      <c r="AD33" s="1068"/>
      <c r="AE33" s="1069"/>
      <c r="AF33" s="1064">
        <v>143</v>
      </c>
      <c r="AG33" s="1065"/>
      <c r="AH33" s="1065"/>
      <c r="AI33" s="1065"/>
      <c r="AJ33" s="1066"/>
      <c r="AK33" s="1009">
        <v>19</v>
      </c>
      <c r="AL33" s="1000"/>
      <c r="AM33" s="1000"/>
      <c r="AN33" s="1000"/>
      <c r="AO33" s="1000"/>
      <c r="AP33" s="1000">
        <v>827</v>
      </c>
      <c r="AQ33" s="1000"/>
      <c r="AR33" s="1000"/>
      <c r="AS33" s="1000"/>
      <c r="AT33" s="1000"/>
      <c r="AU33" s="1000">
        <v>413</v>
      </c>
      <c r="AV33" s="1000"/>
      <c r="AW33" s="1000"/>
      <c r="AX33" s="1000"/>
      <c r="AY33" s="1000"/>
      <c r="AZ33" s="1070" t="s">
        <v>535</v>
      </c>
      <c r="BA33" s="1070"/>
      <c r="BB33" s="1070"/>
      <c r="BC33" s="1070"/>
      <c r="BD33" s="1070"/>
      <c r="BE33" s="1001" t="s">
        <v>409</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411</v>
      </c>
      <c r="C34" s="1060"/>
      <c r="D34" s="1060"/>
      <c r="E34" s="1060"/>
      <c r="F34" s="1060"/>
      <c r="G34" s="1060"/>
      <c r="H34" s="1060"/>
      <c r="I34" s="1060"/>
      <c r="J34" s="1060"/>
      <c r="K34" s="1060"/>
      <c r="L34" s="1060"/>
      <c r="M34" s="1060"/>
      <c r="N34" s="1060"/>
      <c r="O34" s="1060"/>
      <c r="P34" s="1061"/>
      <c r="Q34" s="1067">
        <v>165</v>
      </c>
      <c r="R34" s="1068"/>
      <c r="S34" s="1068"/>
      <c r="T34" s="1068"/>
      <c r="U34" s="1068"/>
      <c r="V34" s="1068">
        <v>165</v>
      </c>
      <c r="W34" s="1068"/>
      <c r="X34" s="1068"/>
      <c r="Y34" s="1068"/>
      <c r="Z34" s="1068"/>
      <c r="AA34" s="1068">
        <v>0</v>
      </c>
      <c r="AB34" s="1068"/>
      <c r="AC34" s="1068"/>
      <c r="AD34" s="1068"/>
      <c r="AE34" s="1069"/>
      <c r="AF34" s="1064" t="s">
        <v>412</v>
      </c>
      <c r="AG34" s="1065"/>
      <c r="AH34" s="1065"/>
      <c r="AI34" s="1065"/>
      <c r="AJ34" s="1066"/>
      <c r="AK34" s="1009" t="s">
        <v>535</v>
      </c>
      <c r="AL34" s="1000"/>
      <c r="AM34" s="1000"/>
      <c r="AN34" s="1000"/>
      <c r="AO34" s="1000"/>
      <c r="AP34" s="1000">
        <v>439</v>
      </c>
      <c r="AQ34" s="1000"/>
      <c r="AR34" s="1000"/>
      <c r="AS34" s="1000"/>
      <c r="AT34" s="1000"/>
      <c r="AU34" s="1000" t="s">
        <v>535</v>
      </c>
      <c r="AV34" s="1000"/>
      <c r="AW34" s="1000"/>
      <c r="AX34" s="1000"/>
      <c r="AY34" s="1000"/>
      <c r="AZ34" s="1070" t="s">
        <v>535</v>
      </c>
      <c r="BA34" s="1070"/>
      <c r="BB34" s="1070"/>
      <c r="BC34" s="1070"/>
      <c r="BD34" s="1070"/>
      <c r="BE34" s="1001" t="s">
        <v>413</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414</v>
      </c>
      <c r="C35" s="1060"/>
      <c r="D35" s="1060"/>
      <c r="E35" s="1060"/>
      <c r="F35" s="1060"/>
      <c r="G35" s="1060"/>
      <c r="H35" s="1060"/>
      <c r="I35" s="1060"/>
      <c r="J35" s="1060"/>
      <c r="K35" s="1060"/>
      <c r="L35" s="1060"/>
      <c r="M35" s="1060"/>
      <c r="N35" s="1060"/>
      <c r="O35" s="1060"/>
      <c r="P35" s="1061"/>
      <c r="Q35" s="1067">
        <v>286</v>
      </c>
      <c r="R35" s="1068"/>
      <c r="S35" s="1068"/>
      <c r="T35" s="1068"/>
      <c r="U35" s="1068"/>
      <c r="V35" s="1068">
        <v>286</v>
      </c>
      <c r="W35" s="1068"/>
      <c r="X35" s="1068"/>
      <c r="Y35" s="1068"/>
      <c r="Z35" s="1068"/>
      <c r="AA35" s="1068">
        <v>0</v>
      </c>
      <c r="AB35" s="1068"/>
      <c r="AC35" s="1068"/>
      <c r="AD35" s="1068"/>
      <c r="AE35" s="1069"/>
      <c r="AF35" s="1064" t="s">
        <v>127</v>
      </c>
      <c r="AG35" s="1065"/>
      <c r="AH35" s="1065"/>
      <c r="AI35" s="1065"/>
      <c r="AJ35" s="1066"/>
      <c r="AK35" s="1009">
        <v>85</v>
      </c>
      <c r="AL35" s="1000"/>
      <c r="AM35" s="1000"/>
      <c r="AN35" s="1000"/>
      <c r="AO35" s="1000"/>
      <c r="AP35" s="1000">
        <v>235</v>
      </c>
      <c r="AQ35" s="1000"/>
      <c r="AR35" s="1000"/>
      <c r="AS35" s="1000"/>
      <c r="AT35" s="1000"/>
      <c r="AU35" s="1000">
        <v>73</v>
      </c>
      <c r="AV35" s="1000"/>
      <c r="AW35" s="1000"/>
      <c r="AX35" s="1000"/>
      <c r="AY35" s="1000"/>
      <c r="AZ35" s="1070" t="s">
        <v>535</v>
      </c>
      <c r="BA35" s="1070"/>
      <c r="BB35" s="1070"/>
      <c r="BC35" s="1070"/>
      <c r="BD35" s="1070"/>
      <c r="BE35" s="1001" t="s">
        <v>415</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t="s">
        <v>416</v>
      </c>
      <c r="C36" s="1060"/>
      <c r="D36" s="1060"/>
      <c r="E36" s="1060"/>
      <c r="F36" s="1060"/>
      <c r="G36" s="1060"/>
      <c r="H36" s="1060"/>
      <c r="I36" s="1060"/>
      <c r="J36" s="1060"/>
      <c r="K36" s="1060"/>
      <c r="L36" s="1060"/>
      <c r="M36" s="1060"/>
      <c r="N36" s="1060"/>
      <c r="O36" s="1060"/>
      <c r="P36" s="1061"/>
      <c r="Q36" s="1067">
        <v>132</v>
      </c>
      <c r="R36" s="1068"/>
      <c r="S36" s="1068"/>
      <c r="T36" s="1068"/>
      <c r="U36" s="1068"/>
      <c r="V36" s="1068">
        <v>132</v>
      </c>
      <c r="W36" s="1068"/>
      <c r="X36" s="1068"/>
      <c r="Y36" s="1068"/>
      <c r="Z36" s="1068"/>
      <c r="AA36" s="1068">
        <v>0</v>
      </c>
      <c r="AB36" s="1068"/>
      <c r="AC36" s="1068"/>
      <c r="AD36" s="1068"/>
      <c r="AE36" s="1069"/>
      <c r="AF36" s="1064" t="s">
        <v>412</v>
      </c>
      <c r="AG36" s="1065"/>
      <c r="AH36" s="1065"/>
      <c r="AI36" s="1065"/>
      <c r="AJ36" s="1066"/>
      <c r="AK36" s="1009">
        <v>19</v>
      </c>
      <c r="AL36" s="1000"/>
      <c r="AM36" s="1000"/>
      <c r="AN36" s="1000"/>
      <c r="AO36" s="1000"/>
      <c r="AP36" s="1000">
        <v>182</v>
      </c>
      <c r="AQ36" s="1000"/>
      <c r="AR36" s="1000"/>
      <c r="AS36" s="1000"/>
      <c r="AT36" s="1000"/>
      <c r="AU36" s="1000">
        <v>135</v>
      </c>
      <c r="AV36" s="1000"/>
      <c r="AW36" s="1000"/>
      <c r="AX36" s="1000"/>
      <c r="AY36" s="1000"/>
      <c r="AZ36" s="1070" t="s">
        <v>535</v>
      </c>
      <c r="BA36" s="1070"/>
      <c r="BB36" s="1070"/>
      <c r="BC36" s="1070"/>
      <c r="BD36" s="1070"/>
      <c r="BE36" s="1001" t="s">
        <v>415</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t="s">
        <v>417</v>
      </c>
      <c r="C37" s="1060"/>
      <c r="D37" s="1060"/>
      <c r="E37" s="1060"/>
      <c r="F37" s="1060"/>
      <c r="G37" s="1060"/>
      <c r="H37" s="1060"/>
      <c r="I37" s="1060"/>
      <c r="J37" s="1060"/>
      <c r="K37" s="1060"/>
      <c r="L37" s="1060"/>
      <c r="M37" s="1060"/>
      <c r="N37" s="1060"/>
      <c r="O37" s="1060"/>
      <c r="P37" s="1061"/>
      <c r="Q37" s="1067">
        <v>11</v>
      </c>
      <c r="R37" s="1068"/>
      <c r="S37" s="1068"/>
      <c r="T37" s="1068"/>
      <c r="U37" s="1068"/>
      <c r="V37" s="1068">
        <v>4</v>
      </c>
      <c r="W37" s="1068"/>
      <c r="X37" s="1068"/>
      <c r="Y37" s="1068"/>
      <c r="Z37" s="1068"/>
      <c r="AA37" s="1068">
        <v>7</v>
      </c>
      <c r="AB37" s="1068"/>
      <c r="AC37" s="1068"/>
      <c r="AD37" s="1068"/>
      <c r="AE37" s="1069"/>
      <c r="AF37" s="1064" t="s">
        <v>127</v>
      </c>
      <c r="AG37" s="1065"/>
      <c r="AH37" s="1065"/>
      <c r="AI37" s="1065"/>
      <c r="AJ37" s="1066"/>
      <c r="AK37" s="1009" t="s">
        <v>535</v>
      </c>
      <c r="AL37" s="1000"/>
      <c r="AM37" s="1000"/>
      <c r="AN37" s="1000"/>
      <c r="AO37" s="1000"/>
      <c r="AP37" s="1000">
        <v>759</v>
      </c>
      <c r="AQ37" s="1000"/>
      <c r="AR37" s="1000"/>
      <c r="AS37" s="1000"/>
      <c r="AT37" s="1000"/>
      <c r="AU37" s="1000" t="s">
        <v>535</v>
      </c>
      <c r="AV37" s="1000"/>
      <c r="AW37" s="1000"/>
      <c r="AX37" s="1000"/>
      <c r="AY37" s="1000"/>
      <c r="AZ37" s="1070" t="s">
        <v>535</v>
      </c>
      <c r="BA37" s="1070"/>
      <c r="BB37" s="1070"/>
      <c r="BC37" s="1070"/>
      <c r="BD37" s="1070"/>
      <c r="BE37" s="1001" t="s">
        <v>415</v>
      </c>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390</v>
      </c>
      <c r="B63" s="966" t="s">
        <v>419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5443</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412</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421</v>
      </c>
      <c r="B66" s="1025"/>
      <c r="C66" s="1025"/>
      <c r="D66" s="1025"/>
      <c r="E66" s="1025"/>
      <c r="F66" s="1025"/>
      <c r="G66" s="1025"/>
      <c r="H66" s="1025"/>
      <c r="I66" s="1025"/>
      <c r="J66" s="1025"/>
      <c r="K66" s="1025"/>
      <c r="L66" s="1025"/>
      <c r="M66" s="1025"/>
      <c r="N66" s="1025"/>
      <c r="O66" s="1025"/>
      <c r="P66" s="1026"/>
      <c r="Q66" s="1030" t="s">
        <v>422</v>
      </c>
      <c r="R66" s="1031"/>
      <c r="S66" s="1031"/>
      <c r="T66" s="1031"/>
      <c r="U66" s="1032"/>
      <c r="V66" s="1030" t="s">
        <v>423</v>
      </c>
      <c r="W66" s="1031"/>
      <c r="X66" s="1031"/>
      <c r="Y66" s="1031"/>
      <c r="Z66" s="1032"/>
      <c r="AA66" s="1030" t="s">
        <v>424</v>
      </c>
      <c r="AB66" s="1031"/>
      <c r="AC66" s="1031"/>
      <c r="AD66" s="1031"/>
      <c r="AE66" s="1032"/>
      <c r="AF66" s="1036" t="s">
        <v>425</v>
      </c>
      <c r="AG66" s="1037"/>
      <c r="AH66" s="1037"/>
      <c r="AI66" s="1037"/>
      <c r="AJ66" s="1038"/>
      <c r="AK66" s="1030" t="s">
        <v>399</v>
      </c>
      <c r="AL66" s="1025"/>
      <c r="AM66" s="1025"/>
      <c r="AN66" s="1025"/>
      <c r="AO66" s="1026"/>
      <c r="AP66" s="1030" t="s">
        <v>426</v>
      </c>
      <c r="AQ66" s="1031"/>
      <c r="AR66" s="1031"/>
      <c r="AS66" s="1031"/>
      <c r="AT66" s="1032"/>
      <c r="AU66" s="1030" t="s">
        <v>427</v>
      </c>
      <c r="AV66" s="1031"/>
      <c r="AW66" s="1031"/>
      <c r="AX66" s="1031"/>
      <c r="AY66" s="1032"/>
      <c r="AZ66" s="1030" t="s">
        <v>378</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585</v>
      </c>
      <c r="C68" s="1015"/>
      <c r="D68" s="1015"/>
      <c r="E68" s="1015"/>
      <c r="F68" s="1015"/>
      <c r="G68" s="1015"/>
      <c r="H68" s="1015"/>
      <c r="I68" s="1015"/>
      <c r="J68" s="1015"/>
      <c r="K68" s="1015"/>
      <c r="L68" s="1015"/>
      <c r="M68" s="1015"/>
      <c r="N68" s="1015"/>
      <c r="O68" s="1015"/>
      <c r="P68" s="1016"/>
      <c r="Q68" s="1017">
        <v>1676</v>
      </c>
      <c r="R68" s="1011"/>
      <c r="S68" s="1011"/>
      <c r="T68" s="1011"/>
      <c r="U68" s="1011"/>
      <c r="V68" s="1011">
        <v>1620</v>
      </c>
      <c r="W68" s="1011"/>
      <c r="X68" s="1011"/>
      <c r="Y68" s="1011"/>
      <c r="Z68" s="1011"/>
      <c r="AA68" s="1011">
        <v>56</v>
      </c>
      <c r="AB68" s="1011"/>
      <c r="AC68" s="1011"/>
      <c r="AD68" s="1011"/>
      <c r="AE68" s="1011"/>
      <c r="AF68" s="1011" t="s">
        <v>535</v>
      </c>
      <c r="AG68" s="1011"/>
      <c r="AH68" s="1011"/>
      <c r="AI68" s="1011"/>
      <c r="AJ68" s="1011"/>
      <c r="AK68" s="1011" t="s">
        <v>535</v>
      </c>
      <c r="AL68" s="1011"/>
      <c r="AM68" s="1011"/>
      <c r="AN68" s="1011"/>
      <c r="AO68" s="1011"/>
      <c r="AP68" s="1011">
        <v>1730</v>
      </c>
      <c r="AQ68" s="1011"/>
      <c r="AR68" s="1011"/>
      <c r="AS68" s="1011"/>
      <c r="AT68" s="1011"/>
      <c r="AU68" s="1011">
        <v>552</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586</v>
      </c>
      <c r="C69" s="1004"/>
      <c r="D69" s="1004"/>
      <c r="E69" s="1004"/>
      <c r="F69" s="1004"/>
      <c r="G69" s="1004"/>
      <c r="H69" s="1004"/>
      <c r="I69" s="1004"/>
      <c r="J69" s="1004"/>
      <c r="K69" s="1004"/>
      <c r="L69" s="1004"/>
      <c r="M69" s="1004"/>
      <c r="N69" s="1004"/>
      <c r="O69" s="1004"/>
      <c r="P69" s="1005"/>
      <c r="Q69" s="1006">
        <v>1376</v>
      </c>
      <c r="R69" s="1000"/>
      <c r="S69" s="1000"/>
      <c r="T69" s="1000"/>
      <c r="U69" s="1000"/>
      <c r="V69" s="1000">
        <v>1335</v>
      </c>
      <c r="W69" s="1000"/>
      <c r="X69" s="1000"/>
      <c r="Y69" s="1000"/>
      <c r="Z69" s="1000"/>
      <c r="AA69" s="1000">
        <v>41</v>
      </c>
      <c r="AB69" s="1000"/>
      <c r="AC69" s="1000"/>
      <c r="AD69" s="1000"/>
      <c r="AE69" s="1000"/>
      <c r="AF69" s="1000" t="s">
        <v>535</v>
      </c>
      <c r="AG69" s="1000"/>
      <c r="AH69" s="1000"/>
      <c r="AI69" s="1000"/>
      <c r="AJ69" s="1000"/>
      <c r="AK69" s="1000" t="s">
        <v>535</v>
      </c>
      <c r="AL69" s="1000"/>
      <c r="AM69" s="1000"/>
      <c r="AN69" s="1000"/>
      <c r="AO69" s="1000"/>
      <c r="AP69" s="1000">
        <v>291</v>
      </c>
      <c r="AQ69" s="1000"/>
      <c r="AR69" s="1000"/>
      <c r="AS69" s="1000"/>
      <c r="AT69" s="1000"/>
      <c r="AU69" s="1000">
        <v>182</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587</v>
      </c>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588</v>
      </c>
      <c r="C71" s="1004"/>
      <c r="D71" s="1004"/>
      <c r="E71" s="1004"/>
      <c r="F71" s="1004"/>
      <c r="G71" s="1004"/>
      <c r="H71" s="1004"/>
      <c r="I71" s="1004"/>
      <c r="J71" s="1004"/>
      <c r="K71" s="1004"/>
      <c r="L71" s="1004"/>
      <c r="M71" s="1004"/>
      <c r="N71" s="1004"/>
      <c r="O71" s="1004"/>
      <c r="P71" s="1005"/>
      <c r="Q71" s="1006">
        <v>273</v>
      </c>
      <c r="R71" s="1000"/>
      <c r="S71" s="1000"/>
      <c r="T71" s="1000"/>
      <c r="U71" s="1000"/>
      <c r="V71" s="1000">
        <v>251</v>
      </c>
      <c r="W71" s="1000"/>
      <c r="X71" s="1000"/>
      <c r="Y71" s="1000"/>
      <c r="Z71" s="1000"/>
      <c r="AA71" s="1000">
        <v>22</v>
      </c>
      <c r="AB71" s="1000"/>
      <c r="AC71" s="1000"/>
      <c r="AD71" s="1000"/>
      <c r="AE71" s="1000"/>
      <c r="AF71" s="1000" t="s">
        <v>535</v>
      </c>
      <c r="AG71" s="1000"/>
      <c r="AH71" s="1000"/>
      <c r="AI71" s="1000"/>
      <c r="AJ71" s="1000"/>
      <c r="AK71" s="1000" t="s">
        <v>535</v>
      </c>
      <c r="AL71" s="1000"/>
      <c r="AM71" s="1000"/>
      <c r="AN71" s="1000"/>
      <c r="AO71" s="1000"/>
      <c r="AP71" s="1000" t="s">
        <v>535</v>
      </c>
      <c r="AQ71" s="1000"/>
      <c r="AR71" s="1000"/>
      <c r="AS71" s="1000"/>
      <c r="AT71" s="1000"/>
      <c r="AU71" s="1000" t="s">
        <v>535</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589</v>
      </c>
      <c r="C72" s="1004"/>
      <c r="D72" s="1004"/>
      <c r="E72" s="1004"/>
      <c r="F72" s="1004"/>
      <c r="G72" s="1004"/>
      <c r="H72" s="1004"/>
      <c r="I72" s="1004"/>
      <c r="J72" s="1004"/>
      <c r="K72" s="1004"/>
      <c r="L72" s="1004"/>
      <c r="M72" s="1004"/>
      <c r="N72" s="1004"/>
      <c r="O72" s="1004"/>
      <c r="P72" s="1005"/>
      <c r="Q72" s="1006">
        <v>9285</v>
      </c>
      <c r="R72" s="1000"/>
      <c r="S72" s="1000"/>
      <c r="T72" s="1000"/>
      <c r="U72" s="1000"/>
      <c r="V72" s="1000">
        <v>9117</v>
      </c>
      <c r="W72" s="1000"/>
      <c r="X72" s="1000"/>
      <c r="Y72" s="1000"/>
      <c r="Z72" s="1000"/>
      <c r="AA72" s="1000">
        <v>168</v>
      </c>
      <c r="AB72" s="1000"/>
      <c r="AC72" s="1000"/>
      <c r="AD72" s="1000"/>
      <c r="AE72" s="1000"/>
      <c r="AF72" s="1000" t="s">
        <v>535</v>
      </c>
      <c r="AG72" s="1000"/>
      <c r="AH72" s="1000"/>
      <c r="AI72" s="1000"/>
      <c r="AJ72" s="1000"/>
      <c r="AK72" s="1000" t="s">
        <v>535</v>
      </c>
      <c r="AL72" s="1000"/>
      <c r="AM72" s="1000"/>
      <c r="AN72" s="1000"/>
      <c r="AO72" s="1000"/>
      <c r="AP72" s="1000" t="s">
        <v>535</v>
      </c>
      <c r="AQ72" s="1000"/>
      <c r="AR72" s="1000"/>
      <c r="AS72" s="1000"/>
      <c r="AT72" s="1000"/>
      <c r="AU72" s="1000" t="s">
        <v>535</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590</v>
      </c>
      <c r="C73" s="1004"/>
      <c r="D73" s="1004"/>
      <c r="E73" s="1004"/>
      <c r="F73" s="1004"/>
      <c r="G73" s="1004"/>
      <c r="H73" s="1004"/>
      <c r="I73" s="1004"/>
      <c r="J73" s="1004"/>
      <c r="K73" s="1004"/>
      <c r="L73" s="1004"/>
      <c r="M73" s="1004"/>
      <c r="N73" s="1004"/>
      <c r="O73" s="1004"/>
      <c r="P73" s="1005"/>
      <c r="Q73" s="1006">
        <v>2672</v>
      </c>
      <c r="R73" s="1000"/>
      <c r="S73" s="1000"/>
      <c r="T73" s="1000"/>
      <c r="U73" s="1000"/>
      <c r="V73" s="1000">
        <v>2634</v>
      </c>
      <c r="W73" s="1000"/>
      <c r="X73" s="1000"/>
      <c r="Y73" s="1000"/>
      <c r="Z73" s="1000"/>
      <c r="AA73" s="1000">
        <v>38</v>
      </c>
      <c r="AB73" s="1000"/>
      <c r="AC73" s="1000"/>
      <c r="AD73" s="1000"/>
      <c r="AE73" s="1000"/>
      <c r="AF73" s="1000" t="s">
        <v>535</v>
      </c>
      <c r="AG73" s="1000"/>
      <c r="AH73" s="1000"/>
      <c r="AI73" s="1000"/>
      <c r="AJ73" s="1000"/>
      <c r="AK73" s="1000" t="s">
        <v>535</v>
      </c>
      <c r="AL73" s="1000"/>
      <c r="AM73" s="1000"/>
      <c r="AN73" s="1000"/>
      <c r="AO73" s="1000"/>
      <c r="AP73" s="1000">
        <v>214</v>
      </c>
      <c r="AQ73" s="1000"/>
      <c r="AR73" s="1000"/>
      <c r="AS73" s="1000"/>
      <c r="AT73" s="1000"/>
      <c r="AU73" s="1000">
        <v>142</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591</v>
      </c>
      <c r="C74" s="1004"/>
      <c r="D74" s="1004"/>
      <c r="E74" s="1004"/>
      <c r="F74" s="1004"/>
      <c r="G74" s="1004"/>
      <c r="H74" s="1004"/>
      <c r="I74" s="1004"/>
      <c r="J74" s="1004"/>
      <c r="K74" s="1004"/>
      <c r="L74" s="1004"/>
      <c r="M74" s="1004"/>
      <c r="N74" s="1004"/>
      <c r="O74" s="1004"/>
      <c r="P74" s="1005"/>
      <c r="Q74" s="1006">
        <v>6028</v>
      </c>
      <c r="R74" s="1000"/>
      <c r="S74" s="1000"/>
      <c r="T74" s="1000"/>
      <c r="U74" s="1000"/>
      <c r="V74" s="1000">
        <v>5566</v>
      </c>
      <c r="W74" s="1000"/>
      <c r="X74" s="1000"/>
      <c r="Y74" s="1000"/>
      <c r="Z74" s="1000"/>
      <c r="AA74" s="1000">
        <v>462</v>
      </c>
      <c r="AB74" s="1000"/>
      <c r="AC74" s="1000"/>
      <c r="AD74" s="1000"/>
      <c r="AE74" s="1000"/>
      <c r="AF74" s="1000" t="s">
        <v>535</v>
      </c>
      <c r="AG74" s="1000"/>
      <c r="AH74" s="1000"/>
      <c r="AI74" s="1000"/>
      <c r="AJ74" s="1000"/>
      <c r="AK74" s="1000" t="s">
        <v>535</v>
      </c>
      <c r="AL74" s="1000"/>
      <c r="AM74" s="1000"/>
      <c r="AN74" s="1000"/>
      <c r="AO74" s="1000"/>
      <c r="AP74" s="1000" t="s">
        <v>535</v>
      </c>
      <c r="AQ74" s="1000"/>
      <c r="AR74" s="1000"/>
      <c r="AS74" s="1000"/>
      <c r="AT74" s="1000"/>
      <c r="AU74" s="1000" t="s">
        <v>535</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592</v>
      </c>
      <c r="C75" s="1004"/>
      <c r="D75" s="1004"/>
      <c r="E75" s="1004"/>
      <c r="F75" s="1004"/>
      <c r="G75" s="1004"/>
      <c r="H75" s="1004"/>
      <c r="I75" s="1004"/>
      <c r="J75" s="1004"/>
      <c r="K75" s="1004"/>
      <c r="L75" s="1004"/>
      <c r="M75" s="1004"/>
      <c r="N75" s="1004"/>
      <c r="O75" s="1004"/>
      <c r="P75" s="1005"/>
      <c r="Q75" s="1007">
        <v>240</v>
      </c>
      <c r="R75" s="1008"/>
      <c r="S75" s="1008"/>
      <c r="T75" s="1008"/>
      <c r="U75" s="1009"/>
      <c r="V75" s="1010">
        <v>195</v>
      </c>
      <c r="W75" s="1008"/>
      <c r="X75" s="1008"/>
      <c r="Y75" s="1008"/>
      <c r="Z75" s="1009"/>
      <c r="AA75" s="1010">
        <v>45</v>
      </c>
      <c r="AB75" s="1008"/>
      <c r="AC75" s="1008"/>
      <c r="AD75" s="1008"/>
      <c r="AE75" s="1009"/>
      <c r="AF75" s="1010" t="s">
        <v>535</v>
      </c>
      <c r="AG75" s="1008"/>
      <c r="AH75" s="1008"/>
      <c r="AI75" s="1008"/>
      <c r="AJ75" s="1009"/>
      <c r="AK75" s="1010" t="s">
        <v>535</v>
      </c>
      <c r="AL75" s="1008"/>
      <c r="AM75" s="1008"/>
      <c r="AN75" s="1008"/>
      <c r="AO75" s="1009"/>
      <c r="AP75" s="1010" t="s">
        <v>535</v>
      </c>
      <c r="AQ75" s="1008"/>
      <c r="AR75" s="1008"/>
      <c r="AS75" s="1008"/>
      <c r="AT75" s="1009"/>
      <c r="AU75" s="1010" t="s">
        <v>535</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593</v>
      </c>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588</v>
      </c>
      <c r="C77" s="1004"/>
      <c r="D77" s="1004"/>
      <c r="E77" s="1004"/>
      <c r="F77" s="1004"/>
      <c r="G77" s="1004"/>
      <c r="H77" s="1004"/>
      <c r="I77" s="1004"/>
      <c r="J77" s="1004"/>
      <c r="K77" s="1004"/>
      <c r="L77" s="1004"/>
      <c r="M77" s="1004"/>
      <c r="N77" s="1004"/>
      <c r="O77" s="1004"/>
      <c r="P77" s="1005"/>
      <c r="Q77" s="1007">
        <v>156</v>
      </c>
      <c r="R77" s="1008"/>
      <c r="S77" s="1008"/>
      <c r="T77" s="1008"/>
      <c r="U77" s="1009"/>
      <c r="V77" s="1010">
        <v>149</v>
      </c>
      <c r="W77" s="1008"/>
      <c r="X77" s="1008"/>
      <c r="Y77" s="1008"/>
      <c r="Z77" s="1009"/>
      <c r="AA77" s="1010">
        <v>7</v>
      </c>
      <c r="AB77" s="1008"/>
      <c r="AC77" s="1008"/>
      <c r="AD77" s="1008"/>
      <c r="AE77" s="1009"/>
      <c r="AF77" s="1010" t="s">
        <v>535</v>
      </c>
      <c r="AG77" s="1008"/>
      <c r="AH77" s="1008"/>
      <c r="AI77" s="1008"/>
      <c r="AJ77" s="1009"/>
      <c r="AK77" s="1010" t="s">
        <v>535</v>
      </c>
      <c r="AL77" s="1008"/>
      <c r="AM77" s="1008"/>
      <c r="AN77" s="1008"/>
      <c r="AO77" s="1009"/>
      <c r="AP77" s="1010" t="s">
        <v>535</v>
      </c>
      <c r="AQ77" s="1008"/>
      <c r="AR77" s="1008"/>
      <c r="AS77" s="1008"/>
      <c r="AT77" s="1009"/>
      <c r="AU77" s="1010" t="s">
        <v>535</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594</v>
      </c>
      <c r="C78" s="1004"/>
      <c r="D78" s="1004"/>
      <c r="E78" s="1004"/>
      <c r="F78" s="1004"/>
      <c r="G78" s="1004"/>
      <c r="H78" s="1004"/>
      <c r="I78" s="1004"/>
      <c r="J78" s="1004"/>
      <c r="K78" s="1004"/>
      <c r="L78" s="1004"/>
      <c r="M78" s="1004"/>
      <c r="N78" s="1004"/>
      <c r="O78" s="1004"/>
      <c r="P78" s="1005"/>
      <c r="Q78" s="1006">
        <v>167385</v>
      </c>
      <c r="R78" s="1000"/>
      <c r="S78" s="1000"/>
      <c r="T78" s="1000"/>
      <c r="U78" s="1000"/>
      <c r="V78" s="1000">
        <v>167385</v>
      </c>
      <c r="W78" s="1000"/>
      <c r="X78" s="1000"/>
      <c r="Y78" s="1000"/>
      <c r="Z78" s="1000"/>
      <c r="AA78" s="1000">
        <v>0</v>
      </c>
      <c r="AB78" s="1000"/>
      <c r="AC78" s="1000"/>
      <c r="AD78" s="1000"/>
      <c r="AE78" s="1000"/>
      <c r="AF78" s="1000" t="s">
        <v>535</v>
      </c>
      <c r="AG78" s="1000"/>
      <c r="AH78" s="1000"/>
      <c r="AI78" s="1000"/>
      <c r="AJ78" s="1000"/>
      <c r="AK78" s="1000" t="s">
        <v>535</v>
      </c>
      <c r="AL78" s="1000"/>
      <c r="AM78" s="1000"/>
      <c r="AN78" s="1000"/>
      <c r="AO78" s="1000"/>
      <c r="AP78" s="1000" t="s">
        <v>535</v>
      </c>
      <c r="AQ78" s="1000"/>
      <c r="AR78" s="1000"/>
      <c r="AS78" s="1000"/>
      <c r="AT78" s="1000"/>
      <c r="AU78" s="1000" t="s">
        <v>535</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390</v>
      </c>
      <c r="B88" s="966" t="s">
        <v>428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6" t="s">
        <v>429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437</v>
      </c>
      <c r="AB109" s="925"/>
      <c r="AC109" s="925"/>
      <c r="AD109" s="925"/>
      <c r="AE109" s="926"/>
      <c r="AF109" s="927" t="s">
        <v>438</v>
      </c>
      <c r="AG109" s="925"/>
      <c r="AH109" s="925"/>
      <c r="AI109" s="925"/>
      <c r="AJ109" s="926"/>
      <c r="AK109" s="927" t="s">
        <v>305</v>
      </c>
      <c r="AL109" s="925"/>
      <c r="AM109" s="925"/>
      <c r="AN109" s="925"/>
      <c r="AO109" s="926"/>
      <c r="AP109" s="927" t="s">
        <v>439</v>
      </c>
      <c r="AQ109" s="925"/>
      <c r="AR109" s="925"/>
      <c r="AS109" s="925"/>
      <c r="AT109" s="958"/>
      <c r="AU109" s="924" t="s">
        <v>436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437</v>
      </c>
      <c r="BR109" s="925"/>
      <c r="BS109" s="925"/>
      <c r="BT109" s="925"/>
      <c r="BU109" s="926"/>
      <c r="BV109" s="927" t="s">
        <v>438</v>
      </c>
      <c r="BW109" s="925"/>
      <c r="BX109" s="925"/>
      <c r="BY109" s="925"/>
      <c r="BZ109" s="926"/>
      <c r="CA109" s="927" t="s">
        <v>305</v>
      </c>
      <c r="CB109" s="925"/>
      <c r="CC109" s="925"/>
      <c r="CD109" s="925"/>
      <c r="CE109" s="926"/>
      <c r="CF109" s="965" t="s">
        <v>439</v>
      </c>
      <c r="CG109" s="965"/>
      <c r="CH109" s="965"/>
      <c r="CI109" s="965"/>
      <c r="CJ109" s="965"/>
      <c r="CK109" s="927" t="s">
        <v>440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437</v>
      </c>
      <c r="DH109" s="925"/>
      <c r="DI109" s="925"/>
      <c r="DJ109" s="925"/>
      <c r="DK109" s="926"/>
      <c r="DL109" s="927" t="s">
        <v>438</v>
      </c>
      <c r="DM109" s="925"/>
      <c r="DN109" s="925"/>
      <c r="DO109" s="925"/>
      <c r="DP109" s="926"/>
      <c r="DQ109" s="927" t="s">
        <v>305</v>
      </c>
      <c r="DR109" s="925"/>
      <c r="DS109" s="925"/>
      <c r="DT109" s="925"/>
      <c r="DU109" s="926"/>
      <c r="DV109" s="927" t="s">
        <v>439</v>
      </c>
      <c r="DW109" s="925"/>
      <c r="DX109" s="925"/>
      <c r="DY109" s="925"/>
      <c r="DZ109" s="958"/>
    </row>
    <row r="110" spans="1:131" s="226" customFormat="1" ht="26.25" customHeight="1" x14ac:dyDescent="0.15">
      <c r="A110" s="836" t="s">
        <v>441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2378576</v>
      </c>
      <c r="AB110" s="918"/>
      <c r="AC110" s="918"/>
      <c r="AD110" s="918"/>
      <c r="AE110" s="919"/>
      <c r="AF110" s="920">
        <v>2470235</v>
      </c>
      <c r="AG110" s="918"/>
      <c r="AH110" s="918"/>
      <c r="AI110" s="918"/>
      <c r="AJ110" s="919"/>
      <c r="AK110" s="920">
        <v>2430869</v>
      </c>
      <c r="AL110" s="918"/>
      <c r="AM110" s="918"/>
      <c r="AN110" s="918"/>
      <c r="AO110" s="919"/>
      <c r="AP110" s="921">
        <v>22</v>
      </c>
      <c r="AQ110" s="922"/>
      <c r="AR110" s="922"/>
      <c r="AS110" s="922"/>
      <c r="AT110" s="923"/>
      <c r="AU110" s="959" t="s">
        <v>73</v>
      </c>
      <c r="AV110" s="960"/>
      <c r="AW110" s="960"/>
      <c r="AX110" s="960"/>
      <c r="AY110" s="960"/>
      <c r="AZ110" s="889" t="s">
        <v>442</v>
      </c>
      <c r="BA110" s="837"/>
      <c r="BB110" s="837"/>
      <c r="BC110" s="837"/>
      <c r="BD110" s="837"/>
      <c r="BE110" s="837"/>
      <c r="BF110" s="837"/>
      <c r="BG110" s="837"/>
      <c r="BH110" s="837"/>
      <c r="BI110" s="837"/>
      <c r="BJ110" s="837"/>
      <c r="BK110" s="837"/>
      <c r="BL110" s="837"/>
      <c r="BM110" s="837"/>
      <c r="BN110" s="837"/>
      <c r="BO110" s="837"/>
      <c r="BP110" s="838"/>
      <c r="BQ110" s="890">
        <v>30513657</v>
      </c>
      <c r="BR110" s="871"/>
      <c r="BS110" s="871"/>
      <c r="BT110" s="871"/>
      <c r="BU110" s="871"/>
      <c r="BV110" s="871">
        <v>30347989</v>
      </c>
      <c r="BW110" s="871"/>
      <c r="BX110" s="871"/>
      <c r="BY110" s="871"/>
      <c r="BZ110" s="871"/>
      <c r="CA110" s="871">
        <v>31343066</v>
      </c>
      <c r="CB110" s="871"/>
      <c r="CC110" s="871"/>
      <c r="CD110" s="871"/>
      <c r="CE110" s="871"/>
      <c r="CF110" s="895">
        <v>283.89999999999998</v>
      </c>
      <c r="CG110" s="896"/>
      <c r="CH110" s="896"/>
      <c r="CI110" s="896"/>
      <c r="CJ110" s="896"/>
      <c r="CK110" s="955" t="s">
        <v>443</v>
      </c>
      <c r="CL110" s="848"/>
      <c r="CM110" s="889" t="s">
        <v>444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127</v>
      </c>
      <c r="DH110" s="871"/>
      <c r="DI110" s="871"/>
      <c r="DJ110" s="871"/>
      <c r="DK110" s="871"/>
      <c r="DL110" s="871" t="s">
        <v>127</v>
      </c>
      <c r="DM110" s="871"/>
      <c r="DN110" s="871"/>
      <c r="DO110" s="871"/>
      <c r="DP110" s="871"/>
      <c r="DQ110" s="871" t="s">
        <v>392</v>
      </c>
      <c r="DR110" s="871"/>
      <c r="DS110" s="871"/>
      <c r="DT110" s="871"/>
      <c r="DU110" s="871"/>
      <c r="DV110" s="872" t="s">
        <v>392</v>
      </c>
      <c r="DW110" s="872"/>
      <c r="DX110" s="872"/>
      <c r="DY110" s="872"/>
      <c r="DZ110" s="873"/>
    </row>
    <row r="111" spans="1:131" s="226" customFormat="1" ht="26.25" customHeight="1" x14ac:dyDescent="0.15">
      <c r="A111" s="803" t="s">
        <v>445</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392</v>
      </c>
      <c r="AB111" s="948"/>
      <c r="AC111" s="948"/>
      <c r="AD111" s="948"/>
      <c r="AE111" s="949"/>
      <c r="AF111" s="950" t="s">
        <v>127</v>
      </c>
      <c r="AG111" s="948"/>
      <c r="AH111" s="948"/>
      <c r="AI111" s="948"/>
      <c r="AJ111" s="949"/>
      <c r="AK111" s="950" t="s">
        <v>392</v>
      </c>
      <c r="AL111" s="948"/>
      <c r="AM111" s="948"/>
      <c r="AN111" s="948"/>
      <c r="AO111" s="949"/>
      <c r="AP111" s="951" t="s">
        <v>412</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v>773514</v>
      </c>
      <c r="BR111" s="846"/>
      <c r="BS111" s="846"/>
      <c r="BT111" s="846"/>
      <c r="BU111" s="846"/>
      <c r="BV111" s="846">
        <v>691917</v>
      </c>
      <c r="BW111" s="846"/>
      <c r="BX111" s="846"/>
      <c r="BY111" s="846"/>
      <c r="BZ111" s="846"/>
      <c r="CA111" s="846">
        <v>740787</v>
      </c>
      <c r="CB111" s="846"/>
      <c r="CC111" s="846"/>
      <c r="CD111" s="846"/>
      <c r="CE111" s="846"/>
      <c r="CF111" s="904">
        <v>6.7</v>
      </c>
      <c r="CG111" s="905"/>
      <c r="CH111" s="905"/>
      <c r="CI111" s="905"/>
      <c r="CJ111" s="905"/>
      <c r="CK111" s="956"/>
      <c r="CL111" s="850"/>
      <c r="CM111" s="844" t="s">
        <v>447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412</v>
      </c>
      <c r="DH111" s="846"/>
      <c r="DI111" s="846"/>
      <c r="DJ111" s="846"/>
      <c r="DK111" s="846"/>
      <c r="DL111" s="846" t="s">
        <v>127</v>
      </c>
      <c r="DM111" s="846"/>
      <c r="DN111" s="846"/>
      <c r="DO111" s="846"/>
      <c r="DP111" s="846"/>
      <c r="DQ111" s="846" t="s">
        <v>127</v>
      </c>
      <c r="DR111" s="846"/>
      <c r="DS111" s="846"/>
      <c r="DT111" s="846"/>
      <c r="DU111" s="846"/>
      <c r="DV111" s="823" t="s">
        <v>127</v>
      </c>
      <c r="DW111" s="823"/>
      <c r="DX111" s="823"/>
      <c r="DY111" s="823"/>
      <c r="DZ111" s="824"/>
    </row>
    <row r="112" spans="1:131" s="226" customFormat="1" ht="26.25" customHeight="1" x14ac:dyDescent="0.15">
      <c r="A112" s="941" t="s">
        <v>448</v>
      </c>
      <c r="B112" s="942"/>
      <c r="C112" s="781" t="s">
        <v>449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412</v>
      </c>
      <c r="AB112" s="809"/>
      <c r="AC112" s="809"/>
      <c r="AD112" s="809"/>
      <c r="AE112" s="810"/>
      <c r="AF112" s="811" t="s">
        <v>412</v>
      </c>
      <c r="AG112" s="809"/>
      <c r="AH112" s="809"/>
      <c r="AI112" s="809"/>
      <c r="AJ112" s="810"/>
      <c r="AK112" s="811" t="s">
        <v>392</v>
      </c>
      <c r="AL112" s="809"/>
      <c r="AM112" s="809"/>
      <c r="AN112" s="809"/>
      <c r="AO112" s="810"/>
      <c r="AP112" s="853" t="s">
        <v>412</v>
      </c>
      <c r="AQ112" s="854"/>
      <c r="AR112" s="854"/>
      <c r="AS112" s="854"/>
      <c r="AT112" s="855"/>
      <c r="AU112" s="961"/>
      <c r="AV112" s="962"/>
      <c r="AW112" s="962"/>
      <c r="AX112" s="962"/>
      <c r="AY112" s="962"/>
      <c r="AZ112" s="844" t="s">
        <v>450</v>
      </c>
      <c r="BA112" s="781"/>
      <c r="BB112" s="781"/>
      <c r="BC112" s="781"/>
      <c r="BD112" s="781"/>
      <c r="BE112" s="781"/>
      <c r="BF112" s="781"/>
      <c r="BG112" s="781"/>
      <c r="BH112" s="781"/>
      <c r="BI112" s="781"/>
      <c r="BJ112" s="781"/>
      <c r="BK112" s="781"/>
      <c r="BL112" s="781"/>
      <c r="BM112" s="781"/>
      <c r="BN112" s="781"/>
      <c r="BO112" s="781"/>
      <c r="BP112" s="782"/>
      <c r="BQ112" s="845">
        <v>12138121</v>
      </c>
      <c r="BR112" s="846"/>
      <c r="BS112" s="846"/>
      <c r="BT112" s="846"/>
      <c r="BU112" s="846"/>
      <c r="BV112" s="846">
        <v>11830308</v>
      </c>
      <c r="BW112" s="846"/>
      <c r="BX112" s="846"/>
      <c r="BY112" s="846"/>
      <c r="BZ112" s="846"/>
      <c r="CA112" s="846">
        <v>11788279</v>
      </c>
      <c r="CB112" s="846"/>
      <c r="CC112" s="846"/>
      <c r="CD112" s="846"/>
      <c r="CE112" s="846"/>
      <c r="CF112" s="904">
        <v>106.8</v>
      </c>
      <c r="CG112" s="905"/>
      <c r="CH112" s="905"/>
      <c r="CI112" s="905"/>
      <c r="CJ112" s="905"/>
      <c r="CK112" s="956"/>
      <c r="CL112" s="850"/>
      <c r="CM112" s="844" t="s">
        <v>451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392</v>
      </c>
      <c r="DH112" s="846"/>
      <c r="DI112" s="846"/>
      <c r="DJ112" s="846"/>
      <c r="DK112" s="846"/>
      <c r="DL112" s="846" t="s">
        <v>127</v>
      </c>
      <c r="DM112" s="846"/>
      <c r="DN112" s="846"/>
      <c r="DO112" s="846"/>
      <c r="DP112" s="846"/>
      <c r="DQ112" s="846" t="s">
        <v>392</v>
      </c>
      <c r="DR112" s="846"/>
      <c r="DS112" s="846"/>
      <c r="DT112" s="846"/>
      <c r="DU112" s="846"/>
      <c r="DV112" s="823" t="s">
        <v>127</v>
      </c>
      <c r="DW112" s="823"/>
      <c r="DX112" s="823"/>
      <c r="DY112" s="823"/>
      <c r="DZ112" s="824"/>
    </row>
    <row r="113" spans="1:130" s="226" customFormat="1" ht="26.25" customHeight="1" x14ac:dyDescent="0.15">
      <c r="A113" s="943"/>
      <c r="B113" s="944"/>
      <c r="C113" s="781" t="s">
        <v>452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1099143</v>
      </c>
      <c r="AB113" s="948"/>
      <c r="AC113" s="948"/>
      <c r="AD113" s="948"/>
      <c r="AE113" s="949"/>
      <c r="AF113" s="950">
        <v>971493</v>
      </c>
      <c r="AG113" s="948"/>
      <c r="AH113" s="948"/>
      <c r="AI113" s="948"/>
      <c r="AJ113" s="949"/>
      <c r="AK113" s="950">
        <v>939571</v>
      </c>
      <c r="AL113" s="948"/>
      <c r="AM113" s="948"/>
      <c r="AN113" s="948"/>
      <c r="AO113" s="949"/>
      <c r="AP113" s="951">
        <v>8.5</v>
      </c>
      <c r="AQ113" s="952"/>
      <c r="AR113" s="952"/>
      <c r="AS113" s="952"/>
      <c r="AT113" s="953"/>
      <c r="AU113" s="961"/>
      <c r="AV113" s="962"/>
      <c r="AW113" s="962"/>
      <c r="AX113" s="962"/>
      <c r="AY113" s="962"/>
      <c r="AZ113" s="844" t="s">
        <v>453</v>
      </c>
      <c r="BA113" s="781"/>
      <c r="BB113" s="781"/>
      <c r="BC113" s="781"/>
      <c r="BD113" s="781"/>
      <c r="BE113" s="781"/>
      <c r="BF113" s="781"/>
      <c r="BG113" s="781"/>
      <c r="BH113" s="781"/>
      <c r="BI113" s="781"/>
      <c r="BJ113" s="781"/>
      <c r="BK113" s="781"/>
      <c r="BL113" s="781"/>
      <c r="BM113" s="781"/>
      <c r="BN113" s="781"/>
      <c r="BO113" s="781"/>
      <c r="BP113" s="782"/>
      <c r="BQ113" s="845">
        <v>1017360</v>
      </c>
      <c r="BR113" s="846"/>
      <c r="BS113" s="846"/>
      <c r="BT113" s="846"/>
      <c r="BU113" s="846"/>
      <c r="BV113" s="846">
        <v>887004</v>
      </c>
      <c r="BW113" s="846"/>
      <c r="BX113" s="846"/>
      <c r="BY113" s="846"/>
      <c r="BZ113" s="846"/>
      <c r="CA113" s="846">
        <v>876734</v>
      </c>
      <c r="CB113" s="846"/>
      <c r="CC113" s="846"/>
      <c r="CD113" s="846"/>
      <c r="CE113" s="846"/>
      <c r="CF113" s="904">
        <v>7.9</v>
      </c>
      <c r="CG113" s="905"/>
      <c r="CH113" s="905"/>
      <c r="CI113" s="905"/>
      <c r="CJ113" s="905"/>
      <c r="CK113" s="956"/>
      <c r="CL113" s="850"/>
      <c r="CM113" s="844" t="s">
        <v>454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v>6526</v>
      </c>
      <c r="DH113" s="809"/>
      <c r="DI113" s="809"/>
      <c r="DJ113" s="809"/>
      <c r="DK113" s="810"/>
      <c r="DL113" s="811">
        <v>5704</v>
      </c>
      <c r="DM113" s="809"/>
      <c r="DN113" s="809"/>
      <c r="DO113" s="809"/>
      <c r="DP113" s="810"/>
      <c r="DQ113" s="811">
        <v>4498</v>
      </c>
      <c r="DR113" s="809"/>
      <c r="DS113" s="809"/>
      <c r="DT113" s="809"/>
      <c r="DU113" s="810"/>
      <c r="DV113" s="853">
        <v>0</v>
      </c>
      <c r="DW113" s="854"/>
      <c r="DX113" s="854"/>
      <c r="DY113" s="854"/>
      <c r="DZ113" s="855"/>
    </row>
    <row r="114" spans="1:130" s="226" customFormat="1" ht="26.25" customHeight="1" x14ac:dyDescent="0.15">
      <c r="A114" s="943"/>
      <c r="B114" s="944"/>
      <c r="C114" s="781" t="s">
        <v>455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151319</v>
      </c>
      <c r="AB114" s="809"/>
      <c r="AC114" s="809"/>
      <c r="AD114" s="809"/>
      <c r="AE114" s="810"/>
      <c r="AF114" s="811">
        <v>157236</v>
      </c>
      <c r="AG114" s="809"/>
      <c r="AH114" s="809"/>
      <c r="AI114" s="809"/>
      <c r="AJ114" s="810"/>
      <c r="AK114" s="811">
        <v>162865</v>
      </c>
      <c r="AL114" s="809"/>
      <c r="AM114" s="809"/>
      <c r="AN114" s="809"/>
      <c r="AO114" s="810"/>
      <c r="AP114" s="853">
        <v>1.5</v>
      </c>
      <c r="AQ114" s="854"/>
      <c r="AR114" s="854"/>
      <c r="AS114" s="854"/>
      <c r="AT114" s="855"/>
      <c r="AU114" s="961"/>
      <c r="AV114" s="962"/>
      <c r="AW114" s="962"/>
      <c r="AX114" s="962"/>
      <c r="AY114" s="962"/>
      <c r="AZ114" s="844" t="s">
        <v>456</v>
      </c>
      <c r="BA114" s="781"/>
      <c r="BB114" s="781"/>
      <c r="BC114" s="781"/>
      <c r="BD114" s="781"/>
      <c r="BE114" s="781"/>
      <c r="BF114" s="781"/>
      <c r="BG114" s="781"/>
      <c r="BH114" s="781"/>
      <c r="BI114" s="781"/>
      <c r="BJ114" s="781"/>
      <c r="BK114" s="781"/>
      <c r="BL114" s="781"/>
      <c r="BM114" s="781"/>
      <c r="BN114" s="781"/>
      <c r="BO114" s="781"/>
      <c r="BP114" s="782"/>
      <c r="BQ114" s="845">
        <v>660472</v>
      </c>
      <c r="BR114" s="846"/>
      <c r="BS114" s="846"/>
      <c r="BT114" s="846"/>
      <c r="BU114" s="846"/>
      <c r="BV114" s="846">
        <v>599818</v>
      </c>
      <c r="BW114" s="846"/>
      <c r="BX114" s="846"/>
      <c r="BY114" s="846"/>
      <c r="BZ114" s="846"/>
      <c r="CA114" s="846">
        <v>667133</v>
      </c>
      <c r="CB114" s="846"/>
      <c r="CC114" s="846"/>
      <c r="CD114" s="846"/>
      <c r="CE114" s="846"/>
      <c r="CF114" s="904">
        <v>6</v>
      </c>
      <c r="CG114" s="905"/>
      <c r="CH114" s="905"/>
      <c r="CI114" s="905"/>
      <c r="CJ114" s="905"/>
      <c r="CK114" s="956"/>
      <c r="CL114" s="850"/>
      <c r="CM114" s="844" t="s">
        <v>457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127</v>
      </c>
      <c r="DH114" s="809"/>
      <c r="DI114" s="809"/>
      <c r="DJ114" s="809"/>
      <c r="DK114" s="810"/>
      <c r="DL114" s="811" t="s">
        <v>412</v>
      </c>
      <c r="DM114" s="809"/>
      <c r="DN114" s="809"/>
      <c r="DO114" s="809"/>
      <c r="DP114" s="810"/>
      <c r="DQ114" s="811" t="s">
        <v>127</v>
      </c>
      <c r="DR114" s="809"/>
      <c r="DS114" s="809"/>
      <c r="DT114" s="809"/>
      <c r="DU114" s="810"/>
      <c r="DV114" s="853" t="s">
        <v>458</v>
      </c>
      <c r="DW114" s="854"/>
      <c r="DX114" s="854"/>
      <c r="DY114" s="854"/>
      <c r="DZ114" s="855"/>
    </row>
    <row r="115" spans="1:130" s="226" customFormat="1" ht="26.25" customHeight="1" x14ac:dyDescent="0.15">
      <c r="A115" s="943"/>
      <c r="B115" s="944"/>
      <c r="C115" s="781" t="s">
        <v>459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88331</v>
      </c>
      <c r="AB115" s="948"/>
      <c r="AC115" s="948"/>
      <c r="AD115" s="948"/>
      <c r="AE115" s="949"/>
      <c r="AF115" s="950">
        <v>68248</v>
      </c>
      <c r="AG115" s="948"/>
      <c r="AH115" s="948"/>
      <c r="AI115" s="948"/>
      <c r="AJ115" s="949"/>
      <c r="AK115" s="950">
        <v>62756</v>
      </c>
      <c r="AL115" s="948"/>
      <c r="AM115" s="948"/>
      <c r="AN115" s="948"/>
      <c r="AO115" s="949"/>
      <c r="AP115" s="951">
        <v>0.6</v>
      </c>
      <c r="AQ115" s="952"/>
      <c r="AR115" s="952"/>
      <c r="AS115" s="952"/>
      <c r="AT115" s="953"/>
      <c r="AU115" s="961"/>
      <c r="AV115" s="962"/>
      <c r="AW115" s="962"/>
      <c r="AX115" s="962"/>
      <c r="AY115" s="962"/>
      <c r="AZ115" s="844" t="s">
        <v>460</v>
      </c>
      <c r="BA115" s="781"/>
      <c r="BB115" s="781"/>
      <c r="BC115" s="781"/>
      <c r="BD115" s="781"/>
      <c r="BE115" s="781"/>
      <c r="BF115" s="781"/>
      <c r="BG115" s="781"/>
      <c r="BH115" s="781"/>
      <c r="BI115" s="781"/>
      <c r="BJ115" s="781"/>
      <c r="BK115" s="781"/>
      <c r="BL115" s="781"/>
      <c r="BM115" s="781"/>
      <c r="BN115" s="781"/>
      <c r="BO115" s="781"/>
      <c r="BP115" s="782"/>
      <c r="BQ115" s="845">
        <v>26500</v>
      </c>
      <c r="BR115" s="846"/>
      <c r="BS115" s="846"/>
      <c r="BT115" s="846"/>
      <c r="BU115" s="846"/>
      <c r="BV115" s="846">
        <v>73800</v>
      </c>
      <c r="BW115" s="846"/>
      <c r="BX115" s="846"/>
      <c r="BY115" s="846"/>
      <c r="BZ115" s="846"/>
      <c r="CA115" s="846">
        <v>45900</v>
      </c>
      <c r="CB115" s="846"/>
      <c r="CC115" s="846"/>
      <c r="CD115" s="846"/>
      <c r="CE115" s="846"/>
      <c r="CF115" s="904">
        <v>0.4</v>
      </c>
      <c r="CG115" s="905"/>
      <c r="CH115" s="905"/>
      <c r="CI115" s="905"/>
      <c r="CJ115" s="905"/>
      <c r="CK115" s="956"/>
      <c r="CL115" s="850"/>
      <c r="CM115" s="844" t="s">
        <v>461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127</v>
      </c>
      <c r="DH115" s="809"/>
      <c r="DI115" s="809"/>
      <c r="DJ115" s="809"/>
      <c r="DK115" s="810"/>
      <c r="DL115" s="811" t="s">
        <v>127</v>
      </c>
      <c r="DM115" s="809"/>
      <c r="DN115" s="809"/>
      <c r="DO115" s="809"/>
      <c r="DP115" s="810"/>
      <c r="DQ115" s="811" t="s">
        <v>127</v>
      </c>
      <c r="DR115" s="809"/>
      <c r="DS115" s="809"/>
      <c r="DT115" s="809"/>
      <c r="DU115" s="810"/>
      <c r="DV115" s="853" t="s">
        <v>392</v>
      </c>
      <c r="DW115" s="854"/>
      <c r="DX115" s="854"/>
      <c r="DY115" s="854"/>
      <c r="DZ115" s="855"/>
    </row>
    <row r="116" spans="1:130" s="226" customFormat="1" ht="26.25" customHeight="1" x14ac:dyDescent="0.15">
      <c r="A116" s="945"/>
      <c r="B116" s="946"/>
      <c r="C116" s="868" t="s">
        <v>462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392</v>
      </c>
      <c r="AB116" s="809"/>
      <c r="AC116" s="809"/>
      <c r="AD116" s="809"/>
      <c r="AE116" s="810"/>
      <c r="AF116" s="811" t="s">
        <v>127</v>
      </c>
      <c r="AG116" s="809"/>
      <c r="AH116" s="809"/>
      <c r="AI116" s="809"/>
      <c r="AJ116" s="810"/>
      <c r="AK116" s="811" t="s">
        <v>412</v>
      </c>
      <c r="AL116" s="809"/>
      <c r="AM116" s="809"/>
      <c r="AN116" s="809"/>
      <c r="AO116" s="810"/>
      <c r="AP116" s="853" t="s">
        <v>412</v>
      </c>
      <c r="AQ116" s="854"/>
      <c r="AR116" s="854"/>
      <c r="AS116" s="854"/>
      <c r="AT116" s="855"/>
      <c r="AU116" s="961"/>
      <c r="AV116" s="962"/>
      <c r="AW116" s="962"/>
      <c r="AX116" s="962"/>
      <c r="AY116" s="962"/>
      <c r="AZ116" s="938" t="s">
        <v>463</v>
      </c>
      <c r="BA116" s="939"/>
      <c r="BB116" s="939"/>
      <c r="BC116" s="939"/>
      <c r="BD116" s="939"/>
      <c r="BE116" s="939"/>
      <c r="BF116" s="939"/>
      <c r="BG116" s="939"/>
      <c r="BH116" s="939"/>
      <c r="BI116" s="939"/>
      <c r="BJ116" s="939"/>
      <c r="BK116" s="939"/>
      <c r="BL116" s="939"/>
      <c r="BM116" s="939"/>
      <c r="BN116" s="939"/>
      <c r="BO116" s="939"/>
      <c r="BP116" s="940"/>
      <c r="BQ116" s="845" t="s">
        <v>127</v>
      </c>
      <c r="BR116" s="846"/>
      <c r="BS116" s="846"/>
      <c r="BT116" s="846"/>
      <c r="BU116" s="846"/>
      <c r="BV116" s="846" t="s">
        <v>392</v>
      </c>
      <c r="BW116" s="846"/>
      <c r="BX116" s="846"/>
      <c r="BY116" s="846"/>
      <c r="BZ116" s="846"/>
      <c r="CA116" s="846" t="s">
        <v>127</v>
      </c>
      <c r="CB116" s="846"/>
      <c r="CC116" s="846"/>
      <c r="CD116" s="846"/>
      <c r="CE116" s="846"/>
      <c r="CF116" s="904" t="s">
        <v>464</v>
      </c>
      <c r="CG116" s="905"/>
      <c r="CH116" s="905"/>
      <c r="CI116" s="905"/>
      <c r="CJ116" s="905"/>
      <c r="CK116" s="956"/>
      <c r="CL116" s="850"/>
      <c r="CM116" s="844" t="s">
        <v>465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153076</v>
      </c>
      <c r="DH116" s="809"/>
      <c r="DI116" s="809"/>
      <c r="DJ116" s="809"/>
      <c r="DK116" s="810"/>
      <c r="DL116" s="811">
        <v>137854</v>
      </c>
      <c r="DM116" s="809"/>
      <c r="DN116" s="809"/>
      <c r="DO116" s="809"/>
      <c r="DP116" s="810"/>
      <c r="DQ116" s="811">
        <v>122632</v>
      </c>
      <c r="DR116" s="809"/>
      <c r="DS116" s="809"/>
      <c r="DT116" s="809"/>
      <c r="DU116" s="810"/>
      <c r="DV116" s="853">
        <v>1.1000000000000001</v>
      </c>
      <c r="DW116" s="854"/>
      <c r="DX116" s="854"/>
      <c r="DY116" s="854"/>
      <c r="DZ116" s="855"/>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466</v>
      </c>
      <c r="Z117" s="926"/>
      <c r="AA117" s="931">
        <v>3717369</v>
      </c>
      <c r="AB117" s="932"/>
      <c r="AC117" s="932"/>
      <c r="AD117" s="932"/>
      <c r="AE117" s="933"/>
      <c r="AF117" s="934">
        <v>3667212</v>
      </c>
      <c r="AG117" s="932"/>
      <c r="AH117" s="932"/>
      <c r="AI117" s="932"/>
      <c r="AJ117" s="933"/>
      <c r="AK117" s="934">
        <v>3596061</v>
      </c>
      <c r="AL117" s="932"/>
      <c r="AM117" s="932"/>
      <c r="AN117" s="932"/>
      <c r="AO117" s="933"/>
      <c r="AP117" s="935"/>
      <c r="AQ117" s="936"/>
      <c r="AR117" s="936"/>
      <c r="AS117" s="936"/>
      <c r="AT117" s="937"/>
      <c r="AU117" s="961"/>
      <c r="AV117" s="962"/>
      <c r="AW117" s="962"/>
      <c r="AX117" s="962"/>
      <c r="AY117" s="962"/>
      <c r="AZ117" s="892" t="s">
        <v>467</v>
      </c>
      <c r="BA117" s="893"/>
      <c r="BB117" s="893"/>
      <c r="BC117" s="893"/>
      <c r="BD117" s="893"/>
      <c r="BE117" s="893"/>
      <c r="BF117" s="893"/>
      <c r="BG117" s="893"/>
      <c r="BH117" s="893"/>
      <c r="BI117" s="893"/>
      <c r="BJ117" s="893"/>
      <c r="BK117" s="893"/>
      <c r="BL117" s="893"/>
      <c r="BM117" s="893"/>
      <c r="BN117" s="893"/>
      <c r="BO117" s="893"/>
      <c r="BP117" s="894"/>
      <c r="BQ117" s="845" t="s">
        <v>127</v>
      </c>
      <c r="BR117" s="846"/>
      <c r="BS117" s="846"/>
      <c r="BT117" s="846"/>
      <c r="BU117" s="846"/>
      <c r="BV117" s="846" t="s">
        <v>127</v>
      </c>
      <c r="BW117" s="846"/>
      <c r="BX117" s="846"/>
      <c r="BY117" s="846"/>
      <c r="BZ117" s="846"/>
      <c r="CA117" s="846" t="s">
        <v>127</v>
      </c>
      <c r="CB117" s="846"/>
      <c r="CC117" s="846"/>
      <c r="CD117" s="846"/>
      <c r="CE117" s="846"/>
      <c r="CF117" s="904" t="s">
        <v>127</v>
      </c>
      <c r="CG117" s="905"/>
      <c r="CH117" s="905"/>
      <c r="CI117" s="905"/>
      <c r="CJ117" s="905"/>
      <c r="CK117" s="956"/>
      <c r="CL117" s="850"/>
      <c r="CM117" s="844" t="s">
        <v>468</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127</v>
      </c>
      <c r="DH117" s="809"/>
      <c r="DI117" s="809"/>
      <c r="DJ117" s="809"/>
      <c r="DK117" s="810"/>
      <c r="DL117" s="811" t="s">
        <v>392</v>
      </c>
      <c r="DM117" s="809"/>
      <c r="DN117" s="809"/>
      <c r="DO117" s="809"/>
      <c r="DP117" s="810"/>
      <c r="DQ117" s="811" t="s">
        <v>127</v>
      </c>
      <c r="DR117" s="809"/>
      <c r="DS117" s="809"/>
      <c r="DT117" s="809"/>
      <c r="DU117" s="810"/>
      <c r="DV117" s="853" t="s">
        <v>127</v>
      </c>
      <c r="DW117" s="854"/>
      <c r="DX117" s="854"/>
      <c r="DY117" s="854"/>
      <c r="DZ117" s="855"/>
    </row>
    <row r="118" spans="1:130" s="226" customFormat="1" ht="26.25" customHeight="1" x14ac:dyDescent="0.15">
      <c r="A118" s="924" t="s">
        <v>440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437</v>
      </c>
      <c r="AB118" s="925"/>
      <c r="AC118" s="925"/>
      <c r="AD118" s="925"/>
      <c r="AE118" s="926"/>
      <c r="AF118" s="927" t="s">
        <v>438</v>
      </c>
      <c r="AG118" s="925"/>
      <c r="AH118" s="925"/>
      <c r="AI118" s="925"/>
      <c r="AJ118" s="926"/>
      <c r="AK118" s="927" t="s">
        <v>305</v>
      </c>
      <c r="AL118" s="925"/>
      <c r="AM118" s="925"/>
      <c r="AN118" s="925"/>
      <c r="AO118" s="926"/>
      <c r="AP118" s="928" t="s">
        <v>439</v>
      </c>
      <c r="AQ118" s="929"/>
      <c r="AR118" s="929"/>
      <c r="AS118" s="929"/>
      <c r="AT118" s="930"/>
      <c r="AU118" s="961"/>
      <c r="AV118" s="962"/>
      <c r="AW118" s="962"/>
      <c r="AX118" s="962"/>
      <c r="AY118" s="962"/>
      <c r="AZ118" s="867" t="s">
        <v>469</v>
      </c>
      <c r="BA118" s="868"/>
      <c r="BB118" s="868"/>
      <c r="BC118" s="868"/>
      <c r="BD118" s="868"/>
      <c r="BE118" s="868"/>
      <c r="BF118" s="868"/>
      <c r="BG118" s="868"/>
      <c r="BH118" s="868"/>
      <c r="BI118" s="868"/>
      <c r="BJ118" s="868"/>
      <c r="BK118" s="868"/>
      <c r="BL118" s="868"/>
      <c r="BM118" s="868"/>
      <c r="BN118" s="868"/>
      <c r="BO118" s="868"/>
      <c r="BP118" s="869"/>
      <c r="BQ118" s="908" t="s">
        <v>127</v>
      </c>
      <c r="BR118" s="874"/>
      <c r="BS118" s="874"/>
      <c r="BT118" s="874"/>
      <c r="BU118" s="874"/>
      <c r="BV118" s="874" t="s">
        <v>127</v>
      </c>
      <c r="BW118" s="874"/>
      <c r="BX118" s="874"/>
      <c r="BY118" s="874"/>
      <c r="BZ118" s="874"/>
      <c r="CA118" s="874" t="s">
        <v>392</v>
      </c>
      <c r="CB118" s="874"/>
      <c r="CC118" s="874"/>
      <c r="CD118" s="874"/>
      <c r="CE118" s="874"/>
      <c r="CF118" s="904" t="s">
        <v>127</v>
      </c>
      <c r="CG118" s="905"/>
      <c r="CH118" s="905"/>
      <c r="CI118" s="905"/>
      <c r="CJ118" s="905"/>
      <c r="CK118" s="956"/>
      <c r="CL118" s="850"/>
      <c r="CM118" s="844" t="s">
        <v>470</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127</v>
      </c>
      <c r="DH118" s="809"/>
      <c r="DI118" s="809"/>
      <c r="DJ118" s="809"/>
      <c r="DK118" s="810"/>
      <c r="DL118" s="811" t="s">
        <v>127</v>
      </c>
      <c r="DM118" s="809"/>
      <c r="DN118" s="809"/>
      <c r="DO118" s="809"/>
      <c r="DP118" s="810"/>
      <c r="DQ118" s="811" t="s">
        <v>412</v>
      </c>
      <c r="DR118" s="809"/>
      <c r="DS118" s="809"/>
      <c r="DT118" s="809"/>
      <c r="DU118" s="810"/>
      <c r="DV118" s="853" t="s">
        <v>127</v>
      </c>
      <c r="DW118" s="854"/>
      <c r="DX118" s="854"/>
      <c r="DY118" s="854"/>
      <c r="DZ118" s="855"/>
    </row>
    <row r="119" spans="1:130" s="226" customFormat="1" ht="26.25" customHeight="1" x14ac:dyDescent="0.15">
      <c r="A119" s="847" t="s">
        <v>443</v>
      </c>
      <c r="B119" s="848"/>
      <c r="C119" s="889" t="s">
        <v>444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392</v>
      </c>
      <c r="AB119" s="918"/>
      <c r="AC119" s="918"/>
      <c r="AD119" s="918"/>
      <c r="AE119" s="919"/>
      <c r="AF119" s="920" t="s">
        <v>127</v>
      </c>
      <c r="AG119" s="918"/>
      <c r="AH119" s="918"/>
      <c r="AI119" s="918"/>
      <c r="AJ119" s="919"/>
      <c r="AK119" s="920" t="s">
        <v>464</v>
      </c>
      <c r="AL119" s="918"/>
      <c r="AM119" s="918"/>
      <c r="AN119" s="918"/>
      <c r="AO119" s="919"/>
      <c r="AP119" s="921" t="s">
        <v>127</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471</v>
      </c>
      <c r="BP119" s="907"/>
      <c r="BQ119" s="908">
        <v>45129624</v>
      </c>
      <c r="BR119" s="874"/>
      <c r="BS119" s="874"/>
      <c r="BT119" s="874"/>
      <c r="BU119" s="874"/>
      <c r="BV119" s="874">
        <v>44430836</v>
      </c>
      <c r="BW119" s="874"/>
      <c r="BX119" s="874"/>
      <c r="BY119" s="874"/>
      <c r="BZ119" s="874"/>
      <c r="CA119" s="874">
        <v>45461899</v>
      </c>
      <c r="CB119" s="874"/>
      <c r="CC119" s="874"/>
      <c r="CD119" s="874"/>
      <c r="CE119" s="874"/>
      <c r="CF119" s="777"/>
      <c r="CG119" s="778"/>
      <c r="CH119" s="778"/>
      <c r="CI119" s="778"/>
      <c r="CJ119" s="863"/>
      <c r="CK119" s="957"/>
      <c r="CL119" s="852"/>
      <c r="CM119" s="867" t="s">
        <v>472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613912</v>
      </c>
      <c r="DH119" s="793"/>
      <c r="DI119" s="793"/>
      <c r="DJ119" s="793"/>
      <c r="DK119" s="794"/>
      <c r="DL119" s="795">
        <v>548359</v>
      </c>
      <c r="DM119" s="793"/>
      <c r="DN119" s="793"/>
      <c r="DO119" s="793"/>
      <c r="DP119" s="794"/>
      <c r="DQ119" s="795">
        <v>613657</v>
      </c>
      <c r="DR119" s="793"/>
      <c r="DS119" s="793"/>
      <c r="DT119" s="793"/>
      <c r="DU119" s="794"/>
      <c r="DV119" s="877">
        <v>5.6</v>
      </c>
      <c r="DW119" s="878"/>
      <c r="DX119" s="878"/>
      <c r="DY119" s="878"/>
      <c r="DZ119" s="879"/>
    </row>
    <row r="120" spans="1:130" s="226" customFormat="1" ht="26.25" customHeight="1" x14ac:dyDescent="0.15">
      <c r="A120" s="849"/>
      <c r="B120" s="850"/>
      <c r="C120" s="844" t="s">
        <v>447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127</v>
      </c>
      <c r="AB120" s="809"/>
      <c r="AC120" s="809"/>
      <c r="AD120" s="809"/>
      <c r="AE120" s="810"/>
      <c r="AF120" s="811" t="s">
        <v>464</v>
      </c>
      <c r="AG120" s="809"/>
      <c r="AH120" s="809"/>
      <c r="AI120" s="809"/>
      <c r="AJ120" s="810"/>
      <c r="AK120" s="811" t="s">
        <v>412</v>
      </c>
      <c r="AL120" s="809"/>
      <c r="AM120" s="809"/>
      <c r="AN120" s="809"/>
      <c r="AO120" s="810"/>
      <c r="AP120" s="853" t="s">
        <v>392</v>
      </c>
      <c r="AQ120" s="854"/>
      <c r="AR120" s="854"/>
      <c r="AS120" s="854"/>
      <c r="AT120" s="855"/>
      <c r="AU120" s="909" t="s">
        <v>473</v>
      </c>
      <c r="AV120" s="910"/>
      <c r="AW120" s="910"/>
      <c r="AX120" s="910"/>
      <c r="AY120" s="911"/>
      <c r="AZ120" s="889" t="s">
        <v>474</v>
      </c>
      <c r="BA120" s="837"/>
      <c r="BB120" s="837"/>
      <c r="BC120" s="837"/>
      <c r="BD120" s="837"/>
      <c r="BE120" s="837"/>
      <c r="BF120" s="837"/>
      <c r="BG120" s="837"/>
      <c r="BH120" s="837"/>
      <c r="BI120" s="837"/>
      <c r="BJ120" s="837"/>
      <c r="BK120" s="837"/>
      <c r="BL120" s="837"/>
      <c r="BM120" s="837"/>
      <c r="BN120" s="837"/>
      <c r="BO120" s="837"/>
      <c r="BP120" s="838"/>
      <c r="BQ120" s="890">
        <v>2808166</v>
      </c>
      <c r="BR120" s="871"/>
      <c r="BS120" s="871"/>
      <c r="BT120" s="871"/>
      <c r="BU120" s="871"/>
      <c r="BV120" s="871">
        <v>3022296</v>
      </c>
      <c r="BW120" s="871"/>
      <c r="BX120" s="871"/>
      <c r="BY120" s="871"/>
      <c r="BZ120" s="871"/>
      <c r="CA120" s="871">
        <v>3110417</v>
      </c>
      <c r="CB120" s="871"/>
      <c r="CC120" s="871"/>
      <c r="CD120" s="871"/>
      <c r="CE120" s="871"/>
      <c r="CF120" s="895">
        <v>28.2</v>
      </c>
      <c r="CG120" s="896"/>
      <c r="CH120" s="896"/>
      <c r="CI120" s="896"/>
      <c r="CJ120" s="896"/>
      <c r="CK120" s="897" t="s">
        <v>475</v>
      </c>
      <c r="CL120" s="881"/>
      <c r="CM120" s="881"/>
      <c r="CN120" s="881"/>
      <c r="CO120" s="882"/>
      <c r="CP120" s="901" t="s">
        <v>476</v>
      </c>
      <c r="CQ120" s="902"/>
      <c r="CR120" s="902"/>
      <c r="CS120" s="902"/>
      <c r="CT120" s="902"/>
      <c r="CU120" s="902"/>
      <c r="CV120" s="902"/>
      <c r="CW120" s="902"/>
      <c r="CX120" s="902"/>
      <c r="CY120" s="902"/>
      <c r="CZ120" s="902"/>
      <c r="DA120" s="902"/>
      <c r="DB120" s="902"/>
      <c r="DC120" s="902"/>
      <c r="DD120" s="902"/>
      <c r="DE120" s="902"/>
      <c r="DF120" s="903"/>
      <c r="DG120" s="890">
        <v>5851595</v>
      </c>
      <c r="DH120" s="871"/>
      <c r="DI120" s="871"/>
      <c r="DJ120" s="871"/>
      <c r="DK120" s="871"/>
      <c r="DL120" s="871">
        <v>5708282</v>
      </c>
      <c r="DM120" s="871"/>
      <c r="DN120" s="871"/>
      <c r="DO120" s="871"/>
      <c r="DP120" s="871"/>
      <c r="DQ120" s="871">
        <v>5424066</v>
      </c>
      <c r="DR120" s="871"/>
      <c r="DS120" s="871"/>
      <c r="DT120" s="871"/>
      <c r="DU120" s="871"/>
      <c r="DV120" s="872">
        <v>49.1</v>
      </c>
      <c r="DW120" s="872"/>
      <c r="DX120" s="872"/>
      <c r="DY120" s="872"/>
      <c r="DZ120" s="873"/>
    </row>
    <row r="121" spans="1:130" s="226" customFormat="1" ht="26.25" customHeight="1" x14ac:dyDescent="0.15">
      <c r="A121" s="849"/>
      <c r="B121" s="850"/>
      <c r="C121" s="892" t="s">
        <v>477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v>1796</v>
      </c>
      <c r="AB121" s="809"/>
      <c r="AC121" s="809"/>
      <c r="AD121" s="809"/>
      <c r="AE121" s="810"/>
      <c r="AF121" s="811">
        <v>1796</v>
      </c>
      <c r="AG121" s="809"/>
      <c r="AH121" s="809"/>
      <c r="AI121" s="809"/>
      <c r="AJ121" s="810"/>
      <c r="AK121" s="811">
        <v>1796</v>
      </c>
      <c r="AL121" s="809"/>
      <c r="AM121" s="809"/>
      <c r="AN121" s="809"/>
      <c r="AO121" s="810"/>
      <c r="AP121" s="853">
        <v>0</v>
      </c>
      <c r="AQ121" s="854"/>
      <c r="AR121" s="854"/>
      <c r="AS121" s="854"/>
      <c r="AT121" s="855"/>
      <c r="AU121" s="912"/>
      <c r="AV121" s="913"/>
      <c r="AW121" s="913"/>
      <c r="AX121" s="913"/>
      <c r="AY121" s="914"/>
      <c r="AZ121" s="844" t="s">
        <v>478</v>
      </c>
      <c r="BA121" s="781"/>
      <c r="BB121" s="781"/>
      <c r="BC121" s="781"/>
      <c r="BD121" s="781"/>
      <c r="BE121" s="781"/>
      <c r="BF121" s="781"/>
      <c r="BG121" s="781"/>
      <c r="BH121" s="781"/>
      <c r="BI121" s="781"/>
      <c r="BJ121" s="781"/>
      <c r="BK121" s="781"/>
      <c r="BL121" s="781"/>
      <c r="BM121" s="781"/>
      <c r="BN121" s="781"/>
      <c r="BO121" s="781"/>
      <c r="BP121" s="782"/>
      <c r="BQ121" s="845">
        <v>180445</v>
      </c>
      <c r="BR121" s="846"/>
      <c r="BS121" s="846"/>
      <c r="BT121" s="846"/>
      <c r="BU121" s="846"/>
      <c r="BV121" s="846">
        <v>189438</v>
      </c>
      <c r="BW121" s="846"/>
      <c r="BX121" s="846"/>
      <c r="BY121" s="846"/>
      <c r="BZ121" s="846"/>
      <c r="CA121" s="846">
        <v>119221</v>
      </c>
      <c r="CB121" s="846"/>
      <c r="CC121" s="846"/>
      <c r="CD121" s="846"/>
      <c r="CE121" s="846"/>
      <c r="CF121" s="904">
        <v>1.1000000000000001</v>
      </c>
      <c r="CG121" s="905"/>
      <c r="CH121" s="905"/>
      <c r="CI121" s="905"/>
      <c r="CJ121" s="905"/>
      <c r="CK121" s="898"/>
      <c r="CL121" s="884"/>
      <c r="CM121" s="884"/>
      <c r="CN121" s="884"/>
      <c r="CO121" s="885"/>
      <c r="CP121" s="864" t="s">
        <v>405</v>
      </c>
      <c r="CQ121" s="865"/>
      <c r="CR121" s="865"/>
      <c r="CS121" s="865"/>
      <c r="CT121" s="865"/>
      <c r="CU121" s="865"/>
      <c r="CV121" s="865"/>
      <c r="CW121" s="865"/>
      <c r="CX121" s="865"/>
      <c r="CY121" s="865"/>
      <c r="CZ121" s="865"/>
      <c r="DA121" s="865"/>
      <c r="DB121" s="865"/>
      <c r="DC121" s="865"/>
      <c r="DD121" s="865"/>
      <c r="DE121" s="865"/>
      <c r="DF121" s="866"/>
      <c r="DG121" s="845">
        <v>5490423</v>
      </c>
      <c r="DH121" s="846"/>
      <c r="DI121" s="846"/>
      <c r="DJ121" s="846"/>
      <c r="DK121" s="846"/>
      <c r="DL121" s="846">
        <v>5017309</v>
      </c>
      <c r="DM121" s="846"/>
      <c r="DN121" s="846"/>
      <c r="DO121" s="846"/>
      <c r="DP121" s="846"/>
      <c r="DQ121" s="846">
        <v>5059302</v>
      </c>
      <c r="DR121" s="846"/>
      <c r="DS121" s="846"/>
      <c r="DT121" s="846"/>
      <c r="DU121" s="846"/>
      <c r="DV121" s="823">
        <v>45.8</v>
      </c>
      <c r="DW121" s="823"/>
      <c r="DX121" s="823"/>
      <c r="DY121" s="823"/>
      <c r="DZ121" s="824"/>
    </row>
    <row r="122" spans="1:130" s="226" customFormat="1" ht="26.25" customHeight="1" x14ac:dyDescent="0.15">
      <c r="A122" s="849"/>
      <c r="B122" s="850"/>
      <c r="C122" s="844" t="s">
        <v>457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464</v>
      </c>
      <c r="AB122" s="809"/>
      <c r="AC122" s="809"/>
      <c r="AD122" s="809"/>
      <c r="AE122" s="810"/>
      <c r="AF122" s="811" t="s">
        <v>464</v>
      </c>
      <c r="AG122" s="809"/>
      <c r="AH122" s="809"/>
      <c r="AI122" s="809"/>
      <c r="AJ122" s="810"/>
      <c r="AK122" s="811" t="s">
        <v>464</v>
      </c>
      <c r="AL122" s="809"/>
      <c r="AM122" s="809"/>
      <c r="AN122" s="809"/>
      <c r="AO122" s="810"/>
      <c r="AP122" s="853" t="s">
        <v>127</v>
      </c>
      <c r="AQ122" s="854"/>
      <c r="AR122" s="854"/>
      <c r="AS122" s="854"/>
      <c r="AT122" s="855"/>
      <c r="AU122" s="912"/>
      <c r="AV122" s="913"/>
      <c r="AW122" s="913"/>
      <c r="AX122" s="913"/>
      <c r="AY122" s="914"/>
      <c r="AZ122" s="867" t="s">
        <v>479</v>
      </c>
      <c r="BA122" s="868"/>
      <c r="BB122" s="868"/>
      <c r="BC122" s="868"/>
      <c r="BD122" s="868"/>
      <c r="BE122" s="868"/>
      <c r="BF122" s="868"/>
      <c r="BG122" s="868"/>
      <c r="BH122" s="868"/>
      <c r="BI122" s="868"/>
      <c r="BJ122" s="868"/>
      <c r="BK122" s="868"/>
      <c r="BL122" s="868"/>
      <c r="BM122" s="868"/>
      <c r="BN122" s="868"/>
      <c r="BO122" s="868"/>
      <c r="BP122" s="869"/>
      <c r="BQ122" s="908">
        <v>30613401</v>
      </c>
      <c r="BR122" s="874"/>
      <c r="BS122" s="874"/>
      <c r="BT122" s="874"/>
      <c r="BU122" s="874"/>
      <c r="BV122" s="874">
        <v>30243053</v>
      </c>
      <c r="BW122" s="874"/>
      <c r="BX122" s="874"/>
      <c r="BY122" s="874"/>
      <c r="BZ122" s="874"/>
      <c r="CA122" s="874">
        <v>29917482</v>
      </c>
      <c r="CB122" s="874"/>
      <c r="CC122" s="874"/>
      <c r="CD122" s="874"/>
      <c r="CE122" s="874"/>
      <c r="CF122" s="875">
        <v>271</v>
      </c>
      <c r="CG122" s="876"/>
      <c r="CH122" s="876"/>
      <c r="CI122" s="876"/>
      <c r="CJ122" s="876"/>
      <c r="CK122" s="898"/>
      <c r="CL122" s="884"/>
      <c r="CM122" s="884"/>
      <c r="CN122" s="884"/>
      <c r="CO122" s="885"/>
      <c r="CP122" s="864" t="s">
        <v>407</v>
      </c>
      <c r="CQ122" s="865"/>
      <c r="CR122" s="865"/>
      <c r="CS122" s="865"/>
      <c r="CT122" s="865"/>
      <c r="CU122" s="865"/>
      <c r="CV122" s="865"/>
      <c r="CW122" s="865"/>
      <c r="CX122" s="865"/>
      <c r="CY122" s="865"/>
      <c r="CZ122" s="865"/>
      <c r="DA122" s="865"/>
      <c r="DB122" s="865"/>
      <c r="DC122" s="865"/>
      <c r="DD122" s="865"/>
      <c r="DE122" s="865"/>
      <c r="DF122" s="866"/>
      <c r="DG122" s="845">
        <v>445296</v>
      </c>
      <c r="DH122" s="846"/>
      <c r="DI122" s="846"/>
      <c r="DJ122" s="846"/>
      <c r="DK122" s="846"/>
      <c r="DL122" s="846">
        <v>473975</v>
      </c>
      <c r="DM122" s="846"/>
      <c r="DN122" s="846"/>
      <c r="DO122" s="846"/>
      <c r="DP122" s="846"/>
      <c r="DQ122" s="846">
        <v>493857</v>
      </c>
      <c r="DR122" s="846"/>
      <c r="DS122" s="846"/>
      <c r="DT122" s="846"/>
      <c r="DU122" s="846"/>
      <c r="DV122" s="823">
        <v>4.5</v>
      </c>
      <c r="DW122" s="823"/>
      <c r="DX122" s="823"/>
      <c r="DY122" s="823"/>
      <c r="DZ122" s="824"/>
    </row>
    <row r="123" spans="1:130" s="226" customFormat="1" ht="26.25" customHeight="1" x14ac:dyDescent="0.15">
      <c r="A123" s="849"/>
      <c r="B123" s="850"/>
      <c r="C123" s="844" t="s">
        <v>465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37227</v>
      </c>
      <c r="AB123" s="809"/>
      <c r="AC123" s="809"/>
      <c r="AD123" s="809"/>
      <c r="AE123" s="810"/>
      <c r="AF123" s="811">
        <v>15222</v>
      </c>
      <c r="AG123" s="809"/>
      <c r="AH123" s="809"/>
      <c r="AI123" s="809"/>
      <c r="AJ123" s="810"/>
      <c r="AK123" s="811">
        <v>15222</v>
      </c>
      <c r="AL123" s="809"/>
      <c r="AM123" s="809"/>
      <c r="AN123" s="809"/>
      <c r="AO123" s="810"/>
      <c r="AP123" s="853">
        <v>0.1</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480</v>
      </c>
      <c r="BP123" s="907"/>
      <c r="BQ123" s="861">
        <v>33602012</v>
      </c>
      <c r="BR123" s="862"/>
      <c r="BS123" s="862"/>
      <c r="BT123" s="862"/>
      <c r="BU123" s="862"/>
      <c r="BV123" s="862">
        <v>33454787</v>
      </c>
      <c r="BW123" s="862"/>
      <c r="BX123" s="862"/>
      <c r="BY123" s="862"/>
      <c r="BZ123" s="862"/>
      <c r="CA123" s="862">
        <v>33147120</v>
      </c>
      <c r="CB123" s="862"/>
      <c r="CC123" s="862"/>
      <c r="CD123" s="862"/>
      <c r="CE123" s="862"/>
      <c r="CF123" s="777"/>
      <c r="CG123" s="778"/>
      <c r="CH123" s="778"/>
      <c r="CI123" s="778"/>
      <c r="CJ123" s="863"/>
      <c r="CK123" s="898"/>
      <c r="CL123" s="884"/>
      <c r="CM123" s="884"/>
      <c r="CN123" s="884"/>
      <c r="CO123" s="885"/>
      <c r="CP123" s="864" t="s">
        <v>410</v>
      </c>
      <c r="CQ123" s="865"/>
      <c r="CR123" s="865"/>
      <c r="CS123" s="865"/>
      <c r="CT123" s="865"/>
      <c r="CU123" s="865"/>
      <c r="CV123" s="865"/>
      <c r="CW123" s="865"/>
      <c r="CX123" s="865"/>
      <c r="CY123" s="865"/>
      <c r="CZ123" s="865"/>
      <c r="DA123" s="865"/>
      <c r="DB123" s="865"/>
      <c r="DC123" s="865"/>
      <c r="DD123" s="865"/>
      <c r="DE123" s="865"/>
      <c r="DF123" s="866"/>
      <c r="DG123" s="808" t="s">
        <v>412</v>
      </c>
      <c r="DH123" s="809"/>
      <c r="DI123" s="809"/>
      <c r="DJ123" s="809"/>
      <c r="DK123" s="810"/>
      <c r="DL123" s="811">
        <v>314601</v>
      </c>
      <c r="DM123" s="809"/>
      <c r="DN123" s="809"/>
      <c r="DO123" s="809"/>
      <c r="DP123" s="810"/>
      <c r="DQ123" s="811">
        <v>413434</v>
      </c>
      <c r="DR123" s="809"/>
      <c r="DS123" s="809"/>
      <c r="DT123" s="809"/>
      <c r="DU123" s="810"/>
      <c r="DV123" s="853">
        <v>3.7</v>
      </c>
      <c r="DW123" s="854"/>
      <c r="DX123" s="854"/>
      <c r="DY123" s="854"/>
      <c r="DZ123" s="855"/>
    </row>
    <row r="124" spans="1:130" s="226" customFormat="1" ht="26.25" customHeight="1" thickBot="1" x14ac:dyDescent="0.2">
      <c r="A124" s="849"/>
      <c r="B124" s="850"/>
      <c r="C124" s="844" t="s">
        <v>468</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392</v>
      </c>
      <c r="AB124" s="809"/>
      <c r="AC124" s="809"/>
      <c r="AD124" s="809"/>
      <c r="AE124" s="810"/>
      <c r="AF124" s="811" t="s">
        <v>412</v>
      </c>
      <c r="AG124" s="809"/>
      <c r="AH124" s="809"/>
      <c r="AI124" s="809"/>
      <c r="AJ124" s="810"/>
      <c r="AK124" s="811" t="s">
        <v>412</v>
      </c>
      <c r="AL124" s="809"/>
      <c r="AM124" s="809"/>
      <c r="AN124" s="809"/>
      <c r="AO124" s="810"/>
      <c r="AP124" s="853" t="s">
        <v>412</v>
      </c>
      <c r="AQ124" s="854"/>
      <c r="AR124" s="854"/>
      <c r="AS124" s="854"/>
      <c r="AT124" s="855"/>
      <c r="AU124" s="856" t="s">
        <v>481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115</v>
      </c>
      <c r="BR124" s="860"/>
      <c r="BS124" s="860"/>
      <c r="BT124" s="860"/>
      <c r="BU124" s="860"/>
      <c r="BV124" s="860">
        <v>104.5</v>
      </c>
      <c r="BW124" s="860"/>
      <c r="BX124" s="860"/>
      <c r="BY124" s="860"/>
      <c r="BZ124" s="860"/>
      <c r="CA124" s="860">
        <v>111.5</v>
      </c>
      <c r="CB124" s="860"/>
      <c r="CC124" s="860"/>
      <c r="CD124" s="860"/>
      <c r="CE124" s="860"/>
      <c r="CF124" s="755"/>
      <c r="CG124" s="756"/>
      <c r="CH124" s="756"/>
      <c r="CI124" s="756"/>
      <c r="CJ124" s="891"/>
      <c r="CK124" s="899"/>
      <c r="CL124" s="899"/>
      <c r="CM124" s="899"/>
      <c r="CN124" s="899"/>
      <c r="CO124" s="900"/>
      <c r="CP124" s="864" t="s">
        <v>482</v>
      </c>
      <c r="CQ124" s="865"/>
      <c r="CR124" s="865"/>
      <c r="CS124" s="865"/>
      <c r="CT124" s="865"/>
      <c r="CU124" s="865"/>
      <c r="CV124" s="865"/>
      <c r="CW124" s="865"/>
      <c r="CX124" s="865"/>
      <c r="CY124" s="865"/>
      <c r="CZ124" s="865"/>
      <c r="DA124" s="865"/>
      <c r="DB124" s="865"/>
      <c r="DC124" s="865"/>
      <c r="DD124" s="865"/>
      <c r="DE124" s="865"/>
      <c r="DF124" s="866"/>
      <c r="DG124" s="792">
        <v>350807</v>
      </c>
      <c r="DH124" s="793"/>
      <c r="DI124" s="793"/>
      <c r="DJ124" s="793"/>
      <c r="DK124" s="794"/>
      <c r="DL124" s="795">
        <v>316141</v>
      </c>
      <c r="DM124" s="793"/>
      <c r="DN124" s="793"/>
      <c r="DO124" s="793"/>
      <c r="DP124" s="794"/>
      <c r="DQ124" s="795">
        <v>397620</v>
      </c>
      <c r="DR124" s="793"/>
      <c r="DS124" s="793"/>
      <c r="DT124" s="793"/>
      <c r="DU124" s="794"/>
      <c r="DV124" s="877">
        <v>3.6</v>
      </c>
      <c r="DW124" s="878"/>
      <c r="DX124" s="878"/>
      <c r="DY124" s="878"/>
      <c r="DZ124" s="879"/>
    </row>
    <row r="125" spans="1:130" s="226" customFormat="1" ht="26.25" customHeight="1" x14ac:dyDescent="0.15">
      <c r="A125" s="849"/>
      <c r="B125" s="850"/>
      <c r="C125" s="844" t="s">
        <v>470</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127</v>
      </c>
      <c r="AB125" s="809"/>
      <c r="AC125" s="809"/>
      <c r="AD125" s="809"/>
      <c r="AE125" s="810"/>
      <c r="AF125" s="811" t="s">
        <v>412</v>
      </c>
      <c r="AG125" s="809"/>
      <c r="AH125" s="809"/>
      <c r="AI125" s="809"/>
      <c r="AJ125" s="810"/>
      <c r="AK125" s="811" t="s">
        <v>483</v>
      </c>
      <c r="AL125" s="809"/>
      <c r="AM125" s="809"/>
      <c r="AN125" s="809"/>
      <c r="AO125" s="810"/>
      <c r="AP125" s="853" t="s">
        <v>483</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484</v>
      </c>
      <c r="CL125" s="881"/>
      <c r="CM125" s="881"/>
      <c r="CN125" s="881"/>
      <c r="CO125" s="882"/>
      <c r="CP125" s="889" t="s">
        <v>485</v>
      </c>
      <c r="CQ125" s="837"/>
      <c r="CR125" s="837"/>
      <c r="CS125" s="837"/>
      <c r="CT125" s="837"/>
      <c r="CU125" s="837"/>
      <c r="CV125" s="837"/>
      <c r="CW125" s="837"/>
      <c r="CX125" s="837"/>
      <c r="CY125" s="837"/>
      <c r="CZ125" s="837"/>
      <c r="DA125" s="837"/>
      <c r="DB125" s="837"/>
      <c r="DC125" s="837"/>
      <c r="DD125" s="837"/>
      <c r="DE125" s="837"/>
      <c r="DF125" s="838"/>
      <c r="DG125" s="890" t="s">
        <v>127</v>
      </c>
      <c r="DH125" s="871"/>
      <c r="DI125" s="871"/>
      <c r="DJ125" s="871"/>
      <c r="DK125" s="871"/>
      <c r="DL125" s="871" t="s">
        <v>127</v>
      </c>
      <c r="DM125" s="871"/>
      <c r="DN125" s="871"/>
      <c r="DO125" s="871"/>
      <c r="DP125" s="871"/>
      <c r="DQ125" s="871" t="s">
        <v>127</v>
      </c>
      <c r="DR125" s="871"/>
      <c r="DS125" s="871"/>
      <c r="DT125" s="871"/>
      <c r="DU125" s="871"/>
      <c r="DV125" s="872" t="s">
        <v>127</v>
      </c>
      <c r="DW125" s="872"/>
      <c r="DX125" s="872"/>
      <c r="DY125" s="872"/>
      <c r="DZ125" s="873"/>
    </row>
    <row r="126" spans="1:130" s="226" customFormat="1" ht="26.25" customHeight="1" thickBot="1" x14ac:dyDescent="0.2">
      <c r="A126" s="849"/>
      <c r="B126" s="850"/>
      <c r="C126" s="844" t="s">
        <v>472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47549</v>
      </c>
      <c r="AB126" s="809"/>
      <c r="AC126" s="809"/>
      <c r="AD126" s="809"/>
      <c r="AE126" s="810"/>
      <c r="AF126" s="811">
        <v>49431</v>
      </c>
      <c r="AG126" s="809"/>
      <c r="AH126" s="809"/>
      <c r="AI126" s="809"/>
      <c r="AJ126" s="810"/>
      <c r="AK126" s="811">
        <v>44323</v>
      </c>
      <c r="AL126" s="809"/>
      <c r="AM126" s="809"/>
      <c r="AN126" s="809"/>
      <c r="AO126" s="810"/>
      <c r="AP126" s="853">
        <v>0.4</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486</v>
      </c>
      <c r="CQ126" s="781"/>
      <c r="CR126" s="781"/>
      <c r="CS126" s="781"/>
      <c r="CT126" s="781"/>
      <c r="CU126" s="781"/>
      <c r="CV126" s="781"/>
      <c r="CW126" s="781"/>
      <c r="CX126" s="781"/>
      <c r="CY126" s="781"/>
      <c r="CZ126" s="781"/>
      <c r="DA126" s="781"/>
      <c r="DB126" s="781"/>
      <c r="DC126" s="781"/>
      <c r="DD126" s="781"/>
      <c r="DE126" s="781"/>
      <c r="DF126" s="782"/>
      <c r="DG126" s="845" t="s">
        <v>487</v>
      </c>
      <c r="DH126" s="846"/>
      <c r="DI126" s="846"/>
      <c r="DJ126" s="846"/>
      <c r="DK126" s="846"/>
      <c r="DL126" s="846" t="s">
        <v>127</v>
      </c>
      <c r="DM126" s="846"/>
      <c r="DN126" s="846"/>
      <c r="DO126" s="846"/>
      <c r="DP126" s="846"/>
      <c r="DQ126" s="846" t="s">
        <v>127</v>
      </c>
      <c r="DR126" s="846"/>
      <c r="DS126" s="846"/>
      <c r="DT126" s="846"/>
      <c r="DU126" s="846"/>
      <c r="DV126" s="823" t="s">
        <v>127</v>
      </c>
      <c r="DW126" s="823"/>
      <c r="DX126" s="823"/>
      <c r="DY126" s="823"/>
      <c r="DZ126" s="824"/>
    </row>
    <row r="127" spans="1:130" s="226" customFormat="1" ht="26.25" customHeight="1" x14ac:dyDescent="0.15">
      <c r="A127" s="851"/>
      <c r="B127" s="852"/>
      <c r="C127" s="867" t="s">
        <v>488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1759</v>
      </c>
      <c r="AB127" s="809"/>
      <c r="AC127" s="809"/>
      <c r="AD127" s="809"/>
      <c r="AE127" s="810"/>
      <c r="AF127" s="811">
        <v>1799</v>
      </c>
      <c r="AG127" s="809"/>
      <c r="AH127" s="809"/>
      <c r="AI127" s="809"/>
      <c r="AJ127" s="810"/>
      <c r="AK127" s="811">
        <v>1415</v>
      </c>
      <c r="AL127" s="809"/>
      <c r="AM127" s="809"/>
      <c r="AN127" s="809"/>
      <c r="AO127" s="810"/>
      <c r="AP127" s="853">
        <v>0</v>
      </c>
      <c r="AQ127" s="854"/>
      <c r="AR127" s="854"/>
      <c r="AS127" s="854"/>
      <c r="AT127" s="855"/>
      <c r="AU127" s="228"/>
      <c r="AV127" s="228"/>
      <c r="AW127" s="228"/>
      <c r="AX127" s="870" t="s">
        <v>489</v>
      </c>
      <c r="AY127" s="841"/>
      <c r="AZ127" s="841"/>
      <c r="BA127" s="841"/>
      <c r="BB127" s="841"/>
      <c r="BC127" s="841"/>
      <c r="BD127" s="841"/>
      <c r="BE127" s="842"/>
      <c r="BF127" s="840" t="s">
        <v>490</v>
      </c>
      <c r="BG127" s="841"/>
      <c r="BH127" s="841"/>
      <c r="BI127" s="841"/>
      <c r="BJ127" s="841"/>
      <c r="BK127" s="841"/>
      <c r="BL127" s="842"/>
      <c r="BM127" s="840" t="s">
        <v>491</v>
      </c>
      <c r="BN127" s="841"/>
      <c r="BO127" s="841"/>
      <c r="BP127" s="841"/>
      <c r="BQ127" s="841"/>
      <c r="BR127" s="841"/>
      <c r="BS127" s="842"/>
      <c r="BT127" s="840" t="s">
        <v>492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493</v>
      </c>
      <c r="CQ127" s="781"/>
      <c r="CR127" s="781"/>
      <c r="CS127" s="781"/>
      <c r="CT127" s="781"/>
      <c r="CU127" s="781"/>
      <c r="CV127" s="781"/>
      <c r="CW127" s="781"/>
      <c r="CX127" s="781"/>
      <c r="CY127" s="781"/>
      <c r="CZ127" s="781"/>
      <c r="DA127" s="781"/>
      <c r="DB127" s="781"/>
      <c r="DC127" s="781"/>
      <c r="DD127" s="781"/>
      <c r="DE127" s="781"/>
      <c r="DF127" s="782"/>
      <c r="DG127" s="845" t="s">
        <v>494</v>
      </c>
      <c r="DH127" s="846"/>
      <c r="DI127" s="846"/>
      <c r="DJ127" s="846"/>
      <c r="DK127" s="846"/>
      <c r="DL127" s="846" t="s">
        <v>127</v>
      </c>
      <c r="DM127" s="846"/>
      <c r="DN127" s="846"/>
      <c r="DO127" s="846"/>
      <c r="DP127" s="846"/>
      <c r="DQ127" s="846" t="s">
        <v>127</v>
      </c>
      <c r="DR127" s="846"/>
      <c r="DS127" s="846"/>
      <c r="DT127" s="846"/>
      <c r="DU127" s="846"/>
      <c r="DV127" s="823" t="s">
        <v>127</v>
      </c>
      <c r="DW127" s="823"/>
      <c r="DX127" s="823"/>
      <c r="DY127" s="823"/>
      <c r="DZ127" s="824"/>
    </row>
    <row r="128" spans="1:130" s="226" customFormat="1" ht="26.25" customHeight="1" thickBot="1" x14ac:dyDescent="0.2">
      <c r="A128" s="825" t="s">
        <v>495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496</v>
      </c>
      <c r="X128" s="827"/>
      <c r="Y128" s="827"/>
      <c r="Z128" s="828"/>
      <c r="AA128" s="829">
        <v>39468</v>
      </c>
      <c r="AB128" s="830"/>
      <c r="AC128" s="830"/>
      <c r="AD128" s="830"/>
      <c r="AE128" s="831"/>
      <c r="AF128" s="832">
        <v>33196</v>
      </c>
      <c r="AG128" s="830"/>
      <c r="AH128" s="830"/>
      <c r="AI128" s="830"/>
      <c r="AJ128" s="831"/>
      <c r="AK128" s="832">
        <v>8515</v>
      </c>
      <c r="AL128" s="830"/>
      <c r="AM128" s="830"/>
      <c r="AN128" s="830"/>
      <c r="AO128" s="831"/>
      <c r="AP128" s="833"/>
      <c r="AQ128" s="834"/>
      <c r="AR128" s="834"/>
      <c r="AS128" s="834"/>
      <c r="AT128" s="835"/>
      <c r="AU128" s="228"/>
      <c r="AV128" s="228"/>
      <c r="AW128" s="228"/>
      <c r="AX128" s="836" t="s">
        <v>497</v>
      </c>
      <c r="AY128" s="837"/>
      <c r="AZ128" s="837"/>
      <c r="BA128" s="837"/>
      <c r="BB128" s="837"/>
      <c r="BC128" s="837"/>
      <c r="BD128" s="837"/>
      <c r="BE128" s="838"/>
      <c r="BF128" s="815" t="s">
        <v>127</v>
      </c>
      <c r="BG128" s="816"/>
      <c r="BH128" s="816"/>
      <c r="BI128" s="816"/>
      <c r="BJ128" s="816"/>
      <c r="BK128" s="816"/>
      <c r="BL128" s="839"/>
      <c r="BM128" s="815">
        <v>12.9</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498</v>
      </c>
      <c r="CQ128" s="759"/>
      <c r="CR128" s="759"/>
      <c r="CS128" s="759"/>
      <c r="CT128" s="759"/>
      <c r="CU128" s="759"/>
      <c r="CV128" s="759"/>
      <c r="CW128" s="759"/>
      <c r="CX128" s="759"/>
      <c r="CY128" s="759"/>
      <c r="CZ128" s="759"/>
      <c r="DA128" s="759"/>
      <c r="DB128" s="759"/>
      <c r="DC128" s="759"/>
      <c r="DD128" s="759"/>
      <c r="DE128" s="759"/>
      <c r="DF128" s="760"/>
      <c r="DG128" s="819">
        <v>26500</v>
      </c>
      <c r="DH128" s="820"/>
      <c r="DI128" s="820"/>
      <c r="DJ128" s="820"/>
      <c r="DK128" s="820"/>
      <c r="DL128" s="820">
        <v>73800</v>
      </c>
      <c r="DM128" s="820"/>
      <c r="DN128" s="820"/>
      <c r="DO128" s="820"/>
      <c r="DP128" s="820"/>
      <c r="DQ128" s="820">
        <v>45900</v>
      </c>
      <c r="DR128" s="820"/>
      <c r="DS128" s="820"/>
      <c r="DT128" s="820"/>
      <c r="DU128" s="820"/>
      <c r="DV128" s="821">
        <v>0.4</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499</v>
      </c>
      <c r="X129" s="806"/>
      <c r="Y129" s="806"/>
      <c r="Z129" s="807"/>
      <c r="AA129" s="808">
        <v>12455028</v>
      </c>
      <c r="AB129" s="809"/>
      <c r="AC129" s="809"/>
      <c r="AD129" s="809"/>
      <c r="AE129" s="810"/>
      <c r="AF129" s="811">
        <v>12995037</v>
      </c>
      <c r="AG129" s="809"/>
      <c r="AH129" s="809"/>
      <c r="AI129" s="809"/>
      <c r="AJ129" s="810"/>
      <c r="AK129" s="811">
        <v>13560983</v>
      </c>
      <c r="AL129" s="809"/>
      <c r="AM129" s="809"/>
      <c r="AN129" s="809"/>
      <c r="AO129" s="810"/>
      <c r="AP129" s="812"/>
      <c r="AQ129" s="813"/>
      <c r="AR129" s="813"/>
      <c r="AS129" s="813"/>
      <c r="AT129" s="814"/>
      <c r="AU129" s="229"/>
      <c r="AV129" s="229"/>
      <c r="AW129" s="229"/>
      <c r="AX129" s="780" t="s">
        <v>500</v>
      </c>
      <c r="AY129" s="781"/>
      <c r="AZ129" s="781"/>
      <c r="BA129" s="781"/>
      <c r="BB129" s="781"/>
      <c r="BC129" s="781"/>
      <c r="BD129" s="781"/>
      <c r="BE129" s="782"/>
      <c r="BF129" s="799" t="s">
        <v>412</v>
      </c>
      <c r="BG129" s="800"/>
      <c r="BH129" s="800"/>
      <c r="BI129" s="800"/>
      <c r="BJ129" s="800"/>
      <c r="BK129" s="800"/>
      <c r="BL129" s="801"/>
      <c r="BM129" s="799">
        <v>17.899999999999999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502</v>
      </c>
      <c r="X130" s="806"/>
      <c r="Y130" s="806"/>
      <c r="Z130" s="807"/>
      <c r="AA130" s="808">
        <v>2431339</v>
      </c>
      <c r="AB130" s="809"/>
      <c r="AC130" s="809"/>
      <c r="AD130" s="809"/>
      <c r="AE130" s="810"/>
      <c r="AF130" s="811">
        <v>2492684</v>
      </c>
      <c r="AG130" s="809"/>
      <c r="AH130" s="809"/>
      <c r="AI130" s="809"/>
      <c r="AJ130" s="810"/>
      <c r="AK130" s="811">
        <v>2521713</v>
      </c>
      <c r="AL130" s="809"/>
      <c r="AM130" s="809"/>
      <c r="AN130" s="809"/>
      <c r="AO130" s="810"/>
      <c r="AP130" s="812"/>
      <c r="AQ130" s="813"/>
      <c r="AR130" s="813"/>
      <c r="AS130" s="813"/>
      <c r="AT130" s="814"/>
      <c r="AU130" s="229"/>
      <c r="AV130" s="229"/>
      <c r="AW130" s="229"/>
      <c r="AX130" s="780" t="s">
        <v>503</v>
      </c>
      <c r="AY130" s="781"/>
      <c r="AZ130" s="781"/>
      <c r="BA130" s="781"/>
      <c r="BB130" s="781"/>
      <c r="BC130" s="781"/>
      <c r="BD130" s="781"/>
      <c r="BE130" s="782"/>
      <c r="BF130" s="783">
        <v>10.9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504</v>
      </c>
      <c r="X131" s="790"/>
      <c r="Y131" s="790"/>
      <c r="Z131" s="791"/>
      <c r="AA131" s="792">
        <v>10023689</v>
      </c>
      <c r="AB131" s="793"/>
      <c r="AC131" s="793"/>
      <c r="AD131" s="793"/>
      <c r="AE131" s="794"/>
      <c r="AF131" s="795">
        <v>10502353</v>
      </c>
      <c r="AG131" s="793"/>
      <c r="AH131" s="793"/>
      <c r="AI131" s="793"/>
      <c r="AJ131" s="794"/>
      <c r="AK131" s="795">
        <v>11039270</v>
      </c>
      <c r="AL131" s="793"/>
      <c r="AM131" s="793"/>
      <c r="AN131" s="793"/>
      <c r="AO131" s="794"/>
      <c r="AP131" s="796"/>
      <c r="AQ131" s="797"/>
      <c r="AR131" s="797"/>
      <c r="AS131" s="797"/>
      <c r="AT131" s="798"/>
      <c r="AU131" s="229"/>
      <c r="AV131" s="229"/>
      <c r="AW131" s="229"/>
      <c r="AX131" s="758" t="s">
        <v>505</v>
      </c>
      <c r="AY131" s="759"/>
      <c r="AZ131" s="759"/>
      <c r="BA131" s="759"/>
      <c r="BB131" s="759"/>
      <c r="BC131" s="759"/>
      <c r="BD131" s="759"/>
      <c r="BE131" s="760"/>
      <c r="BF131" s="761">
        <v>111.5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507</v>
      </c>
      <c r="W132" s="771"/>
      <c r="X132" s="771"/>
      <c r="Y132" s="771"/>
      <c r="Z132" s="772"/>
      <c r="AA132" s="773">
        <v>12.436159979999999</v>
      </c>
      <c r="AB132" s="774"/>
      <c r="AC132" s="774"/>
      <c r="AD132" s="774"/>
      <c r="AE132" s="775"/>
      <c r="AF132" s="776">
        <v>10.86739324</v>
      </c>
      <c r="AG132" s="774"/>
      <c r="AH132" s="774"/>
      <c r="AI132" s="774"/>
      <c r="AJ132" s="775"/>
      <c r="AK132" s="776">
        <v>9.6549228350000007</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508</v>
      </c>
      <c r="W133" s="750"/>
      <c r="X133" s="750"/>
      <c r="Y133" s="750"/>
      <c r="Z133" s="751"/>
      <c r="AA133" s="752">
        <v>11.5</v>
      </c>
      <c r="AB133" s="753"/>
      <c r="AC133" s="753"/>
      <c r="AD133" s="753"/>
      <c r="AE133" s="754"/>
      <c r="AF133" s="752">
        <v>11.6</v>
      </c>
      <c r="AG133" s="753"/>
      <c r="AH133" s="753"/>
      <c r="AI133" s="753"/>
      <c r="AJ133" s="754"/>
      <c r="AK133" s="752">
        <v>10.9</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8hZtHoG+2MEN7Gv8E9/c8k2oc/Ho6dY4pMZlqmw5fQrUXzlkw2+Fzj0sw39zbC7oaw/+QvZ/br6z2Qf8lMW4wQ==" saltValue="uBOI9r4U2oX+dodMX1y2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aLNJFgJaPSJ98BRT0YAcs5iTqvtQ2aApeV+Wrm/kYsVuXiX9NbPe3JecRuudzoKYt1XyChf6FhAV+ejqc36qg==" saltValue="I065hIuUVdNpdq+doSlq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cAIHqIvWM922Aj6y64jSfxj0BFmNNVbLZEag850DD2Y1QipJB36FdHDpJCbM5b6s3RJn8/08fWxolF5xdkQ==" saltValue="Qj0xG5BxIvo+USpvdMWl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517</v>
      </c>
      <c r="AL9" s="1160"/>
      <c r="AM9" s="1160"/>
      <c r="AN9" s="1161"/>
      <c r="AO9" s="277">
        <v>3215478</v>
      </c>
      <c r="AP9" s="277">
        <v>79400</v>
      </c>
      <c r="AQ9" s="278">
        <v>87308</v>
      </c>
      <c r="AR9" s="279">
        <v>-9.1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518</v>
      </c>
      <c r="AL10" s="1160"/>
      <c r="AM10" s="1160"/>
      <c r="AN10" s="1161"/>
      <c r="AO10" s="280">
        <v>586426</v>
      </c>
      <c r="AP10" s="280">
        <v>14481</v>
      </c>
      <c r="AQ10" s="281">
        <v>7758</v>
      </c>
      <c r="AR10" s="282">
        <v>86.7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519</v>
      </c>
      <c r="AL11" s="1160"/>
      <c r="AM11" s="1160"/>
      <c r="AN11" s="1161"/>
      <c r="AO11" s="280">
        <v>83613</v>
      </c>
      <c r="AP11" s="280">
        <v>2065</v>
      </c>
      <c r="AQ11" s="281">
        <v>2064</v>
      </c>
      <c r="AR11" s="282">
        <v>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520</v>
      </c>
      <c r="AL12" s="1160"/>
      <c r="AM12" s="1160"/>
      <c r="AN12" s="1161"/>
      <c r="AO12" s="280">
        <v>18282</v>
      </c>
      <c r="AP12" s="280">
        <v>451</v>
      </c>
      <c r="AQ12" s="281">
        <v>9</v>
      </c>
      <c r="AR12" s="282">
        <v>4911.1000000000004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521</v>
      </c>
      <c r="AL13" s="1160"/>
      <c r="AM13" s="1160"/>
      <c r="AN13" s="1161"/>
      <c r="AO13" s="280">
        <v>75999</v>
      </c>
      <c r="AP13" s="280">
        <v>1877</v>
      </c>
      <c r="AQ13" s="281">
        <v>2858</v>
      </c>
      <c r="AR13" s="282">
        <v>-34.299999999999997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522</v>
      </c>
      <c r="AL14" s="1160"/>
      <c r="AM14" s="1160"/>
      <c r="AN14" s="1161"/>
      <c r="AO14" s="280">
        <v>110804</v>
      </c>
      <c r="AP14" s="280">
        <v>2736</v>
      </c>
      <c r="AQ14" s="281">
        <v>1616</v>
      </c>
      <c r="AR14" s="282">
        <v>69.3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523</v>
      </c>
      <c r="AL15" s="1163"/>
      <c r="AM15" s="1163"/>
      <c r="AN15" s="1164"/>
      <c r="AO15" s="280">
        <v>-243826</v>
      </c>
      <c r="AP15" s="280">
        <v>-6021</v>
      </c>
      <c r="AQ15" s="281">
        <v>-6164</v>
      </c>
      <c r="AR15" s="282">
        <v>-2.2999999999999998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186</v>
      </c>
      <c r="AL16" s="1163"/>
      <c r="AM16" s="1163"/>
      <c r="AN16" s="1164"/>
      <c r="AO16" s="280">
        <v>3846776</v>
      </c>
      <c r="AP16" s="280">
        <v>94989</v>
      </c>
      <c r="AQ16" s="281">
        <v>95448</v>
      </c>
      <c r="AR16" s="282">
        <v>-0.5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528</v>
      </c>
      <c r="AL21" s="1166"/>
      <c r="AM21" s="1166"/>
      <c r="AN21" s="1167"/>
      <c r="AO21" s="293">
        <v>8.32</v>
      </c>
      <c r="AP21" s="294">
        <v>8.85</v>
      </c>
      <c r="AQ21" s="295">
        <v>-0.53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529</v>
      </c>
      <c r="AL22" s="1166"/>
      <c r="AM22" s="1166"/>
      <c r="AN22" s="1167"/>
      <c r="AO22" s="298">
        <v>98.6</v>
      </c>
      <c r="AP22" s="299">
        <v>97.5</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533</v>
      </c>
      <c r="AL32" s="1150"/>
      <c r="AM32" s="1150"/>
      <c r="AN32" s="1151"/>
      <c r="AO32" s="308">
        <v>2430869</v>
      </c>
      <c r="AP32" s="308">
        <v>60026</v>
      </c>
      <c r="AQ32" s="309">
        <v>54035</v>
      </c>
      <c r="AR32" s="310">
        <v>11.1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534</v>
      </c>
      <c r="AL33" s="1150"/>
      <c r="AM33" s="1150"/>
      <c r="AN33" s="1151"/>
      <c r="AO33" s="308" t="s">
        <v>535</v>
      </c>
      <c r="AP33" s="308" t="s">
        <v>535</v>
      </c>
      <c r="AQ33" s="309" t="s">
        <v>535</v>
      </c>
      <c r="AR33" s="310" t="s">
        <v>535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536</v>
      </c>
      <c r="AL34" s="1150"/>
      <c r="AM34" s="1150"/>
      <c r="AN34" s="1151"/>
      <c r="AO34" s="308" t="s">
        <v>535</v>
      </c>
      <c r="AP34" s="308" t="s">
        <v>535</v>
      </c>
      <c r="AQ34" s="309">
        <v>20</v>
      </c>
      <c r="AR34" s="310" t="s">
        <v>535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537</v>
      </c>
      <c r="AL35" s="1150"/>
      <c r="AM35" s="1150"/>
      <c r="AN35" s="1151"/>
      <c r="AO35" s="308">
        <v>939571</v>
      </c>
      <c r="AP35" s="308">
        <v>23201</v>
      </c>
      <c r="AQ35" s="309">
        <v>18791</v>
      </c>
      <c r="AR35" s="310">
        <v>23.5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538</v>
      </c>
      <c r="AL36" s="1150"/>
      <c r="AM36" s="1150"/>
      <c r="AN36" s="1151"/>
      <c r="AO36" s="308">
        <v>162865</v>
      </c>
      <c r="AP36" s="308">
        <v>4022</v>
      </c>
      <c r="AQ36" s="309">
        <v>2664</v>
      </c>
      <c r="AR36" s="310">
        <v>51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539</v>
      </c>
      <c r="AL37" s="1150"/>
      <c r="AM37" s="1150"/>
      <c r="AN37" s="1151"/>
      <c r="AO37" s="308">
        <v>62756</v>
      </c>
      <c r="AP37" s="308">
        <v>1550</v>
      </c>
      <c r="AQ37" s="309">
        <v>620</v>
      </c>
      <c r="AR37" s="310">
        <v>150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540</v>
      </c>
      <c r="AL38" s="1153"/>
      <c r="AM38" s="1153"/>
      <c r="AN38" s="1154"/>
      <c r="AO38" s="311" t="s">
        <v>535</v>
      </c>
      <c r="AP38" s="311" t="s">
        <v>535</v>
      </c>
      <c r="AQ38" s="312">
        <v>2</v>
      </c>
      <c r="AR38" s="300" t="s">
        <v>535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541</v>
      </c>
      <c r="AL39" s="1153"/>
      <c r="AM39" s="1153"/>
      <c r="AN39" s="1154"/>
      <c r="AO39" s="308">
        <v>-8515</v>
      </c>
      <c r="AP39" s="308">
        <v>-210</v>
      </c>
      <c r="AQ39" s="309">
        <v>-4196</v>
      </c>
      <c r="AR39" s="310">
        <v>-95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542</v>
      </c>
      <c r="AL40" s="1150"/>
      <c r="AM40" s="1150"/>
      <c r="AN40" s="1151"/>
      <c r="AO40" s="308">
        <v>-2521713</v>
      </c>
      <c r="AP40" s="308">
        <v>-62269</v>
      </c>
      <c r="AQ40" s="309">
        <v>-50476</v>
      </c>
      <c r="AR40" s="310">
        <v>23.4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298</v>
      </c>
      <c r="AL41" s="1156"/>
      <c r="AM41" s="1156"/>
      <c r="AN41" s="1157"/>
      <c r="AO41" s="308">
        <v>1065833</v>
      </c>
      <c r="AP41" s="308">
        <v>26319</v>
      </c>
      <c r="AQ41" s="309">
        <v>21460</v>
      </c>
      <c r="AR41" s="310">
        <v>22.6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512</v>
      </c>
      <c r="AN49" s="1144" t="s">
        <v>546</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4109167</v>
      </c>
      <c r="AN51" s="330">
        <v>98588</v>
      </c>
      <c r="AO51" s="331">
        <v>26.5</v>
      </c>
      <c r="AP51" s="332">
        <v>68468</v>
      </c>
      <c r="AQ51" s="333">
        <v>3.9</v>
      </c>
      <c r="AR51" s="334">
        <v>22.6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2042282</v>
      </c>
      <c r="AN52" s="338">
        <v>48999</v>
      </c>
      <c r="AO52" s="339">
        <v>72.7</v>
      </c>
      <c r="AP52" s="340">
        <v>34140</v>
      </c>
      <c r="AQ52" s="341">
        <v>-6.4</v>
      </c>
      <c r="AR52" s="342">
        <v>79.099999999999994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4017632</v>
      </c>
      <c r="AN53" s="330">
        <v>96997</v>
      </c>
      <c r="AO53" s="331">
        <v>-1.6</v>
      </c>
      <c r="AP53" s="332">
        <v>69729</v>
      </c>
      <c r="AQ53" s="333">
        <v>1.8</v>
      </c>
      <c r="AR53" s="334">
        <v>-3.4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2284827</v>
      </c>
      <c r="AN54" s="338">
        <v>55162</v>
      </c>
      <c r="AO54" s="339">
        <v>12.6</v>
      </c>
      <c r="AP54" s="340">
        <v>38908</v>
      </c>
      <c r="AQ54" s="341">
        <v>14</v>
      </c>
      <c r="AR54" s="342">
        <v>-1.4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3052773</v>
      </c>
      <c r="AN55" s="330">
        <v>74248</v>
      </c>
      <c r="AO55" s="331">
        <v>-23.5</v>
      </c>
      <c r="AP55" s="332">
        <v>74581</v>
      </c>
      <c r="AQ55" s="333">
        <v>7</v>
      </c>
      <c r="AR55" s="334">
        <v>-30.5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1455697</v>
      </c>
      <c r="AN56" s="338">
        <v>35405</v>
      </c>
      <c r="AO56" s="339">
        <v>-35.799999999999997</v>
      </c>
      <c r="AP56" s="340">
        <v>41563</v>
      </c>
      <c r="AQ56" s="341">
        <v>6.8</v>
      </c>
      <c r="AR56" s="342">
        <v>-42.6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3508357</v>
      </c>
      <c r="AN57" s="330">
        <v>85972</v>
      </c>
      <c r="AO57" s="331">
        <v>15.8</v>
      </c>
      <c r="AP57" s="332">
        <v>76347</v>
      </c>
      <c r="AQ57" s="333">
        <v>2.4</v>
      </c>
      <c r="AR57" s="334">
        <v>13.4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1254024</v>
      </c>
      <c r="AN58" s="338">
        <v>30730</v>
      </c>
      <c r="AO58" s="339">
        <v>-13.2</v>
      </c>
      <c r="AP58" s="340">
        <v>41762</v>
      </c>
      <c r="AQ58" s="341">
        <v>0.5</v>
      </c>
      <c r="AR58" s="342">
        <v>-13.7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5676513</v>
      </c>
      <c r="AN59" s="330">
        <v>140171</v>
      </c>
      <c r="AO59" s="331">
        <v>63</v>
      </c>
      <c r="AP59" s="332">
        <v>69604</v>
      </c>
      <c r="AQ59" s="333">
        <v>-8.8000000000000007</v>
      </c>
      <c r="AR59" s="334">
        <v>71.8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1951257</v>
      </c>
      <c r="AN60" s="338">
        <v>48183</v>
      </c>
      <c r="AO60" s="339">
        <v>56.8</v>
      </c>
      <c r="AP60" s="340">
        <v>36247</v>
      </c>
      <c r="AQ60" s="341">
        <v>-13.2</v>
      </c>
      <c r="AR60" s="342">
        <v>70</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4072888</v>
      </c>
      <c r="AN61" s="345">
        <v>99195</v>
      </c>
      <c r="AO61" s="346">
        <v>16</v>
      </c>
      <c r="AP61" s="347">
        <v>71746</v>
      </c>
      <c r="AQ61" s="348">
        <v>1.3</v>
      </c>
      <c r="AR61" s="334">
        <v>14.7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1797617</v>
      </c>
      <c r="AN62" s="338">
        <v>43696</v>
      </c>
      <c r="AO62" s="339">
        <v>18.600000000000001</v>
      </c>
      <c r="AP62" s="340">
        <v>38524</v>
      </c>
      <c r="AQ62" s="341">
        <v>0.3</v>
      </c>
      <c r="AR62" s="342">
        <v>18.3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gBab4CPwOPaYyOugRL+6jaQvgdixHflEAgGvJIAkd1DJ+y6aEFOTr0E7gug2NimjPjBl5rweRu6bzJ45QojV5A==" saltValue="CGTMqO9L3wJaDqP1nQ0I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0"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m13GIZA1kJfiMoRz7Nc1wCo/nqQYHH3d0T3QoE5hTJDCUkBQw9lun4B8PMEffNaPiizMxT0wHGG87Xvz+VpKCA==" saltValue="+adsud6Dv+ebD0WAAN+l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yPWf/6wFP3C7bPa3SSOrQUB4jVV83UXtAOQDqdiHeLR1z2BWePWqqhuGJ64B1ODwzHuQWUClwonObjWpHGPceQ==" saltValue="oWJq5DgrlOWcG+gJq8Va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8" t="s">
        <v>3</v>
      </c>
      <c r="D47" s="1168"/>
      <c r="E47" s="1169"/>
      <c r="F47" s="11">
        <v>12.36</v>
      </c>
      <c r="G47" s="12">
        <v>12.45</v>
      </c>
      <c r="H47" s="12">
        <v>12.42</v>
      </c>
      <c r="I47" s="12">
        <v>13.45</v>
      </c>
      <c r="J47" s="13">
        <v>12.9</v>
      </c>
    </row>
    <row r="48" spans="2:10" ht="57.75" customHeight="1" x14ac:dyDescent="0.15">
      <c r="B48" s="14"/>
      <c r="C48" s="1170" t="s">
        <v>4</v>
      </c>
      <c r="D48" s="1170"/>
      <c r="E48" s="1171"/>
      <c r="F48" s="15">
        <v>4.4800000000000004</v>
      </c>
      <c r="G48" s="16">
        <v>5.0199999999999996</v>
      </c>
      <c r="H48" s="16">
        <v>4.6100000000000003</v>
      </c>
      <c r="I48" s="16">
        <v>4.8499999999999996</v>
      </c>
      <c r="J48" s="17">
        <v>6.74</v>
      </c>
    </row>
    <row r="49" spans="2:10" ht="57.75" customHeight="1" thickBot="1" x14ac:dyDescent="0.2">
      <c r="B49" s="18"/>
      <c r="C49" s="1172" t="s">
        <v>5</v>
      </c>
      <c r="D49" s="1172"/>
      <c r="E49" s="1173"/>
      <c r="F49" s="19" t="s">
        <v>567</v>
      </c>
      <c r="G49" s="20">
        <v>0.53</v>
      </c>
      <c r="H49" s="20" t="s">
        <v>568</v>
      </c>
      <c r="I49" s="20">
        <v>1.99</v>
      </c>
      <c r="J49" s="21">
        <v>2.1</v>
      </c>
    </row>
    <row r="50" spans="2:10" x14ac:dyDescent="0.15"/>
  </sheetData>
  <sheetProtection algorithmName="SHA-512" hashValue="ieeWWcwsEUeaSH8aWkOrP8iiZ+gRS8JvLuo1QILx9KD/egBVaO5tZLIQsvqwFXL7Mz3B+GczwZDUmt2yFgoaNw==" saltValue="ZgswCaHqChye2lUw+rS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2023-03-09T06:30:00Z</cp:lastPrinted>
  <dcterms:created xsi:type="dcterms:W3CDTF">2023-02-20T05:02:41Z</dcterms:created>
  <dcterms:modified xsi:type="dcterms:W3CDTF">2023-12-04T05:05:03Z</dcterms:modified>
  <cp:category/>
</cp:coreProperties>
</file>