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76A64925-8523-401D-A997-429D7D79C518}" xr6:coauthVersionLast="47" xr6:coauthVersionMax="47" xr10:uidLastSave="{00000000-0000-0000-0000-000000000000}"/>
  <bookViews>
    <workbookView xWindow="28692" yWindow="-108" windowWidth="29016" windowHeight="15696" tabRatio="8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E39" i="10"/>
  <c r="AM39" i="10"/>
  <c r="U39" i="10"/>
  <c r="BE38" i="10"/>
  <c r="AM38" i="10"/>
  <c r="C34"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BE34" i="10"/>
  <c r="BE35" i="10" s="1"/>
  <c r="BE36" i="10" s="1"/>
  <c r="BE37" i="10" s="1"/>
  <c r="AM34" i="10"/>
  <c r="AM35" i="10" s="1"/>
  <c r="AM36" i="10" s="1"/>
  <c r="AM37" i="10" s="1"/>
  <c r="BW34" i="10" l="1"/>
  <c r="BW35" i="10" s="1"/>
  <c r="BW36" i="10" s="1"/>
  <c r="BW37" i="10" s="1"/>
  <c r="BW38" i="10" s="1"/>
  <c r="BW39"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<sst xmlns="http://schemas.openxmlformats.org/spreadsheetml/2006/main" count="1140" uniqueCount="641">
  <si>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</si>
  <si>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</si>
  <si>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</si>
  <si>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</si>
  <si>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</si>
  <si>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</si>
  <si>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</si>
  <si>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</si>
  <si>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</si>
  <si>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</si>
  <si>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</si>
  <si>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</si>
  <si>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</si>
  <si>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</si>
  <si>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</si>
  <si>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</si>
  <si>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</si>
  <si>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</si>
  <si>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</si>
  <si>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</si>
  <si>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</si>
  <si>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</si>
  <si>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</si>
  <si>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</si>
  <si>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</si>
  <si>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</si>
  <si>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</si>
  <si>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</si>
  <si>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</si>
  <si>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</si>
  <si>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</si>
  <si>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</si>
  <si>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</si>
  <si>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</si>
  <si>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</si>
  <si>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</si>
  <si>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</si>
  <si>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</si>
  <si>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</si>
  <si>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</si>
  <si>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</si>
  <si>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</si>
  <si>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</si>
  <si>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</si>
  <si>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</si>
  <si>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</si>
  <si>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</si>
  <si>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</si>
  <si>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</si>
  <si>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</si>
  <si>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</si>
  <si>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</si>
  <si>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</si>
  <si>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</si>
  <si>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</si>
  <si>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</si>
  <si>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</si>
  <si>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</si>
  <si>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</si>
  <si>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</si>
  <si>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</si>
  <si>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</si>
  <si>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</si>
  <si>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</si>
  <si>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</si>
  <si>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</si>
  <si>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</si>
  <si>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</si>
  <si>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</si>
  <si>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</si>
  <si>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</si>
  <si>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</si>
  <si>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</si>
  <si>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</si>
  <si>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</si>
  <si>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</si>
  <si>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</si>
  <si>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</si>
  <si>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</si>
  <si>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</si>
  <si>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</si>
  <si>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</si>
  <si>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</si>
  <si>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</si>
  <si>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</si>
  <si>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</si>
  <si>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</si>
  <si>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</si>
  <si>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</si>
  <si>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</si>
  <si>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</si>
  <si>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</si>
  <si>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</si>
  <si>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</si>
  <si>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</si>
  <si>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</si>
  <si>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</si>
  <si>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</si>
  <si>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</si>
  <si>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</si>
  <si>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</si>
  <si>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</si>
  <si>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</si>
  <si>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</si>
  <si>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</si>
  <si>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</si>
  <si>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</si>
  <si>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</si>
  <si>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</si>
  <si>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</si>
  <si>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</si>
  <si>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</si>
  <si>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</si>
  <si>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</si>
  <si>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</si>
  <si>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</si>
  <si>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</si>
  <si>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</si>
  <si>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</si>
  <si>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</si>
  <si>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</si>
  <si>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</si>
  <si>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</si>
  <si>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</si>
  <si>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</si>
  <si>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</si>
  <si>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</si>
  <si>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</si>
  <si>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</si>
  <si>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</si>
  <si>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</si>
  <si>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</si>
  <si>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</si>
  <si>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</si>
  <si>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</si>
  <si>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</si>
  <si>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</si>
  <si>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</si>
  <si>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</si>
  <si>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</si>
  <si>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</si>
  <si>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</si>
  <si>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</si>
  <si>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</si>
  <si>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</si>
  <si>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</si>
  <si>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</si>
  <si>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</si>
  <si>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</si>
  <si>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</si>
  <si>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</si>
  <si>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</si>
  <si>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</si>
  <si>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</si>
  <si>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</si>
  <si>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</si>
  <si>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</si>
  <si>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</si>
  <si>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</si>
  <si>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</si>
  <si>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</si>
  <si>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</si>
  <si>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</si>
  <si>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</si>
  <si>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</si>
  <si>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</si>
  <si>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</si>
  <si>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</si>
  <si>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</si>
  <si>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</si>
  <si>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</si>
  <si>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</si>
  <si>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</si>
  <si>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</si>
  <si>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</si>
  <si>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</si>
  <si>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</si>
  <si>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</si>
  <si>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</si>
  <si>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</si>
  <si>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</si>
  <si>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</si>
  <si>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</si>
  <si>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</si>
  <si>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</si>
  <si>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</si>
  <si>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</si>
  <si>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</si>
  <si>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</si>
  <si>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</si>
  <si>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</si>
  <si>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</si>
  <si>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</si>
  <si>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</si>
  <si>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</si>
  <si>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</si>
  <si>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</si>
  <si>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</si>
  <si>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</si>
  <si>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</si>
  <si>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</si>
  <si>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</si>
  <si>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</si>
  <si>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</si>
  <si>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</si>
  <si>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</si>
  <si>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</si>
  <si>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</si>
  <si>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</si>
  <si>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</si>
  <si>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</si>
  <si>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</si>
  <si>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</si>
  <si>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</si>
  <si>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</si>
  <si>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</si>
  <si>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</si>
  <si>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</si>
  <si>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</si>
  <si>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</si>
  <si>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</si>
  <si>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</si>
  <si>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</si>
  <si>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</si>
  <si>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</si>
  <si>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</si>
  <si>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</si>
  <si>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</si>
  <si>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</si>
  <si>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</si>
  <si>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</si>
  <si>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</si>
  <si>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</si>
  <si>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</si>
  <si>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</si>
  <si>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</si>
  <si>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</si>
  <si>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</si>
  <si>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</si>
  <si>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</si>
  <si>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</si>
  <si>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</si>
  <si>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</si>
  <si>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</si>
  <si>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</si>
  <si>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</si>
  <si>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</si>
  <si>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</si>
  <si>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</si>
  <si>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</si>
  <si>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</si>
  <si>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</si>
  <si>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</si>
  <si>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</si>
  <si>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</si>
  <si>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</si>
  <si>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</si>
  <si>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</si>
  <si>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</si>
  <si>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</si>
  <si>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</si>
  <si>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</si>
  <si>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</si>
  <si>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</si>
  <si>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</si>
  <si>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</si>
  <si>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</si>
  <si>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</si>
  <si>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</si>
  <si>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</si>
  <si>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</si>
  <si>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</si>
  <si>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</si>
  <si>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</si>
  <si>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</si>
  <si>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</si>
  <si>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</si>
  <si>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</si>
  <si>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</si>
  <si>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</si>
  <si>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</si>
  <si>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</si>
  <si>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</si>
  <si>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</si>
  <si>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</si>
  <si>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</si>
  <si>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</si>
  <si>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</si>
  <si>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</si>
  <si>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</si>
  <si>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</si>
  <si>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</si>
  <si>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</si>
  <si>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</si>
  <si>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</si>
  <si>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</si>
  <si>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</si>
  <si>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</si>
  <si>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</si>
  <si>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</si>
  <si>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</si>
  <si>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</si>
  <si>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</si>
  <si>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</si>
  <si>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</si>
  <si>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</si>
  <si>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</si>
  <si>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</si>
  <si>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</si>
  <si>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</si>
  <si>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</si>
  <si>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</si>
  <si>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</si>
  <si>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</si>
  <si>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</si>
  <si>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</si>
  <si>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</si>
  <si>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</si>
  <si>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</si>
  <si>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</si>
  <si>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</si>
  <si>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</si>
  <si>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</si>
  <si>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</si>
  <si>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</si>
  <si>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</si>
  <si>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</si>
  <si>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</si>
  <si>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</si>
  <si>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</si>
  <si>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</si>
  <si>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</si>
  <si>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</si>
  <si>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</si>
  <si>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</si>
  <si>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</si>
  <si>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</si>
  <si>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</si>
  <si>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</si>
  <si>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</si>
  <si>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</si>
  <si>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</si>
  <si>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</si>
  <si>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</si>
  <si>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</si>
  <si>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</si>
  <si>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</si>
  <si>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</si>
  <si>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</si>
  <si>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</si>
  <si>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</si>
  <si>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</si>
  <si>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</si>
  <si>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</si>
  <si>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</si>
  <si>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</si>
  <si>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</si>
  <si>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</si>
  <si>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</si>
  <si>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</si>
  <si>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</si>
  <si>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</si>
  <si>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</si>
  <si>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</si>
  <si>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</si>
  <si>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</si>
  <si>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</si>
  <si>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</si>
  <si>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</si>
  <si>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</si>
  <si>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</si>
  <si>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</si>
  <si>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</si>
  <si>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</si>
  <si>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</si>
  <si>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</si>
  <si>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</si>
  <si>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</si>
  <si>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</si>
  <si>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</si>
  <si>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</si>
  <si>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</si>
  <si>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</si>
  <si>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</si>
  <si>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</si>
  <si>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</si>
  <si>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</si>
  <si>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</si>
  <si>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</si>
  <si>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</si>
  <si>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</si>
  <si>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</si>
  <si>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t>
    <phoneticPr fontId="5"/>
  </si>
  <si>
    <t>富山市母子父子寡婦福祉資金貸付事業特別会計</t>
    <phoneticPr fontId="5"/>
  </si>
  <si>
    <t>富山市まちなか診療所事業特別会計</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</si>
  <si>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</si>
  <si>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</si>
  <si>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</si>
  <si>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</si>
  <si>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</si>
  <si>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</si>
  <si>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</si>
  <si>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</si>
  <si>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</si>
  <si>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</si>
  <si>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</si>
  <si>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</si>
  <si>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</si>
  <si>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</si>
  <si>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</si>
  <si>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</si>
  <si>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</si>
  <si>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</si>
  <si>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</si>
  <si>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</si>
  <si>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t>
    <phoneticPr fontId="5"/>
  </si>
  <si>
    <t>富山市競輪事業特別会計</t>
    <phoneticPr fontId="5"/>
  </si>
  <si>
    <t>富山市水道事業会計</t>
    <phoneticPr fontId="5"/>
  </si>
  <si>
    <t>法適用企業</t>
    <phoneticPr fontId="5"/>
  </si>
  <si>
    <t>富山市工業用水道事業会計</t>
    <phoneticPr fontId="5"/>
  </si>
  <si>
    <t>法適用企業</t>
    <phoneticPr fontId="5"/>
  </si>
  <si>
    <t>富山市公共下水道事業会計</t>
    <phoneticPr fontId="5"/>
  </si>
  <si>
    <t>法適用企業</t>
    <phoneticPr fontId="5"/>
  </si>
  <si>
    <t>富山市病院事業会計</t>
    <phoneticPr fontId="5"/>
  </si>
  <si>
    <t>法適用企業</t>
    <phoneticPr fontId="5"/>
  </si>
  <si>
    <t>富山市牛岳温泉スキー場事業特別会計</t>
    <phoneticPr fontId="5"/>
  </si>
  <si>
    <t>法非適用企業</t>
    <phoneticPr fontId="5"/>
  </si>
  <si>
    <t>富山市農業集落排水事業特別会計</t>
    <phoneticPr fontId="5"/>
  </si>
  <si>
    <t>-</t>
    <phoneticPr fontId="5"/>
  </si>
  <si>
    <t>法非適用企業</t>
    <phoneticPr fontId="5"/>
  </si>
  <si>
    <t>富山市公設地方卸売市場事業特別会計</t>
    <phoneticPr fontId="5"/>
  </si>
  <si>
    <t>法非適用企業</t>
    <phoneticPr fontId="5"/>
  </si>
  <si>
    <t>富山市企業団地造成事業特別会計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</si>
  <si>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</si>
  <si>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</si>
  <si>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</si>
  <si>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</si>
  <si>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</si>
  <si>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</si>
  <si>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</si>
  <si>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</si>
  <si>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</si>
  <si>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</si>
  <si>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</si>
  <si>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</si>
  <si>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</si>
  <si>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</si>
  <si>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</si>
  <si>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</si>
  <si>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</si>
  <si>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</si>
  <si>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</si>
  <si>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</si>
  <si>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</si>
  <si>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</si>
  <si>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</si>
  <si>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</si>
  <si>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</si>
  <si>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</si>
  <si>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</si>
  <si>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</si>
  <si>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</si>
  <si>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</si>
  <si>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</si>
  <si>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</si>
  <si>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</si>
  <si>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</si>
  <si>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</si>
  <si>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</si>
  <si>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</si>
  <si>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</si>
  <si>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</si>
  <si>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</si>
  <si>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</si>
  <si>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</si>
  <si>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</si>
  <si>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</si>
  <si>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</si>
  <si>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</si>
  <si>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</si>
  <si>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</si>
  <si>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</si>
  <si>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</si>
  <si>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</si>
  <si>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</si>
  <si>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</si>
  <si>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</si>
  <si>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</si>
  <si>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</si>
  <si>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</si>
  <si>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</si>
  <si>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</si>
  <si>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</si>
  <si>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</si>
  <si>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</si>
  <si>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</si>
  <si>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</si>
  <si>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</si>
  <si>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</si>
  <si>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</si>
  <si>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富山市公共下水道事業会計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</si>
  <si>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</si>
  <si>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</si>
  <si>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</si>
  <si>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</si>
  <si>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富山市病院事業会計</t>
    <phoneticPr fontId="5"/>
  </si>
  <si>
    <t>(Ｆ)</t>
    <phoneticPr fontId="5"/>
  </si>
  <si>
    <t>富山市水道事業会計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</si>
  <si>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</si>
  <si>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</si>
  <si>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</si>
  <si>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</si>
  <si>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</si>
  <si>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</si>
  <si>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</si>
  <si>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</si>
  <si>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</si>
  <si>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</si>
  <si>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</si>
  <si>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</si>
  <si>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</si>
  <si>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</si>
  <si>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</si>
  <si>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</si>
  <si>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</si>
  <si>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</si>
  <si>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</si>
  <si>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</si>
  <si>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</si>
  <si>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</si>
  <si>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</si>
  <si>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</si>
  <si>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</si>
  <si>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</si>
  <si>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</si>
  <si>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</si>
  <si>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</si>
  <si>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</si>
  <si>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</si>
  <si>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</si>
  <si>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</si>
  <si>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</si>
  <si>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</si>
  <si>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</si>
  <si>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</si>
  <si>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</si>
  <si>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</si>
  <si>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</si>
  <si>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</si>
  <si>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</si>
  <si>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</si>
  <si>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</si>
  <si>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</si>
  <si>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</si>
  <si>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</si>
  <si>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</si>
  <si>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</si>
  <si>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</si>
  <si>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</si>
  <si>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</si>
  <si>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</si>
  <si>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</si>
  <si>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</si>
  <si>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</si>
  <si>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</si>
  <si>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</si>
  <si>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</si>
  <si>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</si>
  <si>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</si>
  <si>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</si>
  <si>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</si>
  <si>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</si>
  <si>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</si>
  <si>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</si>
  <si>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</si>
  <si>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</si>
  <si>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</si>
  <si>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</si>
  <si>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</si>
  <si>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</si>
  <si>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</si>
  <si>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</si>
  <si>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</si>
  <si>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</si>
  <si>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</si>
  <si>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</si>
  <si>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</si>
  <si>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</si>
  <si>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</si>
  <si>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</si>
  <si>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</si>
  <si>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</si>
  <si>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0.32</t>
  </si>
  <si>
    <t>一般会計</t>
  </si>
  <si>
    <t>富山市公共下水道事業会計</t>
  </si>
  <si>
    <t>富山市工業用水道事業会計</t>
  </si>
  <si>
    <t>富山市水道事業会計</t>
  </si>
  <si>
    <t>富山市病院事業会計</t>
  </si>
  <si>
    <t>富山市企業団地造成事業特別会計</t>
  </si>
  <si>
    <t>富山市介護保険事業特別会計</t>
  </si>
  <si>
    <t>富山市競輪事業特別会計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</si>
  <si>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</si>
  <si>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</si>
  <si>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</si>
  <si>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</si>
  <si>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</si>
  <si>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</si>
  <si>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</si>
  <si>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</si>
  <si>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富山地区広域圏事務組合（一般会計）</t>
    <rPh sb="0" eb="4">
      <t>トヤマチク</t>
    </rPh>
    <rPh sb="4" eb="7">
      <t>コウイキケン</t>
    </rPh>
    <rPh sb="7" eb="11">
      <t>ジムクミアイ</t>
    </rPh>
    <rPh sb="12" eb="16">
      <t>イッパンカイケイ</t>
    </rPh>
    <phoneticPr fontId="2"/>
  </si>
  <si>
    <t>富山県市町村会館管理組合</t>
    <rPh sb="0" eb="3">
      <t>トヤマケン</t>
    </rPh>
    <rPh sb="3" eb="6">
      <t>シチョウソン</t>
    </rPh>
    <rPh sb="6" eb="8">
      <t>カイカン</t>
    </rPh>
    <rPh sb="8" eb="10">
      <t>カンリ</t>
    </rPh>
    <rPh sb="10" eb="12">
      <t>クミアイ</t>
    </rPh>
    <phoneticPr fontId="2"/>
  </si>
  <si>
    <t>三郷利田用水市町村組合</t>
    <rPh sb="0" eb="2">
      <t>サンゴウ</t>
    </rPh>
    <rPh sb="2" eb="4">
      <t>リタ</t>
    </rPh>
    <rPh sb="4" eb="6">
      <t>ヨウスイ</t>
    </rPh>
    <rPh sb="6" eb="9">
      <t>シチョウソン</t>
    </rPh>
    <rPh sb="9" eb="11">
      <t>クミアイ</t>
    </rPh>
    <phoneticPr fontId="2"/>
  </si>
  <si>
    <t>常願寺川右岸水防市町村組合</t>
    <rPh sb="0" eb="4">
      <t>ジョウガンジガワ</t>
    </rPh>
    <rPh sb="4" eb="6">
      <t>ウガン</t>
    </rPh>
    <rPh sb="6" eb="8">
      <t>スイボウ</t>
    </rPh>
    <rPh sb="8" eb="11">
      <t>シチョウソン</t>
    </rPh>
    <rPh sb="11" eb="13">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</si>
  <si>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9">
      <t>イッパンカイケイ</t>
    </rPh>
    <phoneticPr fontId="2"/>
  </si>
  <si>
    <t>富山県後期高齢者医療広域連合（後期高齢者医療事業特別会計）</t>
    <rPh sb="0" eb="3">
      <t>トヤマケン</t>
    </rPh>
    <rPh sb="3" eb="7">
      <t>コウキコウレイ</t>
    </rPh>
    <rPh sb="7" eb="8">
      <t>シャ</t>
    </rPh>
    <rPh sb="8" eb="10">
      <t>イリョウ</t>
    </rPh>
    <rPh sb="10" eb="14">
      <t>コウイキレンゴウ</t>
    </rPh>
    <rPh sb="15" eb="20">
      <t>コウキコウレイシャ</t>
    </rPh>
    <rPh sb="20" eb="24">
      <t>イリョウジギョウ</t>
    </rPh>
    <rPh sb="24" eb="28">
      <t>トクベツカイケイ</t>
    </rPh>
    <phoneticPr fontId="2"/>
  </si>
  <si>
    <t>〇</t>
  </si>
  <si>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</si>
  <si>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</si>
  <si>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</si>
  <si>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</si>
  <si>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</si>
  <si>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</si>
  <si>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</si>
  <si>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富山市ファミリーパーク公社</t>
  </si>
  <si>
    <t>富山市体育協会</t>
  </si>
  <si>
    <t>富山市学校給食会</t>
  </si>
  <si>
    <t>富山大手町コンベンション</t>
  </si>
  <si>
    <t>富山ウエスト開発</t>
  </si>
  <si>
    <t>富山市土地開発公社</t>
  </si>
  <si>
    <t>富山中央花き園芸</t>
    <rPh sb="4" eb="5">
      <t>カ</t>
    </rPh>
    <rPh sb="6" eb="8">
      <t>エンゲイ</t>
    </rPh>
    <phoneticPr fontId="2"/>
  </si>
  <si>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</si>
  <si>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</si>
  <si>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</si>
  <si>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</si>
  <si>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</si>
  <si>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</si>
  <si>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都市基盤整備基金</t>
  </si>
  <si>
    <t>舞台芸術振興事業基金</t>
  </si>
  <si>
    <t>福祉基金</t>
    <rPh sb="0" eb="4">
      <t>フクシキキン</t>
    </rPh>
    <phoneticPr fontId="5"/>
  </si>
  <si>
    <t>新型コロナウイルス感染症対策利子補給事業基金</t>
  </si>
  <si>
    <t>路面電車事業基金</t>
    <rPh sb="0" eb="4">
      <t>ロメンデンシャ</t>
    </rPh>
    <rPh sb="4" eb="6">
      <t>ジギョウ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</si>
</sst>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C77E-47DC-ABAF-27D15784C3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54567</c:v>
                </c:pt>
                <c:pt idx="1">
                  <c:v>60641</c:v>
                </c:pt>
                <c:pt idx="2">
                  <c:v>60486</c:v>
                </c:pt>
                <c:pt idx="3">
                  <c:v>80960</c:v>
                </c:pt>
                <c:pt idx="4">
                  <c:v>62828</c:v>
                </c:pt>
              </c:numCache>
            </c:numRef>
          </c:val>
          <c:smooth val="0"/>
          <c:extLst>
            <c:ext xmlns:c16="http://schemas.microsoft.com/office/drawing/2014/chart" uri="{C3380CC4-5D6E-409C-BE32-E72D297353CC}">
              <c16:uniqueId val="{00000001-C77E-47DC-ABAF-27D15784C3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2.14</c:v>
                </c:pt>
                <c:pt idx="1">
                  <c:v>2.73</c:v>
                </c:pt>
                <c:pt idx="2">
                  <c:v>2.5499999999999998</c:v>
                </c:pt>
                <c:pt idx="3">
                  <c:v>3.23</c:v>
                </c:pt>
                <c:pt idx="4">
                  <c:v>3.42</c:v>
                </c:pt>
              </c:numCache>
            </c:numRef>
          </c:val>
          <c:extLst>
            <c:ext xmlns:c16="http://schemas.microsoft.com/office/drawing/2014/chart" uri="{C3380CC4-5D6E-409C-BE32-E72D297353CC}">
              <c16:uniqueId val="{00000000-5425-4C99-A281-B103516EE1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8.14</c:v>
                </c:pt>
                <c:pt idx="1">
                  <c:v>7.24</c:v>
                </c:pt>
                <c:pt idx="2">
                  <c:v>8.59</c:v>
                </c:pt>
                <c:pt idx="3">
                  <c:v>9.18</c:v>
                </c:pt>
                <c:pt idx="4">
                  <c:v>9.92</c:v>
                </c:pt>
              </c:numCache>
            </c:numRef>
          </c:val>
          <c:extLst>
            <c:ext xmlns:c16="http://schemas.microsoft.com/office/drawing/2014/chart" uri="{C3380CC4-5D6E-409C-BE32-E72D297353CC}">
              <c16:uniqueId val="{00000001-5425-4C99-A281-B103516EE1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1.54</c:v>
                </c:pt>
                <c:pt idx="1">
                  <c:v>-0.32</c:v>
                </c:pt>
                <c:pt idx="2">
                  <c:v>1.21</c:v>
                </c:pt>
                <c:pt idx="3">
                  <c:v>1.72</c:v>
                </c:pt>
                <c:pt idx="4">
                  <c:v>0.6</c:v>
                </c:pt>
              </c:numCache>
            </c:numRef>
          </c:val>
          <c:smooth val="0"/>
          <c:extLst>
            <c:ext xmlns:c16="http://schemas.microsoft.com/office/drawing/2014/chart" uri="{C3380CC4-5D6E-409C-BE32-E72D297353CC}">
              <c16:uniqueId val="{00000002-5425-4C99-A281-B103516EE1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0.38</c:v>
                </c:pt>
                <c:pt idx="2">
                  <c:v>#N/A</c:v>
                </c:pt>
                <c:pt idx="3">
                  <c:v>0.03</c:v>
                </c:pt>
                <c:pt idx="4">
                  <c:v>#N/A</c:v>
                </c:pt>
                <c:pt idx="5">
                  <c:v>0.48</c:v>
                </c:pt>
                <c:pt idx="6">
                  <c:v>#N/A</c:v>
                </c:pt>
                <c:pt idx="7">
                  <c:v>0.04</c:v>
                </c:pt>
                <c:pt idx="8">
                  <c:v>#N/A</c:v>
                </c:pt>
                <c:pt idx="9">
                  <c:v>0.03</c:v>
                </c:pt>
              </c:numCache>
            </c:numRef>
          </c:val>
          <c:extLst>
            <c:ext xmlns:c16="http://schemas.microsoft.com/office/drawing/2014/chart" uri="{C3380CC4-5D6E-409C-BE32-E72D297353CC}">
              <c16:uniqueId val="{00000000-A514-4FD2-AC19-4723A30545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14-4FD2-AC19-4723A30545A1}"/>
            </c:ext>
          </c:extLst>
        </c:ser>
        <c:ser>
          <c:idx val="2"/>
          <c:order val="2"/>
          <c:tx>
            <c:strRef>
              <c:f>データシート!$A$29</c:f>
              <c:strCache>
                <c:ptCount val="1"/>
                <c:pt idx="0">
                  <c:v>富山市競輪事業特別会計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c:v>
                </c:pt>
                <c:pt idx="4">
                  <c:v>#N/A</c:v>
                </c:pt>
                <c:pt idx="5">
                  <c:v>0.05</c:v>
                </c:pt>
                <c:pt idx="6">
                  <c:v>#N/A</c:v>
                </c:pt>
                <c:pt idx="7">
                  <c:v>0.03</c:v>
                </c:pt>
                <c:pt idx="8">
                  <c:v>#N/A</c:v>
                </c:pt>
                <c:pt idx="9">
                  <c:v>0.15</c:v>
                </c:pt>
              </c:numCache>
            </c:numRef>
          </c:val>
          <c:extLst>
            <c:ext xmlns:c16="http://schemas.microsoft.com/office/drawing/2014/chart" uri="{C3380CC4-5D6E-409C-BE32-E72D297353CC}">
              <c16:uniqueId val="{00000002-A514-4FD2-AC19-4723A30545A1}"/>
            </c:ext>
          </c:extLst>
        </c:ser>
        <c:ser>
          <c:idx val="3"/>
          <c:order val="3"/>
          <c:tx>
            <c:strRef>
              <c:f>データシート!$A$30</c:f>
              <c:strCache>
                <c:ptCount val="1"/>
                <c:pt idx="0">
                  <c:v>富山市介護保険事業特別会計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0.75</c:v>
                </c:pt>
                <c:pt idx="2">
                  <c:v>#N/A</c:v>
                </c:pt>
                <c:pt idx="3">
                  <c:v>0.84</c:v>
                </c:pt>
                <c:pt idx="4">
                  <c:v>#N/A</c:v>
                </c:pt>
                <c:pt idx="5">
                  <c:v>1.5</c:v>
                </c:pt>
                <c:pt idx="6">
                  <c:v>#N/A</c:v>
                </c:pt>
                <c:pt idx="7">
                  <c:v>1.04</c:v>
                </c:pt>
                <c:pt idx="8">
                  <c:v>#N/A</c:v>
                </c:pt>
                <c:pt idx="9">
                  <c:v>1.24</c:v>
                </c:pt>
              </c:numCache>
            </c:numRef>
          </c:val>
          <c:extLst>
            <c:ext xmlns:c16="http://schemas.microsoft.com/office/drawing/2014/chart" uri="{C3380CC4-5D6E-409C-BE32-E72D297353CC}">
              <c16:uniqueId val="{00000003-A514-4FD2-AC19-4723A30545A1}"/>
            </c:ext>
          </c:extLst>
        </c:ser>
        <c:ser>
          <c:idx val="4"/>
          <c:order val="4"/>
          <c:tx>
            <c:strRef>
              <c:f>データシート!$A$31</c:f>
              <c:strCache>
                <c:ptCount val="1"/>
                <c:pt idx="0">
                  <c:v>富山市企業団地造成事業特別会計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0.35</c:v>
                </c:pt>
                <c:pt idx="2">
                  <c:v>#N/A</c:v>
                </c:pt>
                <c:pt idx="3">
                  <c:v>0</c:v>
                </c:pt>
                <c:pt idx="4">
                  <c:v>#N/A</c:v>
                </c:pt>
                <c:pt idx="5">
                  <c:v>0</c:v>
                </c:pt>
                <c:pt idx="6">
                  <c:v>#N/A</c:v>
                </c:pt>
                <c:pt idx="7">
                  <c:v>1.25</c:v>
                </c:pt>
                <c:pt idx="8">
                  <c:v>#N/A</c:v>
                </c:pt>
                <c:pt idx="9">
                  <c:v>1.41</c:v>
                </c:pt>
              </c:numCache>
            </c:numRef>
          </c:val>
          <c:extLst>
            <c:ext xmlns:c16="http://schemas.microsoft.com/office/drawing/2014/chart" uri="{C3380CC4-5D6E-409C-BE32-E72D297353CC}">
              <c16:uniqueId val="{00000004-A514-4FD2-AC19-4723A30545A1}"/>
            </c:ext>
          </c:extLst>
        </c:ser>
        <c:ser>
          <c:idx val="5"/>
          <c:order val="5"/>
          <c:tx>
            <c:strRef>
              <c:f>データシート!$A$32</c:f>
              <c:strCache>
                <c:ptCount val="1"/>
                <c:pt idx="0">
                  <c:v>富山市病院事業会計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1.89</c:v>
                </c:pt>
                <c:pt idx="2">
                  <c:v>#N/A</c:v>
                </c:pt>
                <c:pt idx="3">
                  <c:v>1.22</c:v>
                </c:pt>
                <c:pt idx="4">
                  <c:v>#N/A</c:v>
                </c:pt>
                <c:pt idx="5">
                  <c:v>1.52</c:v>
                </c:pt>
                <c:pt idx="6">
                  <c:v>#N/A</c:v>
                </c:pt>
                <c:pt idx="7">
                  <c:v>1.5</c:v>
                </c:pt>
                <c:pt idx="8">
                  <c:v>#N/A</c:v>
                </c:pt>
                <c:pt idx="9">
                  <c:v>1.65</c:v>
                </c:pt>
              </c:numCache>
            </c:numRef>
          </c:val>
          <c:extLst>
            <c:ext xmlns:c16="http://schemas.microsoft.com/office/drawing/2014/chart" uri="{C3380CC4-5D6E-409C-BE32-E72D297353CC}">
              <c16:uniqueId val="{00000005-A514-4FD2-AC19-4723A30545A1}"/>
            </c:ext>
          </c:extLst>
        </c:ser>
        <c:ser>
          <c:idx val="6"/>
          <c:order val="6"/>
          <c:tx>
            <c:strRef>
              <c:f>データシート!$A$33</c:f>
              <c:strCache>
                <c:ptCount val="1"/>
                <c:pt idx="0">
                  <c:v>富山市水道事業会計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2.78</c:v>
                </c:pt>
                <c:pt idx="2">
                  <c:v>#N/A</c:v>
                </c:pt>
                <c:pt idx="3">
                  <c:v>2.25</c:v>
                </c:pt>
                <c:pt idx="4">
                  <c:v>#N/A</c:v>
                </c:pt>
                <c:pt idx="5">
                  <c:v>2.09</c:v>
                </c:pt>
                <c:pt idx="6">
                  <c:v>#N/A</c:v>
                </c:pt>
                <c:pt idx="7">
                  <c:v>1.89</c:v>
                </c:pt>
                <c:pt idx="8">
                  <c:v>#N/A</c:v>
                </c:pt>
                <c:pt idx="9">
                  <c:v>2.0299999999999998</c:v>
                </c:pt>
              </c:numCache>
            </c:numRef>
          </c:val>
          <c:extLst>
            <c:ext xmlns:c16="http://schemas.microsoft.com/office/drawing/2014/chart" uri="{C3380CC4-5D6E-409C-BE32-E72D297353CC}">
              <c16:uniqueId val="{00000006-A514-4FD2-AC19-4723A30545A1}"/>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2.0499999999999998</c:v>
                </c:pt>
                <c:pt idx="2">
                  <c:v>#N/A</c:v>
                </c:pt>
                <c:pt idx="3">
                  <c:v>2.15</c:v>
                </c:pt>
                <c:pt idx="4">
                  <c:v>#N/A</c:v>
                </c:pt>
                <c:pt idx="5">
                  <c:v>2.2400000000000002</c:v>
                </c:pt>
                <c:pt idx="6">
                  <c:v>#N/A</c:v>
                </c:pt>
                <c:pt idx="7">
                  <c:v>2.2400000000000002</c:v>
                </c:pt>
                <c:pt idx="8">
                  <c:v>#N/A</c:v>
                </c:pt>
                <c:pt idx="9">
                  <c:v>2.4500000000000002</c:v>
                </c:pt>
              </c:numCache>
            </c:numRef>
          </c:val>
          <c:extLst>
            <c:ext xmlns:c16="http://schemas.microsoft.com/office/drawing/2014/chart" uri="{C3380CC4-5D6E-409C-BE32-E72D297353CC}">
              <c16:uniqueId val="{00000007-A514-4FD2-AC19-4723A30545A1}"/>
            </c:ext>
          </c:extLst>
        </c:ser>
        <c:ser>
          <c:idx val="8"/>
          <c:order val="8"/>
          <c:tx>
            <c:strRef>
              <c:f>データシート!$A$35</c:f>
              <c:strCache>
                <c:ptCount val="1"/>
                <c:pt idx="0">
                  <c:v>富山市公共下水道事業会計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1.45</c:v>
                </c:pt>
                <c:pt idx="4">
                  <c:v>#N/A</c:v>
                </c:pt>
                <c:pt idx="5">
                  <c:v>2.5299999999999998</c:v>
                </c:pt>
                <c:pt idx="6">
                  <c:v>#N/A</c:v>
                </c:pt>
                <c:pt idx="7">
                  <c:v>2.56</c:v>
                </c:pt>
                <c:pt idx="8">
                  <c:v>#N/A</c:v>
                </c:pt>
                <c:pt idx="9">
                  <c:v>3.15</c:v>
                </c:pt>
              </c:numCache>
            </c:numRef>
          </c:val>
          <c:extLst>
            <c:ext xmlns:c16="http://schemas.microsoft.com/office/drawing/2014/chart" uri="{C3380CC4-5D6E-409C-BE32-E72D297353CC}">
              <c16:uniqueId val="{00000008-A514-4FD2-AC19-4723A30545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2.12</c:v>
                </c:pt>
                <c:pt idx="2">
                  <c:v>#N/A</c:v>
                </c:pt>
                <c:pt idx="3">
                  <c:v>2.7</c:v>
                </c:pt>
                <c:pt idx="4">
                  <c:v>#N/A</c:v>
                </c:pt>
                <c:pt idx="5">
                  <c:v>2.52</c:v>
                </c:pt>
                <c:pt idx="6">
                  <c:v>#N/A</c:v>
                </c:pt>
                <c:pt idx="7">
                  <c:v>3.2</c:v>
                </c:pt>
                <c:pt idx="8">
                  <c:v>#N/A</c:v>
                </c:pt>
                <c:pt idx="9">
                  <c:v>3.39</c:v>
                </c:pt>
              </c:numCache>
            </c:numRef>
          </c:val>
          <c:extLst>
            <c:ext xmlns:c16="http://schemas.microsoft.com/office/drawing/2014/chart" uri="{C3380CC4-5D6E-409C-BE32-E72D297353CC}">
              <c16:uniqueId val="{00000009-A514-4FD2-AC19-4723A30545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23492</c:v>
                </c:pt>
                <c:pt idx="5">
                  <c:v>23549</c:v>
                </c:pt>
                <c:pt idx="8">
                  <c:v>23178</c:v>
                </c:pt>
                <c:pt idx="11">
                  <c:v>22246</c:v>
                </c:pt>
                <c:pt idx="14">
                  <c:v>21736</c:v>
                </c:pt>
              </c:numCache>
            </c:numRef>
          </c:val>
          <c:extLst>
            <c:ext xmlns:c16="http://schemas.microsoft.com/office/drawing/2014/chart" uri="{C3380CC4-5D6E-409C-BE32-E72D297353CC}">
              <c16:uniqueId val="{00000000-1DA1-4008-90CB-9E69C2E027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3</c:v>
                </c:pt>
                <c:pt idx="12">
                  <c:v>5</c:v>
                </c:pt>
              </c:numCache>
            </c:numRef>
          </c:val>
          <c:extLst>
            <c:ext xmlns:c16="http://schemas.microsoft.com/office/drawing/2014/chart" uri="{C3380CC4-5D6E-409C-BE32-E72D297353CC}">
              <c16:uniqueId val="{00000001-1DA1-4008-90CB-9E69C2E027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350</c:v>
                </c:pt>
                <c:pt idx="3">
                  <c:v>348</c:v>
                </c:pt>
                <c:pt idx="6">
                  <c:v>349</c:v>
                </c:pt>
                <c:pt idx="9">
                  <c:v>507</c:v>
                </c:pt>
                <c:pt idx="12">
                  <c:v>775</c:v>
                </c:pt>
              </c:numCache>
            </c:numRef>
          </c:val>
          <c:extLst>
            <c:ext xmlns:c16="http://schemas.microsoft.com/office/drawing/2014/chart" uri="{C3380CC4-5D6E-409C-BE32-E72D297353CC}">
              <c16:uniqueId val="{00000002-1DA1-4008-90CB-9E69C2E027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221</c:v>
                </c:pt>
                <c:pt idx="3">
                  <c:v>135</c:v>
                </c:pt>
                <c:pt idx="6">
                  <c:v>64</c:v>
                </c:pt>
                <c:pt idx="9">
                  <c:v>62</c:v>
                </c:pt>
                <c:pt idx="12">
                  <c:v>52</c:v>
                </c:pt>
              </c:numCache>
            </c:numRef>
          </c:val>
          <c:extLst>
            <c:ext xmlns:c16="http://schemas.microsoft.com/office/drawing/2014/chart" uri="{C3380CC4-5D6E-409C-BE32-E72D297353CC}">
              <c16:uniqueId val="{00000003-1DA1-4008-90CB-9E69C2E027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7680</c:v>
                </c:pt>
                <c:pt idx="3">
                  <c:v>7441</c:v>
                </c:pt>
                <c:pt idx="6">
                  <c:v>7235</c:v>
                </c:pt>
                <c:pt idx="9">
                  <c:v>7078</c:v>
                </c:pt>
                <c:pt idx="12">
                  <c:v>6762</c:v>
                </c:pt>
              </c:numCache>
            </c:numRef>
          </c:val>
          <c:extLst>
            <c:ext xmlns:c16="http://schemas.microsoft.com/office/drawing/2014/chart" uri="{C3380CC4-5D6E-409C-BE32-E72D297353CC}">
              <c16:uniqueId val="{00000004-1DA1-4008-90CB-9E69C2E027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A1-4008-90CB-9E69C2E027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A1-4008-90CB-9E69C2E027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22334</c:v>
                </c:pt>
                <c:pt idx="3">
                  <c:v>22074</c:v>
                </c:pt>
                <c:pt idx="6">
                  <c:v>21443</c:v>
                </c:pt>
                <c:pt idx="9">
                  <c:v>21620</c:v>
                </c:pt>
                <c:pt idx="12">
                  <c:v>22080</c:v>
                </c:pt>
              </c:numCache>
            </c:numRef>
          </c:val>
          <c:extLst>
            <c:ext xmlns:c16="http://schemas.microsoft.com/office/drawing/2014/chart" uri="{C3380CC4-5D6E-409C-BE32-E72D297353CC}">
              <c16:uniqueId val="{00000007-1DA1-4008-90CB-9E69C2E027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7094</c:v>
                </c:pt>
                <c:pt idx="2">
                  <c:v>#N/A</c:v>
                </c:pt>
                <c:pt idx="3">
                  <c:v>#N/A</c:v>
                </c:pt>
                <c:pt idx="4">
                  <c:v>6450</c:v>
                </c:pt>
                <c:pt idx="5">
                  <c:v>#N/A</c:v>
                </c:pt>
                <c:pt idx="6">
                  <c:v>#N/A</c:v>
                </c:pt>
                <c:pt idx="7">
                  <c:v>5914</c:v>
                </c:pt>
                <c:pt idx="8">
                  <c:v>#N/A</c:v>
                </c:pt>
                <c:pt idx="9">
                  <c:v>#N/A</c:v>
                </c:pt>
                <c:pt idx="10">
                  <c:v>7024</c:v>
                </c:pt>
                <c:pt idx="11">
                  <c:v>#N/A</c:v>
                </c:pt>
                <c:pt idx="12">
                  <c:v>#N/A</c:v>
                </c:pt>
                <c:pt idx="13">
                  <c:v>7938</c:v>
                </c:pt>
                <c:pt idx="14">
                  <c:v>#N/A</c:v>
                </c:pt>
              </c:numCache>
            </c:numRef>
          </c:val>
          <c:smooth val="0"/>
          <c:extLst>
            <c:ext xmlns:c16="http://schemas.microsoft.com/office/drawing/2014/chart" uri="{C3380CC4-5D6E-409C-BE32-E72D297353CC}">
              <c16:uniqueId val="{00000008-1DA1-4008-90CB-9E69C2E027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198800</c:v>
                </c:pt>
                <c:pt idx="5">
                  <c:v>194250</c:v>
                </c:pt>
                <c:pt idx="8">
                  <c:v>189519</c:v>
                </c:pt>
                <c:pt idx="11">
                  <c:v>188778</c:v>
                </c:pt>
                <c:pt idx="14">
                  <c:v>181376</c:v>
                </c:pt>
              </c:numCache>
            </c:numRef>
          </c:val>
          <c:extLst>
            <c:ext xmlns:c16="http://schemas.microsoft.com/office/drawing/2014/chart" uri="{C3380CC4-5D6E-409C-BE32-E72D297353CC}">
              <c16:uniqueId val="{00000000-DFB4-461B-A294-565807397C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26220</c:v>
                </c:pt>
                <c:pt idx="5">
                  <c:v>24090</c:v>
                </c:pt>
                <c:pt idx="8">
                  <c:v>24421</c:v>
                </c:pt>
                <c:pt idx="11">
                  <c:v>24300</c:v>
                </c:pt>
                <c:pt idx="14">
                  <c:v>23134</c:v>
                </c:pt>
              </c:numCache>
            </c:numRef>
          </c:val>
          <c:extLst>
            <c:ext xmlns:c16="http://schemas.microsoft.com/office/drawing/2014/chart" uri="{C3380CC4-5D6E-409C-BE32-E72D297353CC}">
              <c16:uniqueId val="{00000001-DFB4-461B-A294-565807397C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28856</c:v>
                </c:pt>
                <c:pt idx="5">
                  <c:v>28432</c:v>
                </c:pt>
                <c:pt idx="8">
                  <c:v>30671</c:v>
                </c:pt>
                <c:pt idx="11">
                  <c:v>35414</c:v>
                </c:pt>
                <c:pt idx="14">
                  <c:v>40272</c:v>
                </c:pt>
              </c:numCache>
            </c:numRef>
          </c:val>
          <c:extLst>
            <c:ext xmlns:c16="http://schemas.microsoft.com/office/drawing/2014/chart" uri="{C3380CC4-5D6E-409C-BE32-E72D297353CC}">
              <c16:uniqueId val="{00000002-DFB4-461B-A294-565807397C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B4-461B-A294-565807397C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B4-461B-A294-565807397C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507</c:v>
                </c:pt>
                <c:pt idx="3">
                  <c:v>575</c:v>
                </c:pt>
                <c:pt idx="6">
                  <c:v>785</c:v>
                </c:pt>
                <c:pt idx="9">
                  <c:v>825</c:v>
                </c:pt>
                <c:pt idx="12">
                  <c:v>847</c:v>
                </c:pt>
              </c:numCache>
            </c:numRef>
          </c:val>
          <c:extLst>
            <c:ext xmlns:c16="http://schemas.microsoft.com/office/drawing/2014/chart" uri="{C3380CC4-5D6E-409C-BE32-E72D297353CC}">
              <c16:uniqueId val="{00000005-DFB4-461B-A294-565807397C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19002</c:v>
                </c:pt>
                <c:pt idx="3">
                  <c:v>18803</c:v>
                </c:pt>
                <c:pt idx="6">
                  <c:v>19305</c:v>
                </c:pt>
                <c:pt idx="9">
                  <c:v>19936</c:v>
                </c:pt>
                <c:pt idx="12">
                  <c:v>20356</c:v>
                </c:pt>
              </c:numCache>
            </c:numRef>
          </c:val>
          <c:extLst>
            <c:ext xmlns:c16="http://schemas.microsoft.com/office/drawing/2014/chart" uri="{C3380CC4-5D6E-409C-BE32-E72D297353CC}">
              <c16:uniqueId val="{00000006-DFB4-461B-A294-565807397C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579</c:v>
                </c:pt>
                <c:pt idx="3">
                  <c:v>449</c:v>
                </c:pt>
                <c:pt idx="6">
                  <c:v>388</c:v>
                </c:pt>
                <c:pt idx="9">
                  <c:v>329</c:v>
                </c:pt>
                <c:pt idx="12">
                  <c:v>403</c:v>
                </c:pt>
              </c:numCache>
            </c:numRef>
          </c:val>
          <c:extLst>
            <c:ext xmlns:c16="http://schemas.microsoft.com/office/drawing/2014/chart" uri="{C3380CC4-5D6E-409C-BE32-E72D297353CC}">
              <c16:uniqueId val="{00000007-DFB4-461B-A294-565807397C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73808</c:v>
                </c:pt>
                <c:pt idx="3">
                  <c:v>68303</c:v>
                </c:pt>
                <c:pt idx="6">
                  <c:v>66198</c:v>
                </c:pt>
                <c:pt idx="9">
                  <c:v>61472</c:v>
                </c:pt>
                <c:pt idx="12">
                  <c:v>56755</c:v>
                </c:pt>
              </c:numCache>
            </c:numRef>
          </c:val>
          <c:extLst>
            <c:ext xmlns:c16="http://schemas.microsoft.com/office/drawing/2014/chart" uri="{C3380CC4-5D6E-409C-BE32-E72D297353CC}">
              <c16:uniqueId val="{00000008-DFB4-461B-A294-565807397C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22451</c:v>
                </c:pt>
                <c:pt idx="3">
                  <c:v>27827</c:v>
                </c:pt>
                <c:pt idx="6">
                  <c:v>28981</c:v>
                </c:pt>
                <c:pt idx="9">
                  <c:v>19157</c:v>
                </c:pt>
                <c:pt idx="12">
                  <c:v>12302</c:v>
                </c:pt>
              </c:numCache>
            </c:numRef>
          </c:val>
          <c:extLst>
            <c:ext xmlns:c16="http://schemas.microsoft.com/office/drawing/2014/chart" uri="{C3380CC4-5D6E-409C-BE32-E72D297353CC}">
              <c16:uniqueId val="{00000009-DFB4-461B-A294-565807397C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236141</c:v>
                </c:pt>
                <c:pt idx="3">
                  <c:v>234718</c:v>
                </c:pt>
                <c:pt idx="6">
                  <c:v>233945</c:v>
                </c:pt>
                <c:pt idx="9">
                  <c:v>239297</c:v>
                </c:pt>
                <c:pt idx="12">
                  <c:v>235581</c:v>
                </c:pt>
              </c:numCache>
            </c:numRef>
          </c:val>
          <c:extLst>
            <c:ext xmlns:c16="http://schemas.microsoft.com/office/drawing/2014/chart" uri="{C3380CC4-5D6E-409C-BE32-E72D297353CC}">
              <c16:uniqueId val="{0000000A-DFB4-461B-A294-565807397C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98611</c:v>
                </c:pt>
                <c:pt idx="2">
                  <c:v>#N/A</c:v>
                </c:pt>
                <c:pt idx="3">
                  <c:v>#N/A</c:v>
                </c:pt>
                <c:pt idx="4">
                  <c:v>103902</c:v>
                </c:pt>
                <c:pt idx="5">
                  <c:v>#N/A</c:v>
                </c:pt>
                <c:pt idx="6">
                  <c:v>#N/A</c:v>
                </c:pt>
                <c:pt idx="7">
                  <c:v>104991</c:v>
                </c:pt>
                <c:pt idx="8">
                  <c:v>#N/A</c:v>
                </c:pt>
                <c:pt idx="9">
                  <c:v>#N/A</c:v>
                </c:pt>
                <c:pt idx="10">
                  <c:v>92524</c:v>
                </c:pt>
                <c:pt idx="11">
                  <c:v>#N/A</c:v>
                </c:pt>
                <c:pt idx="12">
                  <c:v>#N/A</c:v>
                </c:pt>
                <c:pt idx="13">
                  <c:v>81463</c:v>
                </c:pt>
                <c:pt idx="14">
                  <c:v>#N/A</c:v>
                </c:pt>
              </c:numCache>
            </c:numRef>
          </c:val>
          <c:smooth val="0"/>
          <c:extLst>
            <c:ext xmlns:c16="http://schemas.microsoft.com/office/drawing/2014/chart" uri="{C3380CC4-5D6E-409C-BE32-E72D297353CC}">
              <c16:uniqueId val="{0000000B-DFB4-461B-A294-565807397C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8755</c:v>
                </c:pt>
                <c:pt idx="1">
                  <c:v>9756</c:v>
                </c:pt>
                <c:pt idx="2">
                  <c:v>10256</c:v>
                </c:pt>
              </c:numCache>
            </c:numRef>
          </c:val>
          <c:extLst>
            <c:ext xmlns:c16="http://schemas.microsoft.com/office/drawing/2014/chart" uri="{C3380CC4-5D6E-409C-BE32-E72D297353CC}">
              <c16:uniqueId val="{00000000-9677-405B-81B8-365E076A6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5411</c:v>
                </c:pt>
                <c:pt idx="1">
                  <c:v>6845</c:v>
                </c:pt>
                <c:pt idx="2">
                  <c:v>9740</c:v>
                </c:pt>
              </c:numCache>
            </c:numRef>
          </c:val>
          <c:extLst>
            <c:ext xmlns:c16="http://schemas.microsoft.com/office/drawing/2014/chart" uri="{C3380CC4-5D6E-409C-BE32-E72D297353CC}">
              <c16:uniqueId val="{00000001-9677-405B-81B8-365E076A6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8452</c:v>
                </c:pt>
                <c:pt idx="1">
                  <c:v>9348</c:v>
                </c:pt>
                <c:pt idx="2">
                  <c:v>9764</c:v>
                </c:pt>
              </c:numCache>
            </c:numRef>
          </c:val>
          <c:extLst>
            <c:ext xmlns:c16="http://schemas.microsoft.com/office/drawing/2014/chart" uri="{C3380CC4-5D6E-409C-BE32-E72D297353CC}">
              <c16:uniqueId val="{00000002-9677-405B-81B8-365E076A6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小・中学校の整備事業に充当してきた義務教育施設事業債の償還金が増加したことなどにより増となっている。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臨時財政対策債償還金の増加などがあるものの、補正予算債や公害防止事業債の償還金の減少などにより減となっている。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市債の発行をできる限り抑制するとともに、発行にあたっては、交付税措置のある有利な市債を活用し、財政の健全化に努める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r>
            <a:rPr kumimoji="1" lang="ja-JP" altLang="en-US" sz="1400">
              <a:latin typeface="ＭＳ ゴシック" pitchFamily="49" charset="-128"/>
              <a:ea typeface="ＭＳ ゴシック" pitchFamily="49" charset="-128"/>
            </a:rPr>
            <a:t>　旧合併特例債や臨時財政対策債の減により残高が減少した。</a:t>
          </a:r>
        </a:p>
        <a:p>
          <a:r>
            <a:rPr kumimoji="1" lang="ja-JP" altLang="en-US" sz="1400">
              <a:latin typeface="ＭＳ ゴシック" pitchFamily="49" charset="-128"/>
              <a:ea typeface="ＭＳ ゴシック" pitchFamily="49" charset="-128"/>
            </a:rPr>
            <a:t>〇債務負担行為に基づく支出予定額</a:t>
          </a:r>
        </a:p>
        <a:p>
          <a:r>
            <a:rPr kumimoji="1" lang="ja-JP" altLang="en-US" sz="1400">
              <a:latin typeface="ＭＳ ゴシック" pitchFamily="49" charset="-128"/>
              <a:ea typeface="ＭＳ ゴシック" pitchFamily="49" charset="-128"/>
            </a:rPr>
            <a:t>　債務負担行為を設定していた大沢野・大山地域公共施設複合化事業や中規模ホール整備官民連携事業などの大型事業の支払いの一部が完了したことにより減少した。</a:t>
          </a:r>
        </a:p>
        <a:p>
          <a:r>
            <a:rPr kumimoji="1" lang="ja-JP" altLang="en-US" sz="1400">
              <a:latin typeface="ＭＳ ゴシック" pitchFamily="49" charset="-128"/>
              <a:ea typeface="ＭＳ ゴシック" pitchFamily="49" charset="-128"/>
            </a:rPr>
            <a:t>○公営企業債等繰入見込額　</a:t>
          </a:r>
        </a:p>
        <a:p>
          <a:r>
            <a:rPr kumimoji="1" lang="ja-JP" altLang="en-US" sz="1400">
              <a:latin typeface="ＭＳ ゴシック" pitchFamily="49" charset="-128"/>
              <a:ea typeface="ＭＳ ゴシック" pitchFamily="49" charset="-128"/>
            </a:rPr>
            <a:t>　公共下水道事業における起債残高の減により繰入見込額が減少傾向にある。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公共下水道事業等における公営企業債等繰入見込額の減など将来負担の減要因はあるものの、今後も大型の施設整備事業が予定されていることから、地方債の現在高の削減等、財政の健全化に努める。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億円を取り崩した一方、決算剰余金を財政調整基金及び減債基金へそれぞれ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億円を積み立てたほか、土地売払収入を減債基金へ積み立てたこと、将来にわたり健全な財政運営を行うために減債基金へ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・財政調整基金、減債基金については、下記のとおり、残高は少なくとも維持されていくものと考えている。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それぞれ特定の目的で設置されており、設置目的が達成された場合は廃止することから、新たな基金を造成しなければ、中長期的には、基金の残高は減少していくもの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・舞台芸術振興事業基金：舞台芸術の振興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・新型コロナウイルス感染症対策利子補給事業基金：緊急経営基盤安定資金（コロナ融資枠）の利子補給補助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・路面電車事業基金：路面電車施設及び車両の維持等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将来の都市基盤整備を行うにあたり事業費の平準化を図るため、都市基盤整備基金へ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億円、ふるさと納税を活用し、ふるさとぬくもり基金へ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億円を積み立てた一方、新型コロナウイルス感染症対策利子補給事業基金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富山駅周辺整備事業など今後も都市基盤整備事業に取組む必要があり、一定の残高水準の確保に努めることとしている。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舞台芸術振興施設の維持管理等に活用しており、一定の残高水準の確保に努めることとしている。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果実運用型の基金であり、運用益は各種福祉事業に活用しており、一定の残高水準の確保に努めることとしている。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・新型コロナウイルス感染症対策利子補給事業基金：緊急経営基盤安定資金（コロナ融資枠）の利子補給補助に活用することとしており、基金化が認められている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・路面電車事業基金：路面電車施設及び車両の維持等に活用しており、一定の残高水準の確保に努めることとしている。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財政調整基金は、年度間の財源調整や大きな災害などに備えるための重要な基金であり、今後も、現在の残高の維持・増加に努めることとしている。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・企業団地分譲による土地売払収入等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市債残高は、今後、水橋地区の義務教育学校整備事業等の大型事業の実施により、引き続き高い水準で推移することが見込まれるため、市債の繰上償還ができる環境になった場合に対応できるよう、残高の維持・増加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409,075
401,505
1,241.70
190,208,167
185,526,848
3,538,354
103,405,647
235,383,562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ここ数年は０．８０前後で推移しており、概ね類似団体の平均値である。</a:t>
          </a:r>
        </a:p>
        <a:p>
          <a:r>
            <a:rPr kumimoji="1" lang="ja-JP" altLang="en-US" sz="1300">
              <a:latin typeface="ＭＳ Ｐゴシック" panose="020B0600070205080204" pitchFamily="50" charset="-128"/>
              <a:ea typeface="ＭＳ Ｐゴシック" panose="020B0600070205080204" pitchFamily="50" charset="-128"/>
            </a:rPr>
            <a:t>今後の対応策としては、市税の課税客体を確実に把握するとともに、収納率の向上を図るなど、歳入の確保に努める。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前年度と比較し、指標は上昇した。</a:t>
          </a:r>
        </a:p>
        <a:p>
          <a:r>
            <a:rPr kumimoji="1" lang="ja-JP" altLang="en-US" sz="1300">
              <a:latin typeface="ＭＳ Ｐゴシック" panose="020B0600070205080204" pitchFamily="50" charset="-128"/>
              <a:ea typeface="ＭＳ Ｐゴシック" panose="020B0600070205080204" pitchFamily="50" charset="-128"/>
            </a:rPr>
            <a:t>主な要因としては、歳出において維持補修費の減少などがあったものの歳入において臨時財政対策債が減少したことなどが挙げられる。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106934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704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29718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770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72661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前年度と比較し、指標は上昇した。</a:t>
          </a:r>
        </a:p>
        <a:p>
          <a:r>
            <a:rPr kumimoji="1" lang="ja-JP" altLang="en-US" sz="1300">
              <a:latin typeface="ＭＳ Ｐゴシック" panose="020B0600070205080204" pitchFamily="50" charset="-128"/>
              <a:ea typeface="ＭＳ Ｐゴシック" panose="020B0600070205080204" pitchFamily="50" charset="-128"/>
            </a:rPr>
            <a:t>主な要因としては、光熱費高騰に伴う施設管理費の増加などが挙げられる。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58648</xdr:rowOff>
    </xdr:from>
    <xdr:to>
      <xdr:col>23</xdr:col>
      <xdr:colOff>133350</xdr:colOff>
      <xdr:row>83</xdr:row>
      <xdr:rowOff>110367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88998"/>
          <a:ext cx="838200" cy="5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144838</xdr:rowOff>
    </xdr:from>
    <xdr:to>
      <xdr:col>19</xdr:col>
      <xdr:colOff>133350</xdr:colOff>
      <xdr:row>83</xdr:row>
      <xdr:rowOff>58648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3738"/>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81141</xdr:rowOff>
    </xdr:from>
    <xdr:to>
      <xdr:col>15</xdr:col>
      <xdr:colOff>82550</xdr:colOff>
      <xdr:row>82</xdr:row>
      <xdr:rowOff>144838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8591"/>
          <a:ext cx="889000" cy="2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39719</xdr:rowOff>
    </xdr:from>
    <xdr:to>
      <xdr:col>11</xdr:col>
      <xdr:colOff>31750</xdr:colOff>
      <xdr:row>81</xdr:row>
      <xdr:rowOff>81141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27169"/>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59567</xdr:rowOff>
    </xdr:from>
    <xdr:to>
      <xdr:col>23</xdr:col>
      <xdr:colOff>184150</xdr:colOff>
      <xdr:row>83</xdr:row>
      <xdr:rowOff>161167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76094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3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7848</xdr:rowOff>
    </xdr:from>
    <xdr:to>
      <xdr:col>19</xdr:col>
      <xdr:colOff>184150</xdr:colOff>
      <xdr:row>83</xdr:row>
      <xdr:rowOff>109448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119625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0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94038</xdr:rowOff>
    </xdr:from>
    <xdr:to>
      <xdr:col>15</xdr:col>
      <xdr:colOff>133350</xdr:colOff>
      <xdr:row>83</xdr:row>
      <xdr:rowOff>24188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8965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30341</xdr:rowOff>
    </xdr:from>
    <xdr:to>
      <xdr:col>11</xdr:col>
      <xdr:colOff>82550</xdr:colOff>
      <xdr:row>81</xdr:row>
      <xdr:rowOff>131941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142118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160369</xdr:rowOff>
    </xdr:from>
    <xdr:to>
      <xdr:col>7</xdr:col>
      <xdr:colOff>31750</xdr:colOff>
      <xdr:row>81</xdr:row>
      <xdr:rowOff>90519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100696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4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主な要因としては、経験年数が長い職員の平均給料月額が低下したことなどによるものである。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4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小学校区単位を基本として地区センター（住民サービス関連施設）を設置しているほか、公立保育所の比率が他の自治体と比較して多いことなどから、類似団体平均を上回っている。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とも行政需要に柔軟に対応できるよう、より効果的で専門性の高いサービス提供を図っていくため、再任用・再雇用職員や任期付職員、会計年度任用職員を活用し、限られた人材を真に行政が担うべき分野に配置することを基本としながら、定員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122344</xdr:rowOff>
    </xdr:from>
    <xdr:to>
      <xdr:col>81</xdr:col>
      <xdr:colOff>44450</xdr:colOff>
      <xdr:row>63</xdr:row>
      <xdr:rowOff>126365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9236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126365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076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49954</xdr:rowOff>
    </xdr:from>
    <xdr:to>
      <xdr:col>72</xdr:col>
      <xdr:colOff>203200</xdr:colOff>
      <xdr:row>63</xdr:row>
      <xdr:rowOff>106256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49954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71544</xdr:rowOff>
    </xdr:from>
    <xdr:to>
      <xdr:col>81</xdr:col>
      <xdr:colOff>95250</xdr:colOff>
      <xdr:row>64</xdr:row>
      <xdr:rowOff>1694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43621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75565</xdr:rowOff>
    </xdr:from>
    <xdr:to>
      <xdr:col>77</xdr:col>
      <xdr:colOff>95250</xdr:colOff>
      <xdr:row>64</xdr:row>
      <xdr:rowOff>5715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161942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170604</xdr:rowOff>
    </xdr:from>
    <xdr:to>
      <xdr:col>68</xdr:col>
      <xdr:colOff>203200</xdr:colOff>
      <xdr:row>63</xdr:row>
      <xdr:rowOff>100754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85531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前年度と比較し、指標は上昇した。</a:t>
          </a:r>
        </a:p>
        <a:p>
          <a:r>
            <a:rPr kumimoji="1" lang="ja-JP" altLang="en-US" sz="1300">
              <a:latin typeface="ＭＳ Ｐゴシック" panose="020B0600070205080204" pitchFamily="50" charset="-128"/>
              <a:ea typeface="ＭＳ Ｐゴシック" panose="020B0600070205080204" pitchFamily="50" charset="-128"/>
            </a:rPr>
            <a:t>主な要因としては、元利償還金が増加したことなどによるものである。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臨時財政対策債や、学校の整備などに充当してきた起債の償還が依然として高水準にあり、義務教育学校「水橋学園」の整備等も今後見込まれることから、引き続き市債の発行をできる限り抑制するとともに、発行にあたっては、交付税措置のある有利な市債を活用し、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14817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297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42</xdr:row>
      <xdr:rowOff>151795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151795</xdr:rowOff>
    </xdr:from>
    <xdr:to>
      <xdr:col>72</xdr:col>
      <xdr:colOff>203200</xdr:colOff>
      <xdr:row>43</xdr:row>
      <xdr:rowOff>72269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526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72269</xdr:rowOff>
    </xdr:from>
    <xdr:to>
      <xdr:col>68</xdr:col>
      <xdr:colOff>152400</xdr:colOff>
      <xdr:row>44</xdr:row>
      <xdr:rowOff>27215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446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100995</xdr:rowOff>
    </xdr:from>
    <xdr:to>
      <xdr:col>73</xdr:col>
      <xdr:colOff>44450</xdr:colOff>
      <xdr:row>43</xdr:row>
      <xdr:rowOff>31145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p>
        <a:p>
          <a:r>
            <a:rPr kumimoji="1" lang="ja-JP" altLang="en-US" sz="1300">
              <a:latin typeface="ＭＳ Ｐゴシック" panose="020B0600070205080204" pitchFamily="50" charset="-128"/>
              <a:ea typeface="ＭＳ Ｐゴシック" panose="020B0600070205080204" pitchFamily="50" charset="-128"/>
            </a:rPr>
            <a:t>主な要因としては、債務負担行為に基づく支出予定額や公共下水道事業等の公営企業債等繰入見込額が減少していることなどが挙げられる。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今後も後世への負担を少しでも軽減できるよう、徹底した事務事業の見直しを図るなど、財政の健全化に努める。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109525</xdr:rowOff>
    </xdr:from>
    <xdr:to>
      <xdr:col>81</xdr:col>
      <xdr:colOff>44450</xdr:colOff>
      <xdr:row>20</xdr:row>
      <xdr:rowOff>33630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67075"/>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33630</xdr:rowOff>
    </xdr:from>
    <xdr:to>
      <xdr:col>77</xdr:col>
      <xdr:colOff>44450</xdr:colOff>
      <xdr:row>21</xdr:row>
      <xdr:rowOff>55219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6263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55219</xdr:rowOff>
    </xdr:from>
    <xdr:to>
      <xdr:col>72</xdr:col>
      <xdr:colOff>203200</xdr:colOff>
      <xdr:row>21</xdr:row>
      <xdr:rowOff>61976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5566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169723</xdr:rowOff>
    </xdr:from>
    <xdr:to>
      <xdr:col>68</xdr:col>
      <xdr:colOff>152400</xdr:colOff>
      <xdr:row>21</xdr:row>
      <xdr:rowOff>61976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98723"/>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58725</xdr:rowOff>
    </xdr:from>
    <xdr:to>
      <xdr:col>81</xdr:col>
      <xdr:colOff>95250</xdr:colOff>
      <xdr:row>19</xdr:row>
      <xdr:rowOff>160325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30802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8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154280</xdr:rowOff>
    </xdr:from>
    <xdr:to>
      <xdr:col>77</xdr:col>
      <xdr:colOff>95250</xdr:colOff>
      <xdr:row>20</xdr:row>
      <xdr:rowOff>84430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69207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4419</xdr:rowOff>
    </xdr:from>
    <xdr:to>
      <xdr:col>73</xdr:col>
      <xdr:colOff>44450</xdr:colOff>
      <xdr:row>21</xdr:row>
      <xdr:rowOff>106019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90796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9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11176</xdr:rowOff>
    </xdr:from>
    <xdr:to>
      <xdr:col>68</xdr:col>
      <xdr:colOff>203200</xdr:colOff>
      <xdr:row>21</xdr:row>
      <xdr:rowOff>112776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97553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118923</xdr:rowOff>
    </xdr:from>
    <xdr:to>
      <xdr:col>64</xdr:col>
      <xdr:colOff>152400</xdr:colOff>
      <xdr:row>21</xdr:row>
      <xdr:rowOff>49073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33850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409,075
401,505
1,241.70
190,208,167
185,526,848
3,538,354
103,405,647
235,383,562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引き続き定員適正化計画等に基づき、人件費の抑制に努める。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施設の維持管理費が占める割合が多いことから、公共施設の統廃合を含めた再編や効率的な活用方法等を検討するなど、物件費のさらなる抑制に努める。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90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4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ポイント下回っているものの扶助費自体は増加傾向にある。</a:t>
          </a:r>
        </a:p>
        <a:p>
          <a:r>
            <a:rPr kumimoji="1" lang="ja-JP" altLang="en-US" sz="1300">
              <a:latin typeface="ＭＳ Ｐゴシック" panose="020B0600070205080204" pitchFamily="50" charset="-128"/>
              <a:ea typeface="ＭＳ Ｐゴシック" panose="020B0600070205080204" pitchFamily="50" charset="-128"/>
            </a:rPr>
            <a:t>主な要因としては、私立認定こども園への施設型給付費のほか、生活保護費や障害者等への自立支援給付費の増加などが挙げられる。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主な要因としては、後期高齢者医療事業特別会計や公設地方卸売市場事業特別会計への繰出金が増加したことなどが挙げられる。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8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44450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広域圏事務組合負担金の増加などにより前年度から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類似団体平均を上回っており、事業再点検や事務事業評価を通した各種補助金の見直しなどにより、補助費の抑制に努める。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142240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2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142240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7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31750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63517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9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59707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近年は改善傾向にあったものの、義務教育施設債の償還開始等により地方債の元利償還金が膨らんでおり、類似団体平均を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引き続き、市債の発行をできる限り抑制するとともに、発行にあたっては、交付税措置のある有利な市債を活用していく。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53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53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7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公債費以外の経常経費が経常収支に占める割合は、類似団体平均を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引き続き、行政改革大綱等に基づき事務事業の見直しなどを行い、限られた財源の重点的・効率的な配分に努め、行政の一層のスリム化を行うこと等を通して、健全な財政運営を図る。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51460"/>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51460"/>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58420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143345</xdr:rowOff>
    </xdr:from>
    <xdr:to>
      <xdr:col>29</xdr:col>
      <xdr:colOff>127000</xdr:colOff>
      <xdr:row>18</xdr:row>
      <xdr:rowOff>4280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5620"/>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4280</xdr:rowOff>
    </xdr:from>
    <xdr:to>
      <xdr:col>26</xdr:col>
      <xdr:colOff>50800</xdr:colOff>
      <xdr:row>18</xdr:row>
      <xdr:rowOff>38379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8005"/>
          <a:ext cx="698500" cy="3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38379</xdr:rowOff>
    </xdr:from>
    <xdr:to>
      <xdr:col>22</xdr:col>
      <xdr:colOff>114300</xdr:colOff>
      <xdr:row>18</xdr:row>
      <xdr:rowOff>89167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2104"/>
          <a:ext cx="698500" cy="5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89167</xdr:rowOff>
    </xdr:from>
    <xdr:to>
      <xdr:col>18</xdr:col>
      <xdr:colOff>177800</xdr:colOff>
      <xdr:row>18</xdr:row>
      <xdr:rowOff>133782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2892"/>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92545</xdr:rowOff>
    </xdr:from>
    <xdr:to>
      <xdr:col>29</xdr:col>
      <xdr:colOff>177800</xdr:colOff>
      <xdr:row>18</xdr:row>
      <xdr:rowOff>22695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64622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124930</xdr:rowOff>
    </xdr:from>
    <xdr:to>
      <xdr:col>26</xdr:col>
      <xdr:colOff>101600</xdr:colOff>
      <xdr:row>18</xdr:row>
      <xdr:rowOff>55080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39857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3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159029</xdr:rowOff>
    </xdr:from>
    <xdr:to>
      <xdr:col>22</xdr:col>
      <xdr:colOff>165100</xdr:colOff>
      <xdr:row>18</xdr:row>
      <xdr:rowOff>89179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38367</xdr:rowOff>
    </xdr:from>
    <xdr:to>
      <xdr:col>19</xdr:col>
      <xdr:colOff>38100</xdr:colOff>
      <xdr:row>18</xdr:row>
      <xdr:rowOff>139967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2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124744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82982</xdr:rowOff>
    </xdr:from>
    <xdr:to>
      <xdr:col>15</xdr:col>
      <xdr:colOff>101600</xdr:colOff>
      <xdr:row>19</xdr:row>
      <xdr:rowOff>13132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169359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168682</xdr:rowOff>
    </xdr:from>
    <xdr:to>
      <xdr:col>29</xdr:col>
      <xdr:colOff>127000</xdr:colOff>
      <xdr:row>34</xdr:row>
      <xdr:rowOff>257187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36132"/>
          <a:ext cx="647700" cy="8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257187</xdr:rowOff>
    </xdr:from>
    <xdr:to>
      <xdr:col>26</xdr:col>
      <xdr:colOff>50800</xdr:colOff>
      <xdr:row>35</xdr:row>
      <xdr:rowOff>21044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4637"/>
          <a:ext cx="698500" cy="106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317043</xdr:rowOff>
    </xdr:from>
    <xdr:to>
      <xdr:col>22</xdr:col>
      <xdr:colOff>114300</xdr:colOff>
      <xdr:row>35</xdr:row>
      <xdr:rowOff>21044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84493"/>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260274</xdr:rowOff>
    </xdr:from>
    <xdr:to>
      <xdr:col>18</xdr:col>
      <xdr:colOff>177800</xdr:colOff>
      <xdr:row>34</xdr:row>
      <xdr:rowOff>317043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27724"/>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117882</xdr:rowOff>
    </xdr:from>
    <xdr:to>
      <xdr:col>29</xdr:col>
      <xdr:colOff>177800</xdr:colOff>
      <xdr:row>34</xdr:row>
      <xdr:rowOff>219482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8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305859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206388</xdr:rowOff>
    </xdr:from>
    <xdr:to>
      <xdr:col>26</xdr:col>
      <xdr:colOff>101600</xdr:colOff>
      <xdr:row>34</xdr:row>
      <xdr:rowOff>307987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383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318165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4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313144</xdr:rowOff>
    </xdr:from>
    <xdr:to>
      <xdr:col>22</xdr:col>
      <xdr:colOff>165100</xdr:colOff>
      <xdr:row>35</xdr:row>
      <xdr:rowOff>71844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8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82021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266243</xdr:rowOff>
    </xdr:from>
    <xdr:to>
      <xdr:col>19</xdr:col>
      <xdr:colOff>38100</xdr:colOff>
      <xdr:row>35</xdr:row>
      <xdr:rowOff>24943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35120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209474</xdr:rowOff>
    </xdr:from>
    <xdr:to>
      <xdr:col>15</xdr:col>
      <xdr:colOff>101600</xdr:colOff>
      <xdr:row>34</xdr:row>
      <xdr:rowOff>311074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7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321251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4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409,075
401,505
1,241.70
190,208,167
185,526,848
3,538,354
103,405,647
235,383,562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9561</xdr:rowOff>
    </xdr:from>
    <xdr:to>
      <xdr:col>24</xdr:col>
      <xdr:colOff>63500</xdr:colOff>
      <xdr:row>35</xdr:row>
      <xdr:rowOff>54008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0311"/>
          <a:ext cx="8382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54008</xdr:rowOff>
    </xdr:from>
    <xdr:to>
      <xdr:col>19</xdr:col>
      <xdr:colOff>177800</xdr:colOff>
      <xdr:row>35</xdr:row>
      <xdr:rowOff>70957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54758"/>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70957</xdr:rowOff>
    </xdr:from>
    <xdr:to>
      <xdr:col>15</xdr:col>
      <xdr:colOff>50800</xdr:colOff>
      <xdr:row>36</xdr:row>
      <xdr:rowOff>58122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1707"/>
          <a:ext cx="8890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58122</xdr:rowOff>
    </xdr:from>
    <xdr:to>
      <xdr:col>10</xdr:col>
      <xdr:colOff>114300</xdr:colOff>
      <xdr:row>36</xdr:row>
      <xdr:rowOff>106586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032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130211</xdr:rowOff>
    </xdr:from>
    <xdr:to>
      <xdr:col>24</xdr:col>
      <xdr:colOff>114300</xdr:colOff>
      <xdr:row>35</xdr:row>
      <xdr:rowOff>60361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153088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3208</xdr:rowOff>
    </xdr:from>
    <xdr:to>
      <xdr:col>20</xdr:col>
      <xdr:colOff>38100</xdr:colOff>
      <xdr:row>35</xdr:row>
      <xdr:rowOff>104808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95935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20157</xdr:rowOff>
    </xdr:from>
    <xdr:to>
      <xdr:col>15</xdr:col>
      <xdr:colOff>101600</xdr:colOff>
      <xdr:row>35</xdr:row>
      <xdr:rowOff>121757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112884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7322</xdr:rowOff>
    </xdr:from>
    <xdr:to>
      <xdr:col>10</xdr:col>
      <xdr:colOff>165100</xdr:colOff>
      <xdr:row>36</xdr:row>
      <xdr:rowOff>108922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100049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55786</xdr:rowOff>
    </xdr:from>
    <xdr:to>
      <xdr:col>6</xdr:col>
      <xdr:colOff>38100</xdr:colOff>
      <xdr:row>36</xdr:row>
      <xdr:rowOff>157386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148513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40107</xdr:rowOff>
    </xdr:from>
    <xdr:to>
      <xdr:col>24</xdr:col>
      <xdr:colOff>63500</xdr:colOff>
      <xdr:row>58</xdr:row>
      <xdr:rowOff>6579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2757"/>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6579</xdr:rowOff>
    </xdr:from>
    <xdr:to>
      <xdr:col>19</xdr:col>
      <xdr:colOff>177800</xdr:colOff>
      <xdr:row>59</xdr:row>
      <xdr:rowOff>6883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0679"/>
          <a:ext cx="8890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6883</xdr:rowOff>
    </xdr:from>
    <xdr:to>
      <xdr:col>15</xdr:col>
      <xdr:colOff>50800</xdr:colOff>
      <xdr:row>59</xdr:row>
      <xdr:rowOff>38049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22433"/>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38049</xdr:rowOff>
    </xdr:from>
    <xdr:to>
      <xdr:col>10</xdr:col>
      <xdr:colOff>114300</xdr:colOff>
      <xdr:row>59</xdr:row>
      <xdr:rowOff>100533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53599"/>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160757</xdr:rowOff>
    </xdr:from>
    <xdr:to>
      <xdr:col>24</xdr:col>
      <xdr:colOff>114300</xdr:colOff>
      <xdr:row>57</xdr:row>
      <xdr:rowOff>90907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139184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127229</xdr:rowOff>
    </xdr:from>
    <xdr:to>
      <xdr:col>20</xdr:col>
      <xdr:colOff>38100</xdr:colOff>
      <xdr:row>58</xdr:row>
      <xdr:rowOff>57379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48506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127533</xdr:rowOff>
    </xdr:from>
    <xdr:to>
      <xdr:col>15</xdr:col>
      <xdr:colOff>101600</xdr:colOff>
      <xdr:row>59</xdr:row>
      <xdr:rowOff>57683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158699</xdr:rowOff>
    </xdr:from>
    <xdr:to>
      <xdr:col>10</xdr:col>
      <xdr:colOff>165100</xdr:colOff>
      <xdr:row>59</xdr:row>
      <xdr:rowOff>88849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79976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49733</xdr:rowOff>
    </xdr:from>
    <xdr:to>
      <xdr:col>6</xdr:col>
      <xdr:colOff>38100</xdr:colOff>
      <xdr:row>59</xdr:row>
      <xdr:rowOff>151333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142460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78663</xdr:rowOff>
    </xdr:from>
    <xdr:to>
      <xdr:col>24</xdr:col>
      <xdr:colOff>63500</xdr:colOff>
      <xdr:row>76</xdr:row>
      <xdr:rowOff>13170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37413"/>
          <a:ext cx="838200" cy="10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11512</xdr:rowOff>
    </xdr:from>
    <xdr:to>
      <xdr:col>19</xdr:col>
      <xdr:colOff>177800</xdr:colOff>
      <xdr:row>75</xdr:row>
      <xdr:rowOff>78663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70262"/>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11512</xdr:rowOff>
    </xdr:from>
    <xdr:to>
      <xdr:col>15</xdr:col>
      <xdr:colOff>50800</xdr:colOff>
      <xdr:row>76</xdr:row>
      <xdr:rowOff>77978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70262"/>
          <a:ext cx="889000" cy="2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43687</xdr:rowOff>
    </xdr:from>
    <xdr:to>
      <xdr:col>10</xdr:col>
      <xdr:colOff>114300</xdr:colOff>
      <xdr:row>76</xdr:row>
      <xdr:rowOff>77978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7388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133820</xdr:rowOff>
    </xdr:from>
    <xdr:to>
      <xdr:col>24</xdr:col>
      <xdr:colOff>114300</xdr:colOff>
      <xdr:row>76</xdr:row>
      <xdr:rowOff>63970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156697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27863</xdr:rowOff>
    </xdr:from>
    <xdr:to>
      <xdr:col>20</xdr:col>
      <xdr:colOff>38100</xdr:colOff>
      <xdr:row>75</xdr:row>
      <xdr:rowOff>129463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145990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6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132162</xdr:rowOff>
    </xdr:from>
    <xdr:to>
      <xdr:col>15</xdr:col>
      <xdr:colOff>101600</xdr:colOff>
      <xdr:row>75</xdr:row>
      <xdr:rowOff>62312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78839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59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27178</xdr:rowOff>
    </xdr:from>
    <xdr:to>
      <xdr:col>10</xdr:col>
      <xdr:colOff>165100</xdr:colOff>
      <xdr:row>76</xdr:row>
      <xdr:rowOff>128778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145305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164337</xdr:rowOff>
    </xdr:from>
    <xdr:to>
      <xdr:col>6</xdr:col>
      <xdr:colOff>38100</xdr:colOff>
      <xdr:row>76</xdr:row>
      <xdr:rowOff>94487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111015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84325</xdr:rowOff>
    </xdr:from>
    <xdr:to>
      <xdr:col>24</xdr:col>
      <xdr:colOff>63500</xdr:colOff>
      <xdr:row>96</xdr:row>
      <xdr:rowOff>153522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43525"/>
          <a:ext cx="838200" cy="6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84325</xdr:rowOff>
    </xdr:from>
    <xdr:to>
      <xdr:col>19</xdr:col>
      <xdr:colOff>177800</xdr:colOff>
      <xdr:row>97</xdr:row>
      <xdr:rowOff>101341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43525"/>
          <a:ext cx="889000" cy="1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101341</xdr:rowOff>
    </xdr:from>
    <xdr:to>
      <xdr:col>15</xdr:col>
      <xdr:colOff>50800</xdr:colOff>
      <xdr:row>97</xdr:row>
      <xdr:rowOff>141582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1991"/>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161122</xdr:rowOff>
    </xdr:from>
    <xdr:to>
      <xdr:col>15</xdr:col>
      <xdr:colOff>101600</xdr:colOff>
      <xdr:row>96</xdr:row>
      <xdr:rowOff>91272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107799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141582</xdr:rowOff>
    </xdr:from>
    <xdr:to>
      <xdr:col>10</xdr:col>
      <xdr:colOff>114300</xdr:colOff>
      <xdr:row>97</xdr:row>
      <xdr:rowOff>170957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223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21844</xdr:rowOff>
    </xdr:from>
    <xdr:to>
      <xdr:col>10</xdr:col>
      <xdr:colOff>165100</xdr:colOff>
      <xdr:row>96</xdr:row>
      <xdr:rowOff>123444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139971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59648</xdr:rowOff>
    </xdr:from>
    <xdr:to>
      <xdr:col>6</xdr:col>
      <xdr:colOff>38100</xdr:colOff>
      <xdr:row>96</xdr:row>
      <xdr:rowOff>161248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6325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102722</xdr:rowOff>
    </xdr:from>
    <xdr:to>
      <xdr:col>24</xdr:col>
      <xdr:colOff>114300</xdr:colOff>
      <xdr:row>97</xdr:row>
      <xdr:rowOff>32872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17649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7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33525</xdr:rowOff>
    </xdr:from>
    <xdr:to>
      <xdr:col>20</xdr:col>
      <xdr:colOff>38100</xdr:colOff>
      <xdr:row>96</xdr:row>
      <xdr:rowOff>135125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126252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50541</xdr:rowOff>
    </xdr:from>
    <xdr:to>
      <xdr:col>15</xdr:col>
      <xdr:colOff>101600</xdr:colOff>
      <xdr:row>97</xdr:row>
      <xdr:rowOff>152141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143268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90782</xdr:rowOff>
    </xdr:from>
    <xdr:to>
      <xdr:col>10</xdr:col>
      <xdr:colOff>165100</xdr:colOff>
      <xdr:row>98</xdr:row>
      <xdr:rowOff>20932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120157</xdr:rowOff>
    </xdr:from>
    <xdr:to>
      <xdr:col>6</xdr:col>
      <xdr:colOff>38100</xdr:colOff>
      <xdr:row>98</xdr:row>
      <xdr:rowOff>50307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40272</xdr:rowOff>
    </xdr:from>
    <xdr:to>
      <xdr:col>55</xdr:col>
      <xdr:colOff>0</xdr:colOff>
      <xdr:row>38</xdr:row>
      <xdr:rowOff>74371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55372"/>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135255</xdr:rowOff>
    </xdr:from>
    <xdr:to>
      <xdr:col>50</xdr:col>
      <xdr:colOff>114300</xdr:colOff>
      <xdr:row>38</xdr:row>
      <xdr:rowOff>74371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78755"/>
          <a:ext cx="889000" cy="13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135255</xdr:rowOff>
    </xdr:from>
    <xdr:to>
      <xdr:col>45</xdr:col>
      <xdr:colOff>177800</xdr:colOff>
      <xdr:row>38</xdr:row>
      <xdr:rowOff>79324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78755"/>
          <a:ext cx="889000" cy="13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79324</xdr:rowOff>
    </xdr:from>
    <xdr:to>
      <xdr:col>41</xdr:col>
      <xdr:colOff>50800</xdr:colOff>
      <xdr:row>38</xdr:row>
      <xdr:rowOff>85204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4424"/>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160922</xdr:rowOff>
    </xdr:from>
    <xdr:to>
      <xdr:col>55</xdr:col>
      <xdr:colOff>50800</xdr:colOff>
      <xdr:row>38</xdr:row>
      <xdr:rowOff>91072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12349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23571</xdr:rowOff>
    </xdr:from>
    <xdr:to>
      <xdr:col>50</xdr:col>
      <xdr:colOff>165100</xdr:colOff>
      <xdr:row>38</xdr:row>
      <xdr:rowOff>125171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141698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84455</xdr:rowOff>
    </xdr:from>
    <xdr:to>
      <xdr:col>46</xdr:col>
      <xdr:colOff>38100</xdr:colOff>
      <xdr:row>31</xdr:row>
      <xdr:rowOff>14605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31132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0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28524</xdr:rowOff>
    </xdr:from>
    <xdr:to>
      <xdr:col>41</xdr:col>
      <xdr:colOff>101600</xdr:colOff>
      <xdr:row>38</xdr:row>
      <xdr:rowOff>130124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146651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34404</xdr:rowOff>
    </xdr:from>
    <xdr:to>
      <xdr:col>36</xdr:col>
      <xdr:colOff>165100</xdr:colOff>
      <xdr:row>38</xdr:row>
      <xdr:rowOff>136004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152531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132189</xdr:rowOff>
    </xdr:from>
    <xdr:to>
      <xdr:col>55</xdr:col>
      <xdr:colOff>0</xdr:colOff>
      <xdr:row>55</xdr:row>
      <xdr:rowOff>85358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19039"/>
          <a:ext cx="838200" cy="29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132189</xdr:rowOff>
    </xdr:from>
    <xdr:to>
      <xdr:col>50</xdr:col>
      <xdr:colOff>114300</xdr:colOff>
      <xdr:row>55</xdr:row>
      <xdr:rowOff>123600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19039"/>
          <a:ext cx="889000" cy="33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121069</xdr:rowOff>
    </xdr:from>
    <xdr:to>
      <xdr:col>45</xdr:col>
      <xdr:colOff>177800</xdr:colOff>
      <xdr:row>55</xdr:row>
      <xdr:rowOff>123600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50819"/>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121069</xdr:rowOff>
    </xdr:from>
    <xdr:to>
      <xdr:col>41</xdr:col>
      <xdr:colOff>50800</xdr:colOff>
      <xdr:row>56</xdr:row>
      <xdr:rowOff>48799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50819"/>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34558</xdr:rowOff>
    </xdr:from>
    <xdr:to>
      <xdr:col>55</xdr:col>
      <xdr:colOff>50800</xdr:colOff>
      <xdr:row>55</xdr:row>
      <xdr:rowOff>136158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57435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81389</xdr:rowOff>
    </xdr:from>
    <xdr:to>
      <xdr:col>50</xdr:col>
      <xdr:colOff>165100</xdr:colOff>
      <xdr:row>54</xdr:row>
      <xdr:rowOff>11539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1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28066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72800</xdr:rowOff>
    </xdr:from>
    <xdr:to>
      <xdr:col>46</xdr:col>
      <xdr:colOff>38100</xdr:colOff>
      <xdr:row>56</xdr:row>
      <xdr:rowOff>2950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7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70269</xdr:rowOff>
    </xdr:from>
    <xdr:to>
      <xdr:col>41</xdr:col>
      <xdr:colOff>101600</xdr:colOff>
      <xdr:row>56</xdr:row>
      <xdr:rowOff>419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169449</xdr:rowOff>
    </xdr:from>
    <xdr:to>
      <xdr:col>36</xdr:col>
      <xdr:colOff>165100</xdr:colOff>
      <xdr:row>56</xdr:row>
      <xdr:rowOff>99599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116126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17376</xdr:rowOff>
    </xdr:from>
    <xdr:to>
      <xdr:col>55</xdr:col>
      <xdr:colOff>0</xdr:colOff>
      <xdr:row>78</xdr:row>
      <xdr:rowOff>48786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90476"/>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152662</xdr:rowOff>
    </xdr:from>
    <xdr:to>
      <xdr:col>50</xdr:col>
      <xdr:colOff>114300</xdr:colOff>
      <xdr:row>78</xdr:row>
      <xdr:rowOff>17376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54312"/>
          <a:ext cx="8890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60742</xdr:rowOff>
    </xdr:from>
    <xdr:to>
      <xdr:col>45</xdr:col>
      <xdr:colOff>177800</xdr:colOff>
      <xdr:row>77</xdr:row>
      <xdr:rowOff>152662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62392"/>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60742</xdr:rowOff>
    </xdr:from>
    <xdr:to>
      <xdr:col>41</xdr:col>
      <xdr:colOff>50800</xdr:colOff>
      <xdr:row>78</xdr:row>
      <xdr:rowOff>64971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62392"/>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169436</xdr:rowOff>
    </xdr:from>
    <xdr:to>
      <xdr:col>55</xdr:col>
      <xdr:colOff>50800</xdr:colOff>
      <xdr:row>78</xdr:row>
      <xdr:rowOff>99586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84363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138026</xdr:rowOff>
    </xdr:from>
    <xdr:to>
      <xdr:col>50</xdr:col>
      <xdr:colOff>165100</xdr:colOff>
      <xdr:row>78</xdr:row>
      <xdr:rowOff>68176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59303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3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101862</xdr:rowOff>
    </xdr:from>
    <xdr:to>
      <xdr:col>46</xdr:col>
      <xdr:colOff>38100</xdr:colOff>
      <xdr:row>78</xdr:row>
      <xdr:rowOff>32012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23139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9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9942</xdr:rowOff>
    </xdr:from>
    <xdr:to>
      <xdr:col>41</xdr:col>
      <xdr:colOff>101600</xdr:colOff>
      <xdr:row>77</xdr:row>
      <xdr:rowOff>111542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102669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14171</xdr:rowOff>
    </xdr:from>
    <xdr:to>
      <xdr:col>36</xdr:col>
      <xdr:colOff>165100</xdr:colOff>
      <xdr:row>78</xdr:row>
      <xdr:rowOff>115771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106898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68171</xdr:rowOff>
    </xdr:from>
    <xdr:to>
      <xdr:col>55</xdr:col>
      <xdr:colOff>0</xdr:colOff>
      <xdr:row>92</xdr:row>
      <xdr:rowOff>62250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498671"/>
          <a:ext cx="838200" cy="3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68171</xdr:rowOff>
    </xdr:from>
    <xdr:to>
      <xdr:col>50</xdr:col>
      <xdr:colOff>114300</xdr:colOff>
      <xdr:row>93</xdr:row>
      <xdr:rowOff>37492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498671"/>
          <a:ext cx="889000" cy="48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37492</xdr:rowOff>
    </xdr:from>
    <xdr:to>
      <xdr:col>45</xdr:col>
      <xdr:colOff>177800</xdr:colOff>
      <xdr:row>93</xdr:row>
      <xdr:rowOff>165350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82342"/>
          <a:ext cx="889000" cy="1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165350</xdr:rowOff>
    </xdr:from>
    <xdr:to>
      <xdr:col>41</xdr:col>
      <xdr:colOff>50800</xdr:colOff>
      <xdr:row>94</xdr:row>
      <xdr:rowOff>158651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110200"/>
          <a:ext cx="889000" cy="1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11450</xdr:rowOff>
    </xdr:from>
    <xdr:to>
      <xdr:col>55</xdr:col>
      <xdr:colOff>50800</xdr:colOff>
      <xdr:row>92</xdr:row>
      <xdr:rowOff>113050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34327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17371</xdr:rowOff>
    </xdr:from>
    <xdr:to>
      <xdr:col>50</xdr:col>
      <xdr:colOff>165100</xdr:colOff>
      <xdr:row>90</xdr:row>
      <xdr:rowOff>118971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4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135498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2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158142</xdr:rowOff>
    </xdr:from>
    <xdr:to>
      <xdr:col>46</xdr:col>
      <xdr:colOff>38100</xdr:colOff>
      <xdr:row>93</xdr:row>
      <xdr:rowOff>88292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9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70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114550</xdr:rowOff>
    </xdr:from>
    <xdr:to>
      <xdr:col>41</xdr:col>
      <xdr:colOff>101600</xdr:colOff>
      <xdr:row>94</xdr:row>
      <xdr:rowOff>44700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61227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107851</xdr:rowOff>
    </xdr:from>
    <xdr:to>
      <xdr:col>36</xdr:col>
      <xdr:colOff>165100</xdr:colOff>
      <xdr:row>95</xdr:row>
      <xdr:rowOff>38001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54528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9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3048</xdr:rowOff>
    </xdr:from>
    <xdr:to>
      <xdr:col>85</xdr:col>
      <xdr:colOff>127000</xdr:colOff>
      <xdr:row>39</xdr:row>
      <xdr:rowOff>19177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89598"/>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9017</xdr:rowOff>
    </xdr:from>
    <xdr:to>
      <xdr:col>81</xdr:col>
      <xdr:colOff>50800</xdr:colOff>
      <xdr:row>39</xdr:row>
      <xdr:rowOff>19177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9556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162814</xdr:rowOff>
    </xdr:from>
    <xdr:to>
      <xdr:col>76</xdr:col>
      <xdr:colOff>114300</xdr:colOff>
      <xdr:row>39</xdr:row>
      <xdr:rowOff>9017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77914"/>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133858</xdr:rowOff>
    </xdr:from>
    <xdr:to>
      <xdr:col>71</xdr:col>
      <xdr:colOff>177800</xdr:colOff>
      <xdr:row>38</xdr:row>
      <xdr:rowOff>162814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48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45483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139827</xdr:rowOff>
    </xdr:from>
    <xdr:to>
      <xdr:col>81</xdr:col>
      <xdr:colOff>101600</xdr:colOff>
      <xdr:row>39</xdr:row>
      <xdr:rowOff>69977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61104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4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129667</xdr:rowOff>
    </xdr:from>
    <xdr:to>
      <xdr:col>76</xdr:col>
      <xdr:colOff>165100</xdr:colOff>
      <xdr:row>39</xdr:row>
      <xdr:rowOff>59817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50944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112014</xdr:rowOff>
    </xdr:from>
    <xdr:to>
      <xdr:col>72</xdr:col>
      <xdr:colOff>38100</xdr:colOff>
      <xdr:row>39</xdr:row>
      <xdr:rowOff>42164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33291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1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83058</xdr:rowOff>
    </xdr:from>
    <xdr:to>
      <xdr:col>67</xdr:col>
      <xdr:colOff>101600</xdr:colOff>
      <xdr:row>39</xdr:row>
      <xdr:rowOff>13208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4335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33891</xdr:rowOff>
    </xdr:from>
    <xdr:to>
      <xdr:col>85</xdr:col>
      <xdr:colOff>127000</xdr:colOff>
      <xdr:row>71</xdr:row>
      <xdr:rowOff>79742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206841"/>
          <a:ext cx="8382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79742</xdr:rowOff>
    </xdr:from>
    <xdr:to>
      <xdr:col>81</xdr:col>
      <xdr:colOff>50800</xdr:colOff>
      <xdr:row>71</xdr:row>
      <xdr:rowOff>105998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252692"/>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63021</xdr:rowOff>
    </xdr:from>
    <xdr:to>
      <xdr:col>76</xdr:col>
      <xdr:colOff>114300</xdr:colOff>
      <xdr:row>71</xdr:row>
      <xdr:rowOff>105998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23597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48815</xdr:rowOff>
    </xdr:from>
    <xdr:to>
      <xdr:col>71</xdr:col>
      <xdr:colOff>177800</xdr:colOff>
      <xdr:row>71</xdr:row>
      <xdr:rowOff>63021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221765"/>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154541</xdr:rowOff>
    </xdr:from>
    <xdr:to>
      <xdr:col>85</xdr:col>
      <xdr:colOff>177800</xdr:colOff>
      <xdr:row>71</xdr:row>
      <xdr:rowOff>84691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1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5968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0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28942</xdr:rowOff>
    </xdr:from>
    <xdr:to>
      <xdr:col>81</xdr:col>
      <xdr:colOff>101600</xdr:colOff>
      <xdr:row>71</xdr:row>
      <xdr:rowOff>130542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2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147069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19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55198</xdr:rowOff>
    </xdr:from>
    <xdr:to>
      <xdr:col>76</xdr:col>
      <xdr:colOff>165100</xdr:colOff>
      <xdr:row>71</xdr:row>
      <xdr:rowOff>156798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2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1875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0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12221</xdr:rowOff>
    </xdr:from>
    <xdr:to>
      <xdr:col>72</xdr:col>
      <xdr:colOff>38100</xdr:colOff>
      <xdr:row>71</xdr:row>
      <xdr:rowOff>113821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1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130348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1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169465</xdr:rowOff>
    </xdr:from>
    <xdr:to>
      <xdr:col>67</xdr:col>
      <xdr:colOff>101600</xdr:colOff>
      <xdr:row>71</xdr:row>
      <xdr:rowOff>99615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1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116142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94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52901</xdr:rowOff>
    </xdr:from>
    <xdr:to>
      <xdr:col>85</xdr:col>
      <xdr:colOff>127000</xdr:colOff>
      <xdr:row>97</xdr:row>
      <xdr:rowOff>97820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683551"/>
          <a:ext cx="8382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97820</xdr:rowOff>
    </xdr:from>
    <xdr:to>
      <xdr:col>81</xdr:col>
      <xdr:colOff>50800</xdr:colOff>
      <xdr:row>97</xdr:row>
      <xdr:rowOff>114257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28470"/>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114257</xdr:rowOff>
    </xdr:from>
    <xdr:to>
      <xdr:col>76</xdr:col>
      <xdr:colOff>114300</xdr:colOff>
      <xdr:row>98</xdr:row>
      <xdr:rowOff>15456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744907"/>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129733</xdr:rowOff>
    </xdr:from>
    <xdr:to>
      <xdr:col>71</xdr:col>
      <xdr:colOff>177800</xdr:colOff>
      <xdr:row>98</xdr:row>
      <xdr:rowOff>15456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60383"/>
          <a:ext cx="8890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2101</xdr:rowOff>
    </xdr:from>
    <xdr:to>
      <xdr:col>85</xdr:col>
      <xdr:colOff>177800</xdr:colOff>
      <xdr:row>97</xdr:row>
      <xdr:rowOff>103701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151978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1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47020</xdr:rowOff>
    </xdr:from>
    <xdr:to>
      <xdr:col>81</xdr:col>
      <xdr:colOff>101600</xdr:colOff>
      <xdr:row>97</xdr:row>
      <xdr:rowOff>148620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139747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7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63457</xdr:rowOff>
    </xdr:from>
    <xdr:to>
      <xdr:col>76</xdr:col>
      <xdr:colOff>165100</xdr:colOff>
      <xdr:row>97</xdr:row>
      <xdr:rowOff>165057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10134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4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136106</xdr:rowOff>
    </xdr:from>
    <xdr:to>
      <xdr:col>72</xdr:col>
      <xdr:colOff>38100</xdr:colOff>
      <xdr:row>98</xdr:row>
      <xdr:rowOff>66256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57383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8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78933</xdr:rowOff>
    </xdr:from>
    <xdr:to>
      <xdr:col>67</xdr:col>
      <xdr:colOff>101600</xdr:colOff>
      <xdr:row>98</xdr:row>
      <xdr:rowOff>9083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25610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48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87122</xdr:rowOff>
    </xdr:from>
    <xdr:to>
      <xdr:col>116</xdr:col>
      <xdr:colOff>63500</xdr:colOff>
      <xdr:row>33</xdr:row>
      <xdr:rowOff>138176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5744972"/>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138176</xdr:rowOff>
    </xdr:from>
    <xdr:to>
      <xdr:col>111</xdr:col>
      <xdr:colOff>177800</xdr:colOff>
      <xdr:row>33</xdr:row>
      <xdr:rowOff>158750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57960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140653</xdr:rowOff>
    </xdr:from>
    <xdr:to>
      <xdr:col>107</xdr:col>
      <xdr:colOff>50800</xdr:colOff>
      <xdr:row>33</xdr:row>
      <xdr:rowOff>158750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7985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140653</xdr:rowOff>
    </xdr:from>
    <xdr:to>
      <xdr:col>102</xdr:col>
      <xdr:colOff>114300</xdr:colOff>
      <xdr:row>34</xdr:row>
      <xdr:rowOff>1016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798503"/>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36322</xdr:rowOff>
    </xdr:from>
    <xdr:to>
      <xdr:col>116</xdr:col>
      <xdr:colOff>114300</xdr:colOff>
      <xdr:row>33</xdr:row>
      <xdr:rowOff>137922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59199</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87376</xdr:rowOff>
    </xdr:from>
    <xdr:to>
      <xdr:col>112</xdr:col>
      <xdr:colOff>38100</xdr:colOff>
      <xdr:row>34</xdr:row>
      <xdr:rowOff>17526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34053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107950</xdr:rowOff>
    </xdr:from>
    <xdr:to>
      <xdr:col>107</xdr:col>
      <xdr:colOff>101600</xdr:colOff>
      <xdr:row>34</xdr:row>
      <xdr:rowOff>38100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54627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89853</xdr:rowOff>
    </xdr:from>
    <xdr:to>
      <xdr:col>102</xdr:col>
      <xdr:colOff>165100</xdr:colOff>
      <xdr:row>34</xdr:row>
      <xdr:rowOff>20003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7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36530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52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121666</xdr:rowOff>
    </xdr:from>
    <xdr:to>
      <xdr:col>98</xdr:col>
      <xdr:colOff>38100</xdr:colOff>
      <xdr:row>34</xdr:row>
      <xdr:rowOff>51816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68343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145777</xdr:rowOff>
    </xdr:from>
    <xdr:to>
      <xdr:col>116</xdr:col>
      <xdr:colOff>63500</xdr:colOff>
      <xdr:row>58</xdr:row>
      <xdr:rowOff>166103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9877"/>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145777</xdr:rowOff>
    </xdr:from>
    <xdr:to>
      <xdr:col>111</xdr:col>
      <xdr:colOff>177800</xdr:colOff>
      <xdr:row>58</xdr:row>
      <xdr:rowOff>161589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9877"/>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158541</xdr:rowOff>
    </xdr:from>
    <xdr:to>
      <xdr:col>107</xdr:col>
      <xdr:colOff>50800</xdr:colOff>
      <xdr:row>58</xdr:row>
      <xdr:rowOff>161589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026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158541</xdr:rowOff>
    </xdr:from>
    <xdr:to>
      <xdr:col>102</xdr:col>
      <xdr:colOff>114300</xdr:colOff>
      <xdr:row>58</xdr:row>
      <xdr:rowOff>171438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264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115303</xdr:rowOff>
    </xdr:from>
    <xdr:to>
      <xdr:col>116</xdr:col>
      <xdr:colOff>114300</xdr:colOff>
      <xdr:row>59</xdr:row>
      <xdr:rowOff>45453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30230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94977</xdr:rowOff>
    </xdr:from>
    <xdr:to>
      <xdr:col>112</xdr:col>
      <xdr:colOff>38100</xdr:colOff>
      <xdr:row>59</xdr:row>
      <xdr:rowOff>25127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16254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110789</xdr:rowOff>
    </xdr:from>
    <xdr:to>
      <xdr:col>107</xdr:col>
      <xdr:colOff>101600</xdr:colOff>
      <xdr:row>59</xdr:row>
      <xdr:rowOff>40939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32066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107741</xdr:rowOff>
    </xdr:from>
    <xdr:to>
      <xdr:col>102</xdr:col>
      <xdr:colOff>165100</xdr:colOff>
      <xdr:row>59</xdr:row>
      <xdr:rowOff>37891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29018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120638</xdr:rowOff>
    </xdr:from>
    <xdr:to>
      <xdr:col>98</xdr:col>
      <xdr:colOff>38100</xdr:colOff>
      <xdr:row>59</xdr:row>
      <xdr:rowOff>50788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41915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93218</xdr:rowOff>
    </xdr:from>
    <xdr:to>
      <xdr:col>116</xdr:col>
      <xdr:colOff>63500</xdr:colOff>
      <xdr:row>74</xdr:row>
      <xdr:rowOff>157150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80518"/>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157150</xdr:rowOff>
    </xdr:from>
    <xdr:to>
      <xdr:col>111</xdr:col>
      <xdr:colOff>177800</xdr:colOff>
      <xdr:row>75</xdr:row>
      <xdr:rowOff>7112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44450"/>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7112</xdr:rowOff>
    </xdr:from>
    <xdr:to>
      <xdr:col>107</xdr:col>
      <xdr:colOff>50800</xdr:colOff>
      <xdr:row>75</xdr:row>
      <xdr:rowOff>40831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6586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40831</xdr:rowOff>
    </xdr:from>
    <xdr:to>
      <xdr:col>102</xdr:col>
      <xdr:colOff>114300</xdr:colOff>
      <xdr:row>75</xdr:row>
      <xdr:rowOff>72187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99581"/>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42418</xdr:rowOff>
    </xdr:from>
    <xdr:to>
      <xdr:col>116</xdr:col>
      <xdr:colOff>114300</xdr:colOff>
      <xdr:row>74</xdr:row>
      <xdr:rowOff>144018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65295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106350</xdr:rowOff>
    </xdr:from>
    <xdr:to>
      <xdr:col>112</xdr:col>
      <xdr:colOff>38100</xdr:colOff>
      <xdr:row>75</xdr:row>
      <xdr:rowOff>36500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53027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127762</xdr:rowOff>
    </xdr:from>
    <xdr:to>
      <xdr:col>107</xdr:col>
      <xdr:colOff>101600</xdr:colOff>
      <xdr:row>75</xdr:row>
      <xdr:rowOff>57912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74439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161481</xdr:rowOff>
    </xdr:from>
    <xdr:to>
      <xdr:col>102</xdr:col>
      <xdr:colOff>165100</xdr:colOff>
      <xdr:row>75</xdr:row>
      <xdr:rowOff>91631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108158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21387</xdr:rowOff>
    </xdr:from>
    <xdr:to>
      <xdr:col>98</xdr:col>
      <xdr:colOff>38100</xdr:colOff>
      <xdr:row>75</xdr:row>
      <xdr:rowOff>122987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139514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・人件費については、職員給の増や定年退職者数の増などにより、前年度を上回っている。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・物件費については、光熱費高騰に伴う施設管理費の増などにより、前年度を上回っている。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・扶助費については、子育て世帯等臨時特別支援事業の終了などにより、前年度を下回っている。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・補助費等については、広域圏事務組合負担金の増などにより、前年度を上回っている。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・普通建設事業費については、小中学校における校舎改築事業費や、富山市斎場の整備にかかる斎場管理費の減などにより、前年度を大きく下回っている。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・公債費については、臨時財政対策債等の償還額の増により、前年度を上回っている。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409,075
401,505
1,241.70
190,208,167
185,526,848
3,538,354
103,405,647
235,383,562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151892</xdr:rowOff>
    </xdr:from>
    <xdr:to>
      <xdr:col>24</xdr:col>
      <xdr:colOff>63500</xdr:colOff>
      <xdr:row>36</xdr:row>
      <xdr:rowOff>7874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264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xdr:rowOff>
    </xdr:from>
    <xdr:to>
      <xdr:col>19</xdr:col>
      <xdr:colOff>177800</xdr:colOff>
      <xdr:row>36</xdr:row>
      <xdr:rowOff>7874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245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101600</xdr:rowOff>
    </xdr:from>
    <xdr:to>
      <xdr:col>15</xdr:col>
      <xdr:colOff>50800</xdr:colOff>
      <xdr:row>36</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235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86360</xdr:rowOff>
    </xdr:from>
    <xdr:to>
      <xdr:col>10</xdr:col>
      <xdr:colOff>114300</xdr:colOff>
      <xdr:row>35</xdr:row>
      <xdr:rowOff>101600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7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101092</xdr:rowOff>
    </xdr:from>
    <xdr:to>
      <xdr:col>24</xdr:col>
      <xdr:colOff>114300</xdr:colOff>
      <xdr:row>36</xdr:row>
      <xdr:rowOff>31242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79519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128524</xdr:rowOff>
    </xdr:from>
    <xdr:to>
      <xdr:col>20</xdr:col>
      <xdr:colOff>38100</xdr:colOff>
      <xdr:row>36</xdr:row>
      <xdr:rowOff>58674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120904</xdr:rowOff>
    </xdr:from>
    <xdr:to>
      <xdr:col>15</xdr:col>
      <xdr:colOff>101600</xdr:colOff>
      <xdr:row>36</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50800</xdr:rowOff>
    </xdr:from>
    <xdr:to>
      <xdr:col>10</xdr:col>
      <xdr:colOff>165100</xdr:colOff>
      <xdr:row>35</xdr:row>
      <xdr:rowOff>152400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35560</xdr:rowOff>
    </xdr:from>
    <xdr:to>
      <xdr:col>6</xdr:col>
      <xdr:colOff>38100</xdr:colOff>
      <xdr:row>35</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84684</xdr:rowOff>
    </xdr:from>
    <xdr:to>
      <xdr:col>24</xdr:col>
      <xdr:colOff>63500</xdr:colOff>
      <xdr:row>56</xdr:row>
      <xdr:rowOff>101589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14434"/>
          <a:ext cx="838200" cy="18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130447</xdr:rowOff>
    </xdr:from>
    <xdr:to>
      <xdr:col>19</xdr:col>
      <xdr:colOff>177800</xdr:colOff>
      <xdr:row>56</xdr:row>
      <xdr:rowOff>101589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02947"/>
          <a:ext cx="889000" cy="9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130447</xdr:rowOff>
    </xdr:from>
    <xdr:to>
      <xdr:col>15</xdr:col>
      <xdr:colOff>50800</xdr:colOff>
      <xdr:row>57</xdr:row>
      <xdr:rowOff>45876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02947"/>
          <a:ext cx="889000" cy="11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42305</xdr:rowOff>
    </xdr:from>
    <xdr:to>
      <xdr:col>10</xdr:col>
      <xdr:colOff>114300</xdr:colOff>
      <xdr:row>57</xdr:row>
      <xdr:rowOff>45876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4955"/>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33884</xdr:rowOff>
    </xdr:from>
    <xdr:to>
      <xdr:col>24</xdr:col>
      <xdr:colOff>114300</xdr:colOff>
      <xdr:row>55</xdr:row>
      <xdr:rowOff>135484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56761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50789</xdr:rowOff>
    </xdr:from>
    <xdr:to>
      <xdr:col>20</xdr:col>
      <xdr:colOff>38100</xdr:colOff>
      <xdr:row>56</xdr:row>
      <xdr:rowOff>152389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168916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42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79647</xdr:rowOff>
    </xdr:from>
    <xdr:to>
      <xdr:col>15</xdr:col>
      <xdr:colOff>101600</xdr:colOff>
      <xdr:row>51</xdr:row>
      <xdr:rowOff>9797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4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166526</xdr:rowOff>
    </xdr:from>
    <xdr:to>
      <xdr:col>10</xdr:col>
      <xdr:colOff>165100</xdr:colOff>
      <xdr:row>57</xdr:row>
      <xdr:rowOff>96676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87803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162955</xdr:rowOff>
    </xdr:from>
    <xdr:to>
      <xdr:col>6</xdr:col>
      <xdr:colOff>38100</xdr:colOff>
      <xdr:row>57</xdr:row>
      <xdr:rowOff>93105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109632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48282</xdr:rowOff>
    </xdr:from>
    <xdr:to>
      <xdr:col>24</xdr:col>
      <xdr:colOff>63500</xdr:colOff>
      <xdr:row>76</xdr:row>
      <xdr:rowOff>88722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78482"/>
          <a:ext cx="838200" cy="4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48282</xdr:rowOff>
    </xdr:from>
    <xdr:to>
      <xdr:col>19</xdr:col>
      <xdr:colOff>177800</xdr:colOff>
      <xdr:row>77</xdr:row>
      <xdr:rowOff>32769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8482"/>
          <a:ext cx="889000" cy="1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32769</xdr:rowOff>
    </xdr:from>
    <xdr:to>
      <xdr:col>15</xdr:col>
      <xdr:colOff>50800</xdr:colOff>
      <xdr:row>77</xdr:row>
      <xdr:rowOff>112581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4419"/>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109139</xdr:rowOff>
    </xdr:from>
    <xdr:to>
      <xdr:col>15</xdr:col>
      <xdr:colOff>101600</xdr:colOff>
      <xdr:row>76</xdr:row>
      <xdr:rowOff>39289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55816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112581</xdr:rowOff>
    </xdr:from>
    <xdr:to>
      <xdr:col>10</xdr:col>
      <xdr:colOff>114300</xdr:colOff>
      <xdr:row>77</xdr:row>
      <xdr:rowOff>133521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423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156634</xdr:rowOff>
    </xdr:from>
    <xdr:to>
      <xdr:col>10</xdr:col>
      <xdr:colOff>165100</xdr:colOff>
      <xdr:row>76</xdr:row>
      <xdr:rowOff>86784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103311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25479</xdr:rowOff>
    </xdr:from>
    <xdr:to>
      <xdr:col>6</xdr:col>
      <xdr:colOff>38100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37922</xdr:rowOff>
    </xdr:from>
    <xdr:to>
      <xdr:col>24</xdr:col>
      <xdr:colOff>114300</xdr:colOff>
      <xdr:row>76</xdr:row>
      <xdr:rowOff>139522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168932</xdr:rowOff>
    </xdr:from>
    <xdr:to>
      <xdr:col>20</xdr:col>
      <xdr:colOff>38100</xdr:colOff>
      <xdr:row>76</xdr:row>
      <xdr:rowOff>99082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90209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153419</xdr:rowOff>
    </xdr:from>
    <xdr:to>
      <xdr:col>15</xdr:col>
      <xdr:colOff>101600</xdr:colOff>
      <xdr:row>77</xdr:row>
      <xdr:rowOff>83569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74696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61781</xdr:rowOff>
    </xdr:from>
    <xdr:to>
      <xdr:col>10</xdr:col>
      <xdr:colOff>165100</xdr:colOff>
      <xdr:row>77</xdr:row>
      <xdr:rowOff>163381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154508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82721</xdr:rowOff>
    </xdr:from>
    <xdr:to>
      <xdr:col>6</xdr:col>
      <xdr:colOff>38100</xdr:colOff>
      <xdr:row>78</xdr:row>
      <xdr:rowOff>12871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69383</xdr:rowOff>
    </xdr:from>
    <xdr:to>
      <xdr:col>24</xdr:col>
      <xdr:colOff>63500</xdr:colOff>
      <xdr:row>97</xdr:row>
      <xdr:rowOff>25674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8583"/>
          <a:ext cx="8382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69383</xdr:rowOff>
    </xdr:from>
    <xdr:to>
      <xdr:col>19</xdr:col>
      <xdr:colOff>177800</xdr:colOff>
      <xdr:row>98</xdr:row>
      <xdr:rowOff>28623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8583"/>
          <a:ext cx="889000" cy="30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28623</xdr:rowOff>
    </xdr:from>
    <xdr:to>
      <xdr:col>15</xdr:col>
      <xdr:colOff>50800</xdr:colOff>
      <xdr:row>98</xdr:row>
      <xdr:rowOff>95991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0723"/>
          <a:ext cx="8890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95991</xdr:rowOff>
    </xdr:from>
    <xdr:to>
      <xdr:col>10</xdr:col>
      <xdr:colOff>114300</xdr:colOff>
      <xdr:row>98</xdr:row>
      <xdr:rowOff>106279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809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146324</xdr:rowOff>
    </xdr:from>
    <xdr:to>
      <xdr:col>24</xdr:col>
      <xdr:colOff>114300</xdr:colOff>
      <xdr:row>97</xdr:row>
      <xdr:rowOff>76474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61251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18583</xdr:rowOff>
    </xdr:from>
    <xdr:to>
      <xdr:col>20</xdr:col>
      <xdr:colOff>38100</xdr:colOff>
      <xdr:row>96</xdr:row>
      <xdr:rowOff>120183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111310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149273</xdr:rowOff>
    </xdr:from>
    <xdr:to>
      <xdr:col>15</xdr:col>
      <xdr:colOff>101600</xdr:colOff>
      <xdr:row>98</xdr:row>
      <xdr:rowOff>79423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70550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45191</xdr:rowOff>
    </xdr:from>
    <xdr:to>
      <xdr:col>10</xdr:col>
      <xdr:colOff>165100</xdr:colOff>
      <xdr:row>98</xdr:row>
      <xdr:rowOff>146791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137918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55479</xdr:rowOff>
    </xdr:from>
    <xdr:to>
      <xdr:col>6</xdr:col>
      <xdr:colOff>38100</xdr:colOff>
      <xdr:row>98</xdr:row>
      <xdr:rowOff>157079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148206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130099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590956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34</xdr:row>
      <xdr:rowOff>138328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90956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137414</xdr:rowOff>
    </xdr:from>
    <xdr:to>
      <xdr:col>45</xdr:col>
      <xdr:colOff>177800</xdr:colOff>
      <xdr:row>34</xdr:row>
      <xdr:rowOff>138328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280914"/>
          <a:ext cx="889000" cy="6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137414</xdr:rowOff>
    </xdr:from>
    <xdr:to>
      <xdr:col>41</xdr:col>
      <xdr:colOff>50800</xdr:colOff>
      <xdr:row>35</xdr:row>
      <xdr:rowOff>43231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280914"/>
          <a:ext cx="889000" cy="7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79299</xdr:rowOff>
    </xdr:from>
    <xdr:to>
      <xdr:col>55</xdr:col>
      <xdr:colOff>50800</xdr:colOff>
      <xdr:row>35</xdr:row>
      <xdr:rowOff>9449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102176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29464</xdr:rowOff>
    </xdr:from>
    <xdr:to>
      <xdr:col>50</xdr:col>
      <xdr:colOff>165100</xdr:colOff>
      <xdr:row>34</xdr:row>
      <xdr:rowOff>131064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147591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87528</xdr:rowOff>
    </xdr:from>
    <xdr:to>
      <xdr:col>46</xdr:col>
      <xdr:colOff>38100</xdr:colOff>
      <xdr:row>35</xdr:row>
      <xdr:rowOff>17678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34205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6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86614</xdr:rowOff>
    </xdr:from>
    <xdr:to>
      <xdr:col>41</xdr:col>
      <xdr:colOff>101600</xdr:colOff>
      <xdr:row>31</xdr:row>
      <xdr:rowOff>16764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33291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0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163881</xdr:rowOff>
    </xdr:from>
    <xdr:to>
      <xdr:col>36</xdr:col>
      <xdr:colOff>165100</xdr:colOff>
      <xdr:row>35</xdr:row>
      <xdr:rowOff>94031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110558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49288</xdr:rowOff>
    </xdr:from>
    <xdr:to>
      <xdr:col>55</xdr:col>
      <xdr:colOff>0</xdr:colOff>
      <xdr:row>54</xdr:row>
      <xdr:rowOff>71063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307588"/>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36373</xdr:rowOff>
    </xdr:from>
    <xdr:to>
      <xdr:col>50</xdr:col>
      <xdr:colOff>114300</xdr:colOff>
      <xdr:row>54</xdr:row>
      <xdr:rowOff>71063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294673"/>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36373</xdr:rowOff>
    </xdr:from>
    <xdr:to>
      <xdr:col>45</xdr:col>
      <xdr:colOff>177800</xdr:colOff>
      <xdr:row>54</xdr:row>
      <xdr:rowOff>123413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294673"/>
          <a:ext cx="889000" cy="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95123</xdr:rowOff>
    </xdr:from>
    <xdr:to>
      <xdr:col>41</xdr:col>
      <xdr:colOff>50800</xdr:colOff>
      <xdr:row>54</xdr:row>
      <xdr:rowOff>123413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353423"/>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169938</xdr:rowOff>
    </xdr:from>
    <xdr:to>
      <xdr:col>55</xdr:col>
      <xdr:colOff>50800</xdr:colOff>
      <xdr:row>54</xdr:row>
      <xdr:rowOff>100088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2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21365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20263</xdr:rowOff>
    </xdr:from>
    <xdr:to>
      <xdr:col>50</xdr:col>
      <xdr:colOff>165100</xdr:colOff>
      <xdr:row>54</xdr:row>
      <xdr:rowOff>121863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138390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157023</xdr:rowOff>
    </xdr:from>
    <xdr:to>
      <xdr:col>46</xdr:col>
      <xdr:colOff>38100</xdr:colOff>
      <xdr:row>54</xdr:row>
      <xdr:rowOff>87173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103700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72613</xdr:rowOff>
    </xdr:from>
    <xdr:to>
      <xdr:col>41</xdr:col>
      <xdr:colOff>101600</xdr:colOff>
      <xdr:row>55</xdr:row>
      <xdr:rowOff>2763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19290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44323</xdr:rowOff>
    </xdr:from>
    <xdr:to>
      <xdr:col>36</xdr:col>
      <xdr:colOff>165100</xdr:colOff>
      <xdr:row>54</xdr:row>
      <xdr:rowOff>145923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162450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77456</xdr:rowOff>
    </xdr:from>
    <xdr:to>
      <xdr:col>55</xdr:col>
      <xdr:colOff>0</xdr:colOff>
      <xdr:row>78</xdr:row>
      <xdr:rowOff>93800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0556"/>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48228</xdr:rowOff>
    </xdr:from>
    <xdr:to>
      <xdr:col>50</xdr:col>
      <xdr:colOff>114300</xdr:colOff>
      <xdr:row>78</xdr:row>
      <xdr:rowOff>93800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21328"/>
          <a:ext cx="8890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48228</xdr:rowOff>
    </xdr:from>
    <xdr:to>
      <xdr:col>45</xdr:col>
      <xdr:colOff>177800</xdr:colOff>
      <xdr:row>78</xdr:row>
      <xdr:rowOff>98912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1328"/>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98912</xdr:rowOff>
    </xdr:from>
    <xdr:to>
      <xdr:col>41</xdr:col>
      <xdr:colOff>50800</xdr:colOff>
      <xdr:row>78</xdr:row>
      <xdr:rowOff>135373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2012"/>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26656</xdr:rowOff>
    </xdr:from>
    <xdr:to>
      <xdr:col>55</xdr:col>
      <xdr:colOff>50800</xdr:colOff>
      <xdr:row>78</xdr:row>
      <xdr:rowOff>128256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5083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43000</xdr:rowOff>
    </xdr:from>
    <xdr:to>
      <xdr:col>50</xdr:col>
      <xdr:colOff>165100</xdr:colOff>
      <xdr:row>78</xdr:row>
      <xdr:rowOff>144600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135727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0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168878</xdr:rowOff>
    </xdr:from>
    <xdr:to>
      <xdr:col>46</xdr:col>
      <xdr:colOff>38100</xdr:colOff>
      <xdr:row>78</xdr:row>
      <xdr:rowOff>99028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90155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48112</xdr:rowOff>
    </xdr:from>
    <xdr:to>
      <xdr:col>41</xdr:col>
      <xdr:colOff>101600</xdr:colOff>
      <xdr:row>78</xdr:row>
      <xdr:rowOff>149712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140839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84573</xdr:rowOff>
    </xdr:from>
    <xdr:to>
      <xdr:col>36</xdr:col>
      <xdr:colOff>165100</xdr:colOff>
      <xdr:row>79</xdr:row>
      <xdr:rowOff>14723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120856</xdr:rowOff>
    </xdr:from>
    <xdr:to>
      <xdr:col>55</xdr:col>
      <xdr:colOff>0</xdr:colOff>
      <xdr:row>96</xdr:row>
      <xdr:rowOff>46072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08606"/>
          <a:ext cx="8382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106651</xdr:rowOff>
    </xdr:from>
    <xdr:to>
      <xdr:col>50</xdr:col>
      <xdr:colOff>114300</xdr:colOff>
      <xdr:row>95</xdr:row>
      <xdr:rowOff>120856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94401"/>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106651</xdr:rowOff>
    </xdr:from>
    <xdr:to>
      <xdr:col>45</xdr:col>
      <xdr:colOff>177800</xdr:colOff>
      <xdr:row>95</xdr:row>
      <xdr:rowOff>163523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94401"/>
          <a:ext cx="8890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93376</xdr:rowOff>
    </xdr:from>
    <xdr:to>
      <xdr:col>41</xdr:col>
      <xdr:colOff>50800</xdr:colOff>
      <xdr:row>95</xdr:row>
      <xdr:rowOff>163523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381126"/>
          <a:ext cx="889000" cy="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166722</xdr:rowOff>
    </xdr:from>
    <xdr:to>
      <xdr:col>55</xdr:col>
      <xdr:colOff>50800</xdr:colOff>
      <xdr:row>96</xdr:row>
      <xdr:rowOff>96872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18149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70056</xdr:rowOff>
    </xdr:from>
    <xdr:to>
      <xdr:col>50</xdr:col>
      <xdr:colOff>165100</xdr:colOff>
      <xdr:row>96</xdr:row>
      <xdr:rowOff>206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55851</xdr:rowOff>
    </xdr:from>
    <xdr:to>
      <xdr:col>46</xdr:col>
      <xdr:colOff>38100</xdr:colOff>
      <xdr:row>95</xdr:row>
      <xdr:rowOff>157451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2528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112723</xdr:rowOff>
    </xdr:from>
    <xdr:to>
      <xdr:col>41</xdr:col>
      <xdr:colOff>101600</xdr:colOff>
      <xdr:row>96</xdr:row>
      <xdr:rowOff>42873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59400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7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42576</xdr:rowOff>
    </xdr:from>
    <xdr:to>
      <xdr:col>36</xdr:col>
      <xdr:colOff>165100</xdr:colOff>
      <xdr:row>95</xdr:row>
      <xdr:rowOff>144176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160703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152763</xdr:rowOff>
    </xdr:from>
    <xdr:to>
      <xdr:col>85</xdr:col>
      <xdr:colOff>127000</xdr:colOff>
      <xdr:row>36</xdr:row>
      <xdr:rowOff>136924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53513"/>
          <a:ext cx="8382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84510</xdr:rowOff>
    </xdr:from>
    <xdr:to>
      <xdr:col>81</xdr:col>
      <xdr:colOff>50800</xdr:colOff>
      <xdr:row>36</xdr:row>
      <xdr:rowOff>136924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13810"/>
          <a:ext cx="889000" cy="3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23277</xdr:rowOff>
    </xdr:from>
    <xdr:to>
      <xdr:col>76</xdr:col>
      <xdr:colOff>114300</xdr:colOff>
      <xdr:row>34</xdr:row>
      <xdr:rowOff>84510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509677"/>
          <a:ext cx="889000" cy="4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23277</xdr:rowOff>
    </xdr:from>
    <xdr:to>
      <xdr:col>71</xdr:col>
      <xdr:colOff>177800</xdr:colOff>
      <xdr:row>36</xdr:row>
      <xdr:rowOff>14623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509677"/>
          <a:ext cx="889000" cy="6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101963</xdr:rowOff>
    </xdr:from>
    <xdr:to>
      <xdr:col>85</xdr:col>
      <xdr:colOff>177800</xdr:colOff>
      <xdr:row>36</xdr:row>
      <xdr:rowOff>32113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80390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86124</xdr:rowOff>
    </xdr:from>
    <xdr:to>
      <xdr:col>81</xdr:col>
      <xdr:colOff>101600</xdr:colOff>
      <xdr:row>37</xdr:row>
      <xdr:rowOff>16274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33710</xdr:rowOff>
    </xdr:from>
    <xdr:to>
      <xdr:col>76</xdr:col>
      <xdr:colOff>165100</xdr:colOff>
      <xdr:row>34</xdr:row>
      <xdr:rowOff>135310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151837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143927</xdr:rowOff>
    </xdr:from>
    <xdr:to>
      <xdr:col>72</xdr:col>
      <xdr:colOff>38100</xdr:colOff>
      <xdr:row>32</xdr:row>
      <xdr:rowOff>74077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4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90604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2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135273</xdr:rowOff>
    </xdr:from>
    <xdr:to>
      <xdr:col>67</xdr:col>
      <xdr:colOff>101600</xdr:colOff>
      <xdr:row>36</xdr:row>
      <xdr:rowOff>65423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56550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144291</xdr:rowOff>
    </xdr:from>
    <xdr:to>
      <xdr:col>85</xdr:col>
      <xdr:colOff>127000</xdr:colOff>
      <xdr:row>56</xdr:row>
      <xdr:rowOff>35858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231141"/>
          <a:ext cx="838200" cy="4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144291</xdr:rowOff>
    </xdr:from>
    <xdr:to>
      <xdr:col>81</xdr:col>
      <xdr:colOff>50800</xdr:colOff>
      <xdr:row>55</xdr:row>
      <xdr:rowOff>45460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231141"/>
          <a:ext cx="889000" cy="2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45460</xdr:rowOff>
    </xdr:from>
    <xdr:to>
      <xdr:col>76</xdr:col>
      <xdr:colOff>114300</xdr:colOff>
      <xdr:row>55</xdr:row>
      <xdr:rowOff>91599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75210"/>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91599</xdr:rowOff>
    </xdr:from>
    <xdr:to>
      <xdr:col>71</xdr:col>
      <xdr:colOff>177800</xdr:colOff>
      <xdr:row>56</xdr:row>
      <xdr:rowOff>34106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21349"/>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156508</xdr:rowOff>
    </xdr:from>
    <xdr:to>
      <xdr:col>85</xdr:col>
      <xdr:colOff>177800</xdr:colOff>
      <xdr:row>56</xdr:row>
      <xdr:rowOff>86658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134935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93491</xdr:rowOff>
    </xdr:from>
    <xdr:to>
      <xdr:col>81</xdr:col>
      <xdr:colOff>101600</xdr:colOff>
      <xdr:row>54</xdr:row>
      <xdr:rowOff>23641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1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40168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9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166110</xdr:rowOff>
    </xdr:from>
    <xdr:to>
      <xdr:col>76</xdr:col>
      <xdr:colOff>165100</xdr:colOff>
      <xdr:row>55</xdr:row>
      <xdr:rowOff>96260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112787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40799</xdr:rowOff>
    </xdr:from>
    <xdr:to>
      <xdr:col>72</xdr:col>
      <xdr:colOff>38100</xdr:colOff>
      <xdr:row>55</xdr:row>
      <xdr:rowOff>142399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158926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154756</xdr:rowOff>
    </xdr:from>
    <xdr:to>
      <xdr:col>67</xdr:col>
      <xdr:colOff>101600</xdr:colOff>
      <xdr:row>56</xdr:row>
      <xdr:rowOff>84906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101433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3048</xdr:rowOff>
    </xdr:from>
    <xdr:to>
      <xdr:col>85</xdr:col>
      <xdr:colOff>127000</xdr:colOff>
      <xdr:row>79</xdr:row>
      <xdr:rowOff>19177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47598"/>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9017</xdr:rowOff>
    </xdr:from>
    <xdr:to>
      <xdr:col>81</xdr:col>
      <xdr:colOff>50800</xdr:colOff>
      <xdr:row>79</xdr:row>
      <xdr:rowOff>19177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5356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162813</xdr:rowOff>
    </xdr:from>
    <xdr:to>
      <xdr:col>76</xdr:col>
      <xdr:colOff>114300</xdr:colOff>
      <xdr:row>79</xdr:row>
      <xdr:rowOff>9017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35913"/>
          <a:ext cx="889000" cy="1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133858</xdr:rowOff>
    </xdr:from>
    <xdr:to>
      <xdr:col>71</xdr:col>
      <xdr:colOff>177800</xdr:colOff>
      <xdr:row>78</xdr:row>
      <xdr:rowOff>162813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0695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123698</xdr:rowOff>
    </xdr:from>
    <xdr:to>
      <xdr:col>85</xdr:col>
      <xdr:colOff>177800</xdr:colOff>
      <xdr:row>79</xdr:row>
      <xdr:rowOff>53848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45483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139827</xdr:rowOff>
    </xdr:from>
    <xdr:to>
      <xdr:col>81</xdr:col>
      <xdr:colOff>101600</xdr:colOff>
      <xdr:row>79</xdr:row>
      <xdr:rowOff>69977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61104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05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129667</xdr:rowOff>
    </xdr:from>
    <xdr:to>
      <xdr:col>76</xdr:col>
      <xdr:colOff>165100</xdr:colOff>
      <xdr:row>79</xdr:row>
      <xdr:rowOff>59817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50944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9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112013</xdr:rowOff>
    </xdr:from>
    <xdr:to>
      <xdr:col>72</xdr:col>
      <xdr:colOff>38100</xdr:colOff>
      <xdr:row>79</xdr:row>
      <xdr:rowOff>42163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33290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7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83058</xdr:rowOff>
    </xdr:from>
    <xdr:to>
      <xdr:col>67</xdr:col>
      <xdr:colOff>101600</xdr:colOff>
      <xdr:row>79</xdr:row>
      <xdr:rowOff>13208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4335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33891</xdr:rowOff>
    </xdr:from>
    <xdr:to>
      <xdr:col>85</xdr:col>
      <xdr:colOff>127000</xdr:colOff>
      <xdr:row>91</xdr:row>
      <xdr:rowOff>79741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635841"/>
          <a:ext cx="8382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79741</xdr:rowOff>
    </xdr:from>
    <xdr:to>
      <xdr:col>81</xdr:col>
      <xdr:colOff>50800</xdr:colOff>
      <xdr:row>91</xdr:row>
      <xdr:rowOff>105998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681691"/>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63021</xdr:rowOff>
    </xdr:from>
    <xdr:to>
      <xdr:col>76</xdr:col>
      <xdr:colOff>114300</xdr:colOff>
      <xdr:row>91</xdr:row>
      <xdr:rowOff>105998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66497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48586</xdr:rowOff>
    </xdr:from>
    <xdr:to>
      <xdr:col>71</xdr:col>
      <xdr:colOff>177800</xdr:colOff>
      <xdr:row>91</xdr:row>
      <xdr:rowOff>63021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650536"/>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154541</xdr:rowOff>
    </xdr:from>
    <xdr:to>
      <xdr:col>85</xdr:col>
      <xdr:colOff>177800</xdr:colOff>
      <xdr:row>91</xdr:row>
      <xdr:rowOff>84691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58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5968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4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28941</xdr:rowOff>
    </xdr:from>
    <xdr:to>
      <xdr:col>81</xdr:col>
      <xdr:colOff>101600</xdr:colOff>
      <xdr:row>91</xdr:row>
      <xdr:rowOff>130541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6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147068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4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55198</xdr:rowOff>
    </xdr:from>
    <xdr:to>
      <xdr:col>76</xdr:col>
      <xdr:colOff>165100</xdr:colOff>
      <xdr:row>91</xdr:row>
      <xdr:rowOff>156798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6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1875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4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12221</xdr:rowOff>
    </xdr:from>
    <xdr:to>
      <xdr:col>72</xdr:col>
      <xdr:colOff>38100</xdr:colOff>
      <xdr:row>91</xdr:row>
      <xdr:rowOff>113821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6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130348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38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169236</xdr:rowOff>
    </xdr:from>
    <xdr:to>
      <xdr:col>67</xdr:col>
      <xdr:colOff>101600</xdr:colOff>
      <xdr:row>91</xdr:row>
      <xdr:rowOff>99386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115913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3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・総務費については、大沢野地域公共施設複合化事業費の増などにより、前年度を上回っている。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・民生費については、子育て世帯に対する臨時特別給付金の減などにより、前年度を下回っている。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・衛生費については、新斎場の整備に伴う斎場管理費の減などにより、前年度を下回っている。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・土木費については、降雪量の減に伴う除雪対策費の減などにより、前年度を下回っている。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・消防費については、立山町との消防指令業務の共同運用化に係る消防総合情報管理システム改修費の増などにより、前年度を上回っている。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・教育費については、事業進捗に伴う小中学校の校舎改築事業費の減などにより、前年度を下回っている。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年度以降は増加傾向となっており、</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億円を積み立てたことにより、残高は増加した。</a:t>
          </a:r>
        </a:p>
        <a:p>
          <a:r>
            <a:rPr kumimoji="1" lang="ja-JP" altLang="en-US" sz="1400">
              <a:latin typeface="ＭＳ ゴシック" pitchFamily="49" charset="-128"/>
              <a:ea typeface="ＭＳ ゴシック" pitchFamily="49" charset="-128"/>
            </a:rPr>
            <a:t>○実質収支額</a:t>
          </a:r>
        </a:p>
        <a:p>
          <a:r>
            <a:rPr kumimoji="1" lang="ja-JP" altLang="en-US" sz="1400">
              <a:latin typeface="ＭＳ ゴシック" pitchFamily="49" charset="-128"/>
              <a:ea typeface="ＭＳ ゴシック" pitchFamily="49" charset="-128"/>
            </a:rPr>
            <a:t>　黒字の確保が続いている。</a:t>
          </a:r>
        </a:p>
        <a:p>
          <a:r>
            <a:rPr kumimoji="1" lang="ja-JP" altLang="en-US" sz="1400">
              <a:latin typeface="ＭＳ ゴシック" pitchFamily="49" charset="-128"/>
              <a:ea typeface="ＭＳ ゴシック" pitchFamily="49" charset="-128"/>
            </a:rPr>
            <a:t>○実質単年度収支</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年度はマイナスとなったが、</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年度はプラスとなっており、数値は前年度から</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R04</a:t>
          </a:r>
          <a:r>
            <a:rPr kumimoji="1" lang="ja-JP" altLang="en-US" sz="1400">
              <a:latin typeface="ＭＳ ゴシック" pitchFamily="49" charset="-128"/>
              <a:ea typeface="ＭＳ ゴシック" pitchFamily="49" charset="-128"/>
            </a:rPr>
            <a:t>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190208167</v>
      </c>
      <c r="BO4" s="371"/>
      <c r="BP4" s="371"/>
      <c r="BQ4" s="371"/>
      <c r="BR4" s="371"/>
      <c r="BS4" s="371"/>
      <c r="BT4" s="371"/>
      <c r="BU4" s="372"/>
      <c r="BV4" s="370">
        <v>198980660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3.4</v>
      </c>
      <c r="CU4" s="377"/>
      <c r="CV4" s="377"/>
      <c r="CW4" s="377"/>
      <c r="CX4" s="377"/>
      <c r="CY4" s="377"/>
      <c r="CZ4" s="377"/>
      <c r="DA4" s="378"/>
      <c r="DB4" s="376">
        <v>3.2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185526848</v>
      </c>
      <c r="BO5" s="408"/>
      <c r="BP5" s="408"/>
      <c r="BQ5" s="408"/>
      <c r="BR5" s="408"/>
      <c r="BS5" s="408"/>
      <c r="BT5" s="408"/>
      <c r="BU5" s="409"/>
      <c r="BV5" s="407">
        <v>193502159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90.9</v>
      </c>
      <c r="CU5" s="405"/>
      <c r="CV5" s="405"/>
      <c r="CW5" s="405"/>
      <c r="CX5" s="405"/>
      <c r="CY5" s="405"/>
      <c r="CZ5" s="405"/>
      <c r="DA5" s="406"/>
      <c r="DB5" s="404">
        <v>86.7</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4681319</v>
      </c>
      <c r="BO6" s="408"/>
      <c r="BP6" s="408"/>
      <c r="BQ6" s="408"/>
      <c r="BR6" s="408"/>
      <c r="BS6" s="408"/>
      <c r="BT6" s="408"/>
      <c r="BU6" s="409"/>
      <c r="BV6" s="407">
        <v>5478501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94.4</v>
      </c>
      <c r="CU6" s="445"/>
      <c r="CV6" s="445"/>
      <c r="CW6" s="445"/>
      <c r="CX6" s="445"/>
      <c r="CY6" s="445"/>
      <c r="CZ6" s="445"/>
      <c r="DA6" s="446"/>
      <c r="DB6" s="444">
        <v>92.9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1142965</v>
      </c>
      <c r="BO7" s="408"/>
      <c r="BP7" s="408"/>
      <c r="BQ7" s="408"/>
      <c r="BR7" s="408"/>
      <c r="BS7" s="408"/>
      <c r="BT7" s="408"/>
      <c r="BU7" s="409"/>
      <c r="BV7" s="407">
        <v>2045622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103405647</v>
      </c>
      <c r="CU7" s="408"/>
      <c r="CV7" s="408"/>
      <c r="CW7" s="408"/>
      <c r="CX7" s="408"/>
      <c r="CY7" s="408"/>
      <c r="CZ7" s="408"/>
      <c r="DA7" s="409"/>
      <c r="DB7" s="407">
        <v>106266086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95</v>
      </c>
      <c r="AV8" s="440"/>
      <c r="AW8" s="440"/>
      <c r="AX8" s="440"/>
      <c r="AY8" s="441" t="s">
        <v>111</v>
      </c>
      <c r="AZ8" s="442"/>
      <c r="BA8" s="442"/>
      <c r="BB8" s="442"/>
      <c r="BC8" s="442"/>
      <c r="BD8" s="442"/>
      <c r="BE8" s="442"/>
      <c r="BF8" s="442"/>
      <c r="BG8" s="442"/>
      <c r="BH8" s="442"/>
      <c r="BI8" s="442"/>
      <c r="BJ8" s="442"/>
      <c r="BK8" s="442"/>
      <c r="BL8" s="442"/>
      <c r="BM8" s="443"/>
      <c r="BN8" s="407">
        <v>3538354</v>
      </c>
      <c r="BO8" s="408"/>
      <c r="BP8" s="408"/>
      <c r="BQ8" s="408"/>
      <c r="BR8" s="408"/>
      <c r="BS8" s="408"/>
      <c r="BT8" s="408"/>
      <c r="BU8" s="409"/>
      <c r="BV8" s="407">
        <v>3432879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413938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105475</v>
      </c>
      <c r="BO9" s="408"/>
      <c r="BP9" s="408"/>
      <c r="BQ9" s="408"/>
      <c r="BR9" s="408"/>
      <c r="BS9" s="408"/>
      <c r="BT9" s="408"/>
      <c r="BU9" s="409"/>
      <c r="BV9" s="407">
        <v>827706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17</v>
      </c>
      <c r="CU9" s="405"/>
      <c r="CV9" s="405"/>
      <c r="CW9" s="405"/>
      <c r="CX9" s="405"/>
      <c r="CY9" s="405"/>
      <c r="CZ9" s="405"/>
      <c r="DA9" s="406"/>
      <c r="DB9" s="404">
        <v>16.7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418686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500534</v>
      </c>
      <c r="BO10" s="408"/>
      <c r="BP10" s="408"/>
      <c r="BQ10" s="408"/>
      <c r="BR10" s="408"/>
      <c r="BS10" s="408"/>
      <c r="BT10" s="408"/>
      <c r="BU10" s="409"/>
      <c r="BV10" s="407">
        <v>1000941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12549</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409075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401505</v>
      </c>
      <c r="S13" s="492"/>
      <c r="T13" s="492"/>
      <c r="U13" s="492"/>
      <c r="V13" s="493"/>
      <c r="W13" s="423" t="s">
        <v>141</v>
      </c>
      <c r="X13" s="424"/>
      <c r="Y13" s="424"/>
      <c r="Z13" s="424"/>
      <c r="AA13" s="424"/>
      <c r="AB13" s="414"/>
      <c r="AC13" s="458">
        <v>4260</v>
      </c>
      <c r="AD13" s="459"/>
      <c r="AE13" s="459"/>
      <c r="AF13" s="459"/>
      <c r="AG13" s="501"/>
      <c r="AH13" s="458">
        <v>4750</v>
      </c>
      <c r="AI13" s="459"/>
      <c r="AJ13" s="459"/>
      <c r="AK13" s="459"/>
      <c r="AL13" s="460"/>
      <c r="AM13" s="436" t="s">
        <v>142</v>
      </c>
      <c r="AN13" s="437"/>
      <c r="AO13" s="437"/>
      <c r="AP13" s="437"/>
      <c r="AQ13" s="437"/>
      <c r="AR13" s="437"/>
      <c r="AS13" s="437"/>
      <c r="AT13" s="438"/>
      <c r="AU13" s="439" t="s">
        <v>117</v>
      </c>
      <c r="AV13" s="440"/>
      <c r="AW13" s="440"/>
      <c r="AX13" s="440"/>
      <c r="AY13" s="441" t="s">
        <v>143</v>
      </c>
      <c r="AZ13" s="442"/>
      <c r="BA13" s="442"/>
      <c r="BB13" s="442"/>
      <c r="BC13" s="442"/>
      <c r="BD13" s="442"/>
      <c r="BE13" s="442"/>
      <c r="BF13" s="442"/>
      <c r="BG13" s="442"/>
      <c r="BH13" s="442"/>
      <c r="BI13" s="442"/>
      <c r="BJ13" s="442"/>
      <c r="BK13" s="442"/>
      <c r="BL13" s="442"/>
      <c r="BM13" s="443"/>
      <c r="BN13" s="407">
        <v>618558</v>
      </c>
      <c r="BO13" s="408"/>
      <c r="BP13" s="408"/>
      <c r="BQ13" s="408"/>
      <c r="BR13" s="408"/>
      <c r="BS13" s="408"/>
      <c r="BT13" s="408"/>
      <c r="BU13" s="409"/>
      <c r="BV13" s="407">
        <v>1828647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v>
      </c>
      <c r="CU13" s="405"/>
      <c r="CV13" s="405"/>
      <c r="CW13" s="405"/>
      <c r="CX13" s="405"/>
      <c r="CY13" s="405"/>
      <c r="CZ13" s="405"/>
      <c r="DA13" s="406"/>
      <c r="DB13" s="404">
        <v>7.5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411222</v>
      </c>
      <c r="S14" s="492"/>
      <c r="T14" s="492"/>
      <c r="U14" s="492"/>
      <c r="V14" s="493"/>
      <c r="W14" s="397"/>
      <c r="X14" s="398"/>
      <c r="Y14" s="398"/>
      <c r="Z14" s="398"/>
      <c r="AA14" s="398"/>
      <c r="AB14" s="387"/>
      <c r="AC14" s="494">
        <v>2.1</v>
      </c>
      <c r="AD14" s="495"/>
      <c r="AE14" s="495"/>
      <c r="AF14" s="495"/>
      <c r="AG14" s="496"/>
      <c r="AH14" s="494">
        <v>2.2999999999999998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94.9</v>
      </c>
      <c r="CU14" s="506"/>
      <c r="CV14" s="506"/>
      <c r="CW14" s="506"/>
      <c r="CX14" s="506"/>
      <c r="CY14" s="506"/>
      <c r="CZ14" s="506"/>
      <c r="DA14" s="507"/>
      <c r="DB14" s="505">
        <v>104.8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404358</v>
      </c>
      <c r="S15" s="492"/>
      <c r="T15" s="492"/>
      <c r="U15" s="492"/>
      <c r="V15" s="493"/>
      <c r="W15" s="423" t="s">
        <v>148</v>
      </c>
      <c r="X15" s="424"/>
      <c r="Y15" s="424"/>
      <c r="Z15" s="424"/>
      <c r="AA15" s="424"/>
      <c r="AB15" s="414"/>
      <c r="AC15" s="458">
        <v>62165</v>
      </c>
      <c r="AD15" s="459"/>
      <c r="AE15" s="459"/>
      <c r="AF15" s="459"/>
      <c r="AG15" s="501"/>
      <c r="AH15" s="458">
        <v>62733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65583049</v>
      </c>
      <c r="BO15" s="371"/>
      <c r="BP15" s="371"/>
      <c r="BQ15" s="371"/>
      <c r="BR15" s="371"/>
      <c r="BS15" s="371"/>
      <c r="BT15" s="371"/>
      <c r="BU15" s="372"/>
      <c r="BV15" s="370">
        <v>62296879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30.3</v>
      </c>
      <c r="AD16" s="495"/>
      <c r="AE16" s="495"/>
      <c r="AF16" s="495"/>
      <c r="AG16" s="496"/>
      <c r="AH16" s="494">
        <v>30.7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81611857</v>
      </c>
      <c r="BO16" s="408"/>
      <c r="BP16" s="408"/>
      <c r="BQ16" s="408"/>
      <c r="BR16" s="408"/>
      <c r="BS16" s="408"/>
      <c r="BT16" s="408"/>
      <c r="BU16" s="409"/>
      <c r="BV16" s="407">
        <v>78923738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138616</v>
      </c>
      <c r="AD17" s="459"/>
      <c r="AE17" s="459"/>
      <c r="AF17" s="459"/>
      <c r="AG17" s="501"/>
      <c r="AH17" s="458">
        <v>137048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83663134</v>
      </c>
      <c r="BO17" s="408"/>
      <c r="BP17" s="408"/>
      <c r="BQ17" s="408"/>
      <c r="BR17" s="408"/>
      <c r="BS17" s="408"/>
      <c r="BT17" s="408"/>
      <c r="BU17" s="409"/>
      <c r="BV17" s="407">
        <v>79418215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158</v>
      </c>
      <c r="C18" s="450"/>
      <c r="D18" s="450"/>
      <c r="E18" s="533"/>
      <c r="F18" s="533"/>
      <c r="G18" s="533"/>
      <c r="H18" s="533"/>
      <c r="I18" s="533"/>
      <c r="J18" s="533"/>
      <c r="K18" s="533"/>
      <c r="L18" s="534">
        <v>1241.7</v>
      </c>
      <c r="M18" s="534"/>
      <c r="N18" s="534"/>
      <c r="O18" s="534"/>
      <c r="P18" s="534"/>
      <c r="Q18" s="534"/>
      <c r="R18" s="535"/>
      <c r="S18" s="535"/>
      <c r="T18" s="535"/>
      <c r="U18" s="535"/>
      <c r="V18" s="536"/>
      <c r="W18" s="425"/>
      <c r="X18" s="426"/>
      <c r="Y18" s="426"/>
      <c r="Z18" s="426"/>
      <c r="AA18" s="426"/>
      <c r="AB18" s="417"/>
      <c r="AC18" s="537">
        <v>67.599999999999994</v>
      </c>
      <c r="AD18" s="538"/>
      <c r="AE18" s="538"/>
      <c r="AF18" s="538"/>
      <c r="AG18" s="539"/>
      <c r="AH18" s="537">
        <v>67</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97944705</v>
      </c>
      <c r="BO18" s="408"/>
      <c r="BP18" s="408"/>
      <c r="BQ18" s="408"/>
      <c r="BR18" s="408"/>
      <c r="BS18" s="408"/>
      <c r="BT18" s="408"/>
      <c r="BU18" s="409"/>
      <c r="BV18" s="407">
        <v>95419737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160</v>
      </c>
      <c r="C19" s="450"/>
      <c r="D19" s="450"/>
      <c r="E19" s="533"/>
      <c r="F19" s="533"/>
      <c r="G19" s="533"/>
      <c r="H19" s="533"/>
      <c r="I19" s="533"/>
      <c r="J19" s="533"/>
      <c r="K19" s="533"/>
      <c r="L19" s="541">
        <v>333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124535160</v>
      </c>
      <c r="BO19" s="408"/>
      <c r="BP19" s="408"/>
      <c r="BQ19" s="408"/>
      <c r="BR19" s="408"/>
      <c r="BS19" s="408"/>
      <c r="BT19" s="408"/>
      <c r="BU19" s="409"/>
      <c r="BV19" s="407">
        <v>123125486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162</v>
      </c>
      <c r="C20" s="450"/>
      <c r="D20" s="450"/>
      <c r="E20" s="533"/>
      <c r="F20" s="533"/>
      <c r="G20" s="533"/>
      <c r="H20" s="533"/>
      <c r="I20" s="533"/>
      <c r="J20" s="533"/>
      <c r="K20" s="533"/>
      <c r="L20" s="541">
        <v>171917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235383562</v>
      </c>
      <c r="BO22" s="371"/>
      <c r="BP22" s="371"/>
      <c r="BQ22" s="371"/>
      <c r="BR22" s="371"/>
      <c r="BS22" s="371"/>
      <c r="BT22" s="371"/>
      <c r="BU22" s="372"/>
      <c r="BV22" s="370">
        <v>239107315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157813125</v>
      </c>
      <c r="BO23" s="408"/>
      <c r="BP23" s="408"/>
      <c r="BQ23" s="408"/>
      <c r="BR23" s="408"/>
      <c r="BS23" s="408"/>
      <c r="BT23" s="408"/>
      <c r="BU23" s="409"/>
      <c r="BV23" s="407">
        <v>158007733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10750</v>
      </c>
      <c r="R24" s="459"/>
      <c r="S24" s="459"/>
      <c r="T24" s="459"/>
      <c r="U24" s="459"/>
      <c r="V24" s="501"/>
      <c r="W24" s="553"/>
      <c r="X24" s="554"/>
      <c r="Y24" s="555"/>
      <c r="Z24" s="457" t="s">
        <v>173</v>
      </c>
      <c r="AA24" s="437"/>
      <c r="AB24" s="437"/>
      <c r="AC24" s="437"/>
      <c r="AD24" s="437"/>
      <c r="AE24" s="437"/>
      <c r="AF24" s="437"/>
      <c r="AG24" s="438"/>
      <c r="AH24" s="458">
        <v>2936</v>
      </c>
      <c r="AI24" s="459"/>
      <c r="AJ24" s="459"/>
      <c r="AK24" s="459"/>
      <c r="AL24" s="501"/>
      <c r="AM24" s="458">
        <v>9048752</v>
      </c>
      <c r="AN24" s="459"/>
      <c r="AO24" s="459"/>
      <c r="AP24" s="459"/>
      <c r="AQ24" s="459"/>
      <c r="AR24" s="501"/>
      <c r="AS24" s="458">
        <v>3082</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156402572</v>
      </c>
      <c r="BO24" s="408"/>
      <c r="BP24" s="408"/>
      <c r="BQ24" s="408"/>
      <c r="BR24" s="408"/>
      <c r="BS24" s="408"/>
      <c r="BT24" s="408"/>
      <c r="BU24" s="409"/>
      <c r="BV24" s="407">
        <v>157624928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8930</v>
      </c>
      <c r="R25" s="459"/>
      <c r="S25" s="459"/>
      <c r="T25" s="459"/>
      <c r="U25" s="459"/>
      <c r="V25" s="501"/>
      <c r="W25" s="553"/>
      <c r="X25" s="554"/>
      <c r="Y25" s="555"/>
      <c r="Z25" s="457" t="s">
        <v>176</v>
      </c>
      <c r="AA25" s="437"/>
      <c r="AB25" s="437"/>
      <c r="AC25" s="437"/>
      <c r="AD25" s="437"/>
      <c r="AE25" s="437"/>
      <c r="AF25" s="437"/>
      <c r="AG25" s="438"/>
      <c r="AH25" s="458">
        <v>464</v>
      </c>
      <c r="AI25" s="459"/>
      <c r="AJ25" s="459"/>
      <c r="AK25" s="459"/>
      <c r="AL25" s="501"/>
      <c r="AM25" s="458">
        <v>1438864</v>
      </c>
      <c r="AN25" s="459"/>
      <c r="AO25" s="459"/>
      <c r="AP25" s="459"/>
      <c r="AQ25" s="459"/>
      <c r="AR25" s="501"/>
      <c r="AS25" s="458">
        <v>3101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37421363</v>
      </c>
      <c r="BO25" s="371"/>
      <c r="BP25" s="371"/>
      <c r="BQ25" s="371"/>
      <c r="BR25" s="371"/>
      <c r="BS25" s="371"/>
      <c r="BT25" s="371"/>
      <c r="BU25" s="372"/>
      <c r="BV25" s="370">
        <v>48820250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7300</v>
      </c>
      <c r="R26" s="459"/>
      <c r="S26" s="459"/>
      <c r="T26" s="459"/>
      <c r="U26" s="459"/>
      <c r="V26" s="501"/>
      <c r="W26" s="553"/>
      <c r="X26" s="554"/>
      <c r="Y26" s="555"/>
      <c r="Z26" s="457" t="s">
        <v>179</v>
      </c>
      <c r="AA26" s="559"/>
      <c r="AB26" s="559"/>
      <c r="AC26" s="559"/>
      <c r="AD26" s="559"/>
      <c r="AE26" s="559"/>
      <c r="AF26" s="559"/>
      <c r="AG26" s="560"/>
      <c r="AH26" s="458">
        <v>337</v>
      </c>
      <c r="AI26" s="459"/>
      <c r="AJ26" s="459"/>
      <c r="AK26" s="459"/>
      <c r="AL26" s="501"/>
      <c r="AM26" s="458">
        <v>951351</v>
      </c>
      <c r="AN26" s="459"/>
      <c r="AO26" s="459"/>
      <c r="AP26" s="459"/>
      <c r="AQ26" s="459"/>
      <c r="AR26" s="501"/>
      <c r="AS26" s="458">
        <v>2823</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200000</v>
      </c>
      <c r="BO26" s="408"/>
      <c r="BP26" s="408"/>
      <c r="BQ26" s="408"/>
      <c r="BR26" s="408"/>
      <c r="BS26" s="408"/>
      <c r="BT26" s="408"/>
      <c r="BU26" s="409"/>
      <c r="BV26" s="407">
        <v>180000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7150</v>
      </c>
      <c r="R27" s="459"/>
      <c r="S27" s="459"/>
      <c r="T27" s="459"/>
      <c r="U27" s="459"/>
      <c r="V27" s="501"/>
      <c r="W27" s="553"/>
      <c r="X27" s="554"/>
      <c r="Y27" s="555"/>
      <c r="Z27" s="457" t="s">
        <v>182</v>
      </c>
      <c r="AA27" s="437"/>
      <c r="AB27" s="437"/>
      <c r="AC27" s="437"/>
      <c r="AD27" s="437"/>
      <c r="AE27" s="437"/>
      <c r="AF27" s="437"/>
      <c r="AG27" s="438"/>
      <c r="AH27" s="458">
        <v>60</v>
      </c>
      <c r="AI27" s="459"/>
      <c r="AJ27" s="459"/>
      <c r="AK27" s="459"/>
      <c r="AL27" s="501"/>
      <c r="AM27" s="458">
        <v>211040</v>
      </c>
      <c r="AN27" s="459"/>
      <c r="AO27" s="459"/>
      <c r="AP27" s="459"/>
      <c r="AQ27" s="459"/>
      <c r="AR27" s="501"/>
      <c r="AS27" s="458">
        <v>3517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706289</v>
      </c>
      <c r="BO27" s="530"/>
      <c r="BP27" s="530"/>
      <c r="BQ27" s="530"/>
      <c r="BR27" s="530"/>
      <c r="BS27" s="530"/>
      <c r="BT27" s="530"/>
      <c r="BU27" s="531"/>
      <c r="BV27" s="529">
        <v>706204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6450</v>
      </c>
      <c r="R28" s="459"/>
      <c r="S28" s="459"/>
      <c r="T28" s="459"/>
      <c r="U28" s="459"/>
      <c r="V28" s="501"/>
      <c r="W28" s="553"/>
      <c r="X28" s="554"/>
      <c r="Y28" s="555"/>
      <c r="Z28" s="457" t="s">
        <v>185</v>
      </c>
      <c r="AA28" s="437"/>
      <c r="AB28" s="437"/>
      <c r="AC28" s="437"/>
      <c r="AD28" s="437"/>
      <c r="AE28" s="437"/>
      <c r="AF28" s="437"/>
      <c r="AG28" s="438"/>
      <c r="AH28" s="458" t="s">
        <v>131</v>
      </c>
      <c r="AI28" s="459"/>
      <c r="AJ28" s="459"/>
      <c r="AK28" s="459"/>
      <c r="AL28" s="501"/>
      <c r="AM28" s="458" t="s">
        <v>139</v>
      </c>
      <c r="AN28" s="459"/>
      <c r="AO28" s="459"/>
      <c r="AP28" s="459"/>
      <c r="AQ28" s="459"/>
      <c r="AR28" s="501"/>
      <c r="AS28" s="458" t="s">
        <v>186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10256269</v>
      </c>
      <c r="BO28" s="371"/>
      <c r="BP28" s="371"/>
      <c r="BQ28" s="371"/>
      <c r="BR28" s="371"/>
      <c r="BS28" s="371"/>
      <c r="BT28" s="371"/>
      <c r="BU28" s="372"/>
      <c r="BV28" s="370">
        <v>9755735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36</v>
      </c>
      <c r="M29" s="459"/>
      <c r="N29" s="459"/>
      <c r="O29" s="459"/>
      <c r="P29" s="501"/>
      <c r="Q29" s="458">
        <v>6000</v>
      </c>
      <c r="R29" s="459"/>
      <c r="S29" s="459"/>
      <c r="T29" s="459"/>
      <c r="U29" s="459"/>
      <c r="V29" s="501"/>
      <c r="W29" s="556"/>
      <c r="X29" s="557"/>
      <c r="Y29" s="558"/>
      <c r="Z29" s="457" t="s">
        <v>189</v>
      </c>
      <c r="AA29" s="437"/>
      <c r="AB29" s="437"/>
      <c r="AC29" s="437"/>
      <c r="AD29" s="437"/>
      <c r="AE29" s="437"/>
      <c r="AF29" s="437"/>
      <c r="AG29" s="438"/>
      <c r="AH29" s="458">
        <v>2996</v>
      </c>
      <c r="AI29" s="459"/>
      <c r="AJ29" s="459"/>
      <c r="AK29" s="459"/>
      <c r="AL29" s="501"/>
      <c r="AM29" s="458">
        <v>9259792</v>
      </c>
      <c r="AN29" s="459"/>
      <c r="AO29" s="459"/>
      <c r="AP29" s="459"/>
      <c r="AQ29" s="459"/>
      <c r="AR29" s="501"/>
      <c r="AS29" s="458">
        <v>3091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9739949</v>
      </c>
      <c r="BO29" s="408"/>
      <c r="BP29" s="408"/>
      <c r="BQ29" s="408"/>
      <c r="BR29" s="408"/>
      <c r="BS29" s="408"/>
      <c r="BT29" s="408"/>
      <c r="BU29" s="409"/>
      <c r="BV29" s="407">
        <v>6844543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100.4</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9764079</v>
      </c>
      <c r="BO30" s="530"/>
      <c r="BP30" s="530"/>
      <c r="BQ30" s="530"/>
      <c r="BR30" s="530"/>
      <c r="BS30" s="530"/>
      <c r="BT30" s="530"/>
      <c r="BU30" s="531"/>
      <c r="BV30" s="529">
        <v>9348092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8</v>
      </c>
      <c r="V34" s="597"/>
      <c r="W34" s="598" t="str">
        <f>IF('各会計、関係団体の財政状況及び健全化判断比率'!B28="","",'各会計、関係団体の財政状況及び健全化判断比率'!B28)</f>
        <v>富山市駐車場事業特別会計</v>
      </c>
      <c r="X34" s="598"/>
      <c r="Y34" s="598"/>
      <c r="Z34" s="598"/>
      <c r="AA34" s="598"/>
      <c r="AB34" s="598"/>
      <c r="AC34" s="598"/>
      <c r="AD34" s="598"/>
      <c r="AE34" s="598"/>
      <c r="AF34" s="598"/>
      <c r="AG34" s="598"/>
      <c r="AH34" s="598"/>
      <c r="AI34" s="598"/>
      <c r="AJ34" s="598"/>
      <c r="AK34" s="598"/>
      <c r="AL34" s="181"/>
      <c r="AM34" s="597">
        <f>IF(AO34="","",MAX(C34:D43,U34:V43)+1)</f>
        <v>13</v>
      </c>
      <c r="AN34" s="597"/>
      <c r="AO34" s="598" t="str">
        <f>IF('各会計、関係団体の財政状況及び健全化判断比率'!B33="","",'各会計、関係団体の財政状況及び健全化判断比率'!B33)</f>
        <v>富山市水道事業会計</v>
      </c>
      <c r="AP34" s="598"/>
      <c r="AQ34" s="598"/>
      <c r="AR34" s="598"/>
      <c r="AS34" s="598"/>
      <c r="AT34" s="598"/>
      <c r="AU34" s="598"/>
      <c r="AV34" s="598"/>
      <c r="AW34" s="598"/>
      <c r="AX34" s="598"/>
      <c r="AY34" s="598"/>
      <c r="AZ34" s="598"/>
      <c r="BA34" s="598"/>
      <c r="BB34" s="598"/>
      <c r="BC34" s="598"/>
      <c r="BD34" s="181"/>
      <c r="BE34" s="597">
        <f>IF(BG34="","",MAX(C34:D43,U34:V43,AM34:AN43)+1)</f>
        <v>17</v>
      </c>
      <c r="BF34" s="597"/>
      <c r="BG34" s="598" t="str">
        <f>IF('各会計、関係団体の財政状況及び健全化判断比率'!B37="","",'各会計、関係団体の財政状況及び健全化判断比率'!B37)</f>
        <v>富山市牛岳温泉スキー場事業特別会計</v>
      </c>
      <c r="BH34" s="598"/>
      <c r="BI34" s="598"/>
      <c r="BJ34" s="598"/>
      <c r="BK34" s="598"/>
      <c r="BL34" s="598"/>
      <c r="BM34" s="598"/>
      <c r="BN34" s="598"/>
      <c r="BO34" s="598"/>
      <c r="BP34" s="598"/>
      <c r="BQ34" s="598"/>
      <c r="BR34" s="598"/>
      <c r="BS34" s="598"/>
      <c r="BT34" s="598"/>
      <c r="BU34" s="598"/>
      <c r="BV34" s="181"/>
      <c r="BW34" s="597">
        <f>IF(BY34="","",MAX(C34:D43,U34:V43,AM34:AN43,BE34:BF43)+1)</f>
        <v>21</v>
      </c>
      <c r="BX34" s="597"/>
      <c r="BY34" s="598" t="str">
        <f>IF('各会計、関係団体の財政状況及び健全化判断比率'!B68="","",'各会計、関係団体の財政状況及び健全化判断比率'!B68)</f>
        <v>富山地区広域圏事務組合（一般会計）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27</v>
      </c>
      <c r="CP34" s="597"/>
      <c r="CQ34" s="598" t="str">
        <f>IF('各会計、関係団体の財政状況及び健全化判断比率'!BS7="","",'各会計、関係団体の財政状況及び健全化判断比率'!BS7)</f>
        <v>富山市民プラザ</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富山市公債管理特別会計</v>
      </c>
      <c r="F35" s="598"/>
      <c r="G35" s="598"/>
      <c r="H35" s="598"/>
      <c r="I35" s="598"/>
      <c r="J35" s="598"/>
      <c r="K35" s="598"/>
      <c r="L35" s="598"/>
      <c r="M35" s="598"/>
      <c r="N35" s="598"/>
      <c r="O35" s="598"/>
      <c r="P35" s="598"/>
      <c r="Q35" s="598"/>
      <c r="R35" s="598"/>
      <c r="S35" s="598"/>
      <c r="T35" s="181"/>
      <c r="U35" s="597">
        <f>IF(W35="","",U34+1)</f>
        <v>9</v>
      </c>
      <c r="V35" s="597"/>
      <c r="W35" s="598" t="str">
        <f>IF('各会計、関係団体の財政状況及び健全化判断比率'!B29="","",'各会計、関係団体の財政状況及び健全化判断比率'!B29)</f>
        <v>富山市後期高齢者医療事業特別会計</v>
      </c>
      <c r="X35" s="598"/>
      <c r="Y35" s="598"/>
      <c r="Z35" s="598"/>
      <c r="AA35" s="598"/>
      <c r="AB35" s="598"/>
      <c r="AC35" s="598"/>
      <c r="AD35" s="598"/>
      <c r="AE35" s="598"/>
      <c r="AF35" s="598"/>
      <c r="AG35" s="598"/>
      <c r="AH35" s="598"/>
      <c r="AI35" s="598"/>
      <c r="AJ35" s="598"/>
      <c r="AK35" s="598"/>
      <c r="AL35" s="181"/>
      <c r="AM35" s="597">
        <f t="shared" ref="AM35:AM43" si="0">IF(AO35="","",AM34+1)</f>
        <v>14</v>
      </c>
      <c r="AN35" s="597"/>
      <c r="AO35" s="598" t="str">
        <f>IF('各会計、関係団体の財政状況及び健全化判断比率'!B34="","",'各会計、関係団体の財政状況及び健全化判断比率'!B34)</f>
        <v>富山市工業用水道事業会計</v>
      </c>
      <c r="AP35" s="598"/>
      <c r="AQ35" s="598"/>
      <c r="AR35" s="598"/>
      <c r="AS35" s="598"/>
      <c r="AT35" s="598"/>
      <c r="AU35" s="598"/>
      <c r="AV35" s="598"/>
      <c r="AW35" s="598"/>
      <c r="AX35" s="598"/>
      <c r="AY35" s="598"/>
      <c r="AZ35" s="598"/>
      <c r="BA35" s="598"/>
      <c r="BB35" s="598"/>
      <c r="BC35" s="598"/>
      <c r="BD35" s="181"/>
      <c r="BE35" s="597">
        <f t="shared" ref="BE35:BE43" si="1">IF(BG35="","",BE34+1)</f>
        <v>18</v>
      </c>
      <c r="BF35" s="597"/>
      <c r="BG35" s="598" t="str">
        <f>IF('各会計、関係団体の財政状況及び健全化判断比率'!B38="","",'各会計、関係団体の財政状況及び健全化判断比率'!B38)</f>
        <v>富山市農業集落排水事業特別会計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22</v>
      </c>
      <c r="BX35" s="597"/>
      <c r="BY35" s="598" t="str">
        <f>IF('各会計、関係団体の財政状況及び健全化判断比率'!B69="","",'各会計、関係団体の財政状況及び健全化判断比率'!B69)</f>
        <v>富山県市町村会館管理組合</v>
      </c>
      <c r="BZ35" s="598"/>
      <c r="CA35" s="598"/>
      <c r="CB35" s="598"/>
      <c r="CC35" s="598"/>
      <c r="CD35" s="598"/>
      <c r="CE35" s="598"/>
      <c r="CF35" s="598"/>
      <c r="CG35" s="598"/>
      <c r="CH35" s="598"/>
      <c r="CI35" s="598"/>
      <c r="CJ35" s="598"/>
      <c r="CK35" s="598"/>
      <c r="CL35" s="598"/>
      <c r="CM35" s="598"/>
      <c r="CN35" s="181"/>
      <c r="CO35" s="597">
        <f t="shared" ref="CO35:CO43" si="3">IF(CQ35="","",CO34+1)</f>
        <v>28</v>
      </c>
      <c r="CP35" s="597"/>
      <c r="CQ35" s="598" t="str">
        <f>IF('各会計、関係団体の財政状況及び健全化判断比率'!BS8="","",'各会計、関係団体の財政状況及び健全化判断比率'!BS8)</f>
        <v>富山市民文化事業団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富山市母子父子寡婦福祉資金貸付事業特別会計</v>
      </c>
      <c r="F36" s="598"/>
      <c r="G36" s="598"/>
      <c r="H36" s="598"/>
      <c r="I36" s="598"/>
      <c r="J36" s="598"/>
      <c r="K36" s="598"/>
      <c r="L36" s="598"/>
      <c r="M36" s="598"/>
      <c r="N36" s="598"/>
      <c r="O36" s="598"/>
      <c r="P36" s="598"/>
      <c r="Q36" s="598"/>
      <c r="R36" s="598"/>
      <c r="S36" s="598"/>
      <c r="T36" s="181"/>
      <c r="U36" s="597">
        <f t="shared" ref="U36:U43" si="4">IF(W36="","",U35+1)</f>
        <v>10</v>
      </c>
      <c r="V36" s="597"/>
      <c r="W36" s="598" t="str">
        <f>IF('各会計、関係団体の財政状況及び健全化判断比率'!B30="","",'各会計、関係団体の財政状況及び健全化判断比率'!B30)</f>
        <v>富山市介護保険事業特別会計</v>
      </c>
      <c r="X36" s="598"/>
      <c r="Y36" s="598"/>
      <c r="Z36" s="598"/>
      <c r="AA36" s="598"/>
      <c r="AB36" s="598"/>
      <c r="AC36" s="598"/>
      <c r="AD36" s="598"/>
      <c r="AE36" s="598"/>
      <c r="AF36" s="598"/>
      <c r="AG36" s="598"/>
      <c r="AH36" s="598"/>
      <c r="AI36" s="598"/>
      <c r="AJ36" s="598"/>
      <c r="AK36" s="598"/>
      <c r="AL36" s="181"/>
      <c r="AM36" s="597">
        <f t="shared" si="0"/>
        <v>15</v>
      </c>
      <c r="AN36" s="597"/>
      <c r="AO36" s="598" t="str">
        <f>IF('各会計、関係団体の財政状況及び健全化判断比率'!B35="","",'各会計、関係団体の財政状況及び健全化判断比率'!B35)</f>
        <v>富山市公共下水道事業会計</v>
      </c>
      <c r="AP36" s="598"/>
      <c r="AQ36" s="598"/>
      <c r="AR36" s="598"/>
      <c r="AS36" s="598"/>
      <c r="AT36" s="598"/>
      <c r="AU36" s="598"/>
      <c r="AV36" s="598"/>
      <c r="AW36" s="598"/>
      <c r="AX36" s="598"/>
      <c r="AY36" s="598"/>
      <c r="AZ36" s="598"/>
      <c r="BA36" s="598"/>
      <c r="BB36" s="598"/>
      <c r="BC36" s="598"/>
      <c r="BD36" s="181"/>
      <c r="BE36" s="597">
        <f t="shared" si="1"/>
        <v>19</v>
      </c>
      <c r="BF36" s="597"/>
      <c r="BG36" s="598" t="str">
        <f>IF('各会計、関係団体の財政状況及び健全化判断比率'!B39="","",'各会計、関係団体の財政状況及び健全化判断比率'!B39)</f>
        <v>富山市公設地方卸売市場事業特別会計</v>
      </c>
      <c r="BH36" s="598"/>
      <c r="BI36" s="598"/>
      <c r="BJ36" s="598"/>
      <c r="BK36" s="598"/>
      <c r="BL36" s="598"/>
      <c r="BM36" s="598"/>
      <c r="BN36" s="598"/>
      <c r="BO36" s="598"/>
      <c r="BP36" s="598"/>
      <c r="BQ36" s="598"/>
      <c r="BR36" s="598"/>
      <c r="BS36" s="598"/>
      <c r="BT36" s="598"/>
      <c r="BU36" s="598"/>
      <c r="BV36" s="181"/>
      <c r="BW36" s="597">
        <f t="shared" si="2"/>
        <v>23</v>
      </c>
      <c r="BX36" s="597"/>
      <c r="BY36" s="598" t="str">
        <f>IF('各会計、関係団体の財政状況及び健全化判断比率'!B70="","",'各会計、関係団体の財政状況及び健全化判断比率'!B70)</f>
        <v>三郷利田用水市町村組合</v>
      </c>
      <c r="BZ36" s="598"/>
      <c r="CA36" s="598"/>
      <c r="CB36" s="598"/>
      <c r="CC36" s="598"/>
      <c r="CD36" s="598"/>
      <c r="CE36" s="598"/>
      <c r="CF36" s="598"/>
      <c r="CG36" s="598"/>
      <c r="CH36" s="598"/>
      <c r="CI36" s="598"/>
      <c r="CJ36" s="598"/>
      <c r="CK36" s="598"/>
      <c r="CL36" s="598"/>
      <c r="CM36" s="598"/>
      <c r="CN36" s="181"/>
      <c r="CO36" s="597">
        <f t="shared" si="3"/>
        <v>29</v>
      </c>
      <c r="CP36" s="597"/>
      <c r="CQ36" s="598" t="str">
        <f>IF('各会計、関係団体の財政状況及び健全化判断比率'!BS9="","",'各会計、関係団体の財政状況及び健全化判断比率'!BS9)</f>
        <v>富山市シルバー人材センター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富山市まちなか診療所事業特別会計</v>
      </c>
      <c r="F37" s="598"/>
      <c r="G37" s="598"/>
      <c r="H37" s="598"/>
      <c r="I37" s="598"/>
      <c r="J37" s="598"/>
      <c r="K37" s="598"/>
      <c r="L37" s="598"/>
      <c r="M37" s="598"/>
      <c r="N37" s="598"/>
      <c r="O37" s="598"/>
      <c r="P37" s="598"/>
      <c r="Q37" s="598"/>
      <c r="R37" s="598"/>
      <c r="S37" s="598"/>
      <c r="T37" s="181"/>
      <c r="U37" s="597">
        <f t="shared" si="4"/>
        <v>11</v>
      </c>
      <c r="V37" s="597"/>
      <c r="W37" s="598" t="str">
        <f>IF('各会計、関係団体の財政状況及び健全化判断比率'!B31="","",'各会計、関係団体の財政状況及び健全化判断比率'!B31)</f>
        <v>富山市国民健康保険事業特別会計</v>
      </c>
      <c r="X37" s="598"/>
      <c r="Y37" s="598"/>
      <c r="Z37" s="598"/>
      <c r="AA37" s="598"/>
      <c r="AB37" s="598"/>
      <c r="AC37" s="598"/>
      <c r="AD37" s="598"/>
      <c r="AE37" s="598"/>
      <c r="AF37" s="598"/>
      <c r="AG37" s="598"/>
      <c r="AH37" s="598"/>
      <c r="AI37" s="598"/>
      <c r="AJ37" s="598"/>
      <c r="AK37" s="598"/>
      <c r="AL37" s="181"/>
      <c r="AM37" s="597">
        <f t="shared" si="0"/>
        <v>16</v>
      </c>
      <c r="AN37" s="597"/>
      <c r="AO37" s="598" t="str">
        <f>IF('各会計、関係団体の財政状況及び健全化判断比率'!B36="","",'各会計、関係団体の財政状況及び健全化判断比率'!B36)</f>
        <v>富山市病院事業会計</v>
      </c>
      <c r="AP37" s="598"/>
      <c r="AQ37" s="598"/>
      <c r="AR37" s="598"/>
      <c r="AS37" s="598"/>
      <c r="AT37" s="598"/>
      <c r="AU37" s="598"/>
      <c r="AV37" s="598"/>
      <c r="AW37" s="598"/>
      <c r="AX37" s="598"/>
      <c r="AY37" s="598"/>
      <c r="AZ37" s="598"/>
      <c r="BA37" s="598"/>
      <c r="BB37" s="598"/>
      <c r="BC37" s="598"/>
      <c r="BD37" s="181"/>
      <c r="BE37" s="597">
        <f t="shared" si="1"/>
        <v>20</v>
      </c>
      <c r="BF37" s="597"/>
      <c r="BG37" s="598" t="str">
        <f>IF('各会計、関係団体の財政状況及び健全化判断比率'!B40="","",'各会計、関係団体の財政状況及び健全化判断比率'!B40)</f>
        <v>富山市企業団地造成事業特別会計</v>
      </c>
      <c r="BH37" s="598"/>
      <c r="BI37" s="598"/>
      <c r="BJ37" s="598"/>
      <c r="BK37" s="598"/>
      <c r="BL37" s="598"/>
      <c r="BM37" s="598"/>
      <c r="BN37" s="598"/>
      <c r="BO37" s="598"/>
      <c r="BP37" s="598"/>
      <c r="BQ37" s="598"/>
      <c r="BR37" s="598"/>
      <c r="BS37" s="598"/>
      <c r="BT37" s="598"/>
      <c r="BU37" s="598"/>
      <c r="BV37" s="181"/>
      <c r="BW37" s="597">
        <f t="shared" si="2"/>
        <v>24</v>
      </c>
      <c r="BX37" s="597"/>
      <c r="BY37" s="598" t="str">
        <f>IF('各会計、関係団体の財政状況及び健全化判断比率'!B71="","",'各会計、関係団体の財政状況及び健全化判断比率'!B71)</f>
        <v>常願寺川右岸水防市町村組合</v>
      </c>
      <c r="BZ37" s="598"/>
      <c r="CA37" s="598"/>
      <c r="CB37" s="598"/>
      <c r="CC37" s="598"/>
      <c r="CD37" s="598"/>
      <c r="CE37" s="598"/>
      <c r="CF37" s="598"/>
      <c r="CG37" s="598"/>
      <c r="CH37" s="598"/>
      <c r="CI37" s="598"/>
      <c r="CJ37" s="598"/>
      <c r="CK37" s="598"/>
      <c r="CL37" s="598"/>
      <c r="CM37" s="598"/>
      <c r="CN37" s="181"/>
      <c r="CO37" s="597">
        <f t="shared" si="3"/>
        <v>30</v>
      </c>
      <c r="CP37" s="597"/>
      <c r="CQ37" s="598" t="str">
        <f>IF('各会計、関係団体の財政状況及び健全化判断比率'!BS10="","",'各会計、関係団体の財政状況及び健全化判断比率'!BS10)</f>
        <v>富山市生活環境サービス</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富山市牛岳温泉健康センター事業特別会計</v>
      </c>
      <c r="F38" s="598"/>
      <c r="G38" s="598"/>
      <c r="H38" s="598"/>
      <c r="I38" s="598"/>
      <c r="J38" s="598"/>
      <c r="K38" s="598"/>
      <c r="L38" s="598"/>
      <c r="M38" s="598"/>
      <c r="N38" s="598"/>
      <c r="O38" s="598"/>
      <c r="P38" s="598"/>
      <c r="Q38" s="598"/>
      <c r="R38" s="598"/>
      <c r="S38" s="598"/>
      <c r="T38" s="181"/>
      <c r="U38" s="597">
        <f t="shared" si="4"/>
        <v>12</v>
      </c>
      <c r="V38" s="597"/>
      <c r="W38" s="598" t="str">
        <f>IF('各会計、関係団体の財政状況及び健全化判断比率'!B32="","",'各会計、関係団体の財政状況及び健全化判断比率'!B32)</f>
        <v>富山市競輪事業特別会計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25</v>
      </c>
      <c r="BX38" s="597"/>
      <c r="BY38" s="598" t="str">
        <f>IF('各会計、関係団体の財政状況及び健全化判断比率'!B72="","",'各会計、関係団体の財政状況及び健全化判断比率'!B72)</f>
        <v>富山県後期高齢者医療広域連合（一般会計）</v>
      </c>
      <c r="BZ38" s="598"/>
      <c r="CA38" s="598"/>
      <c r="CB38" s="598"/>
      <c r="CC38" s="598"/>
      <c r="CD38" s="598"/>
      <c r="CE38" s="598"/>
      <c r="CF38" s="598"/>
      <c r="CG38" s="598"/>
      <c r="CH38" s="598"/>
      <c r="CI38" s="598"/>
      <c r="CJ38" s="598"/>
      <c r="CK38" s="598"/>
      <c r="CL38" s="598"/>
      <c r="CM38" s="598"/>
      <c r="CN38" s="181"/>
      <c r="CO38" s="597">
        <f t="shared" si="3"/>
        <v>31</v>
      </c>
      <c r="CP38" s="597"/>
      <c r="CQ38" s="598" t="str">
        <f>IF('各会計、関係団体の財政状況及び健全化判断比率'!BS11="","",'各会計、関係団体の財政状況及び健全化判断比率'!BS11)</f>
        <v>富山市勤労者福祉サービスセンター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富山市軌道整備事業特別会計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26</v>
      </c>
      <c r="BX39" s="597"/>
      <c r="BY39" s="598" t="str">
        <f>IF('各会計、関係団体の財政状況及び健全化判断比率'!B73="","",'各会計、関係団体の財政状況及び健全化判断比率'!B73)</f>
        <v>富山県後期高齢者医療広域連合（後期高齢者医療事業特別会計）</v>
      </c>
      <c r="BZ39" s="598"/>
      <c r="CA39" s="598"/>
      <c r="CB39" s="598"/>
      <c r="CC39" s="598"/>
      <c r="CD39" s="598"/>
      <c r="CE39" s="598"/>
      <c r="CF39" s="598"/>
      <c r="CG39" s="598"/>
      <c r="CH39" s="598"/>
      <c r="CI39" s="598"/>
      <c r="CJ39" s="598"/>
      <c r="CK39" s="598"/>
      <c r="CL39" s="598"/>
      <c r="CM39" s="598"/>
      <c r="CN39" s="181"/>
      <c r="CO39" s="597">
        <f t="shared" si="3"/>
        <v>32</v>
      </c>
      <c r="CP39" s="597"/>
      <c r="CQ39" s="598" t="str">
        <f>IF('各会計、関係団体の財政状況及び健全化判断比率'!BS12="","",'各会計、関係団体の財政状況及び健全化判断比率'!BS12)</f>
        <v>富山市ガラス工芸センター</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f t="shared" si="5"/>
        <v>7</v>
      </c>
      <c r="D40" s="597"/>
      <c r="E40" s="598" t="str">
        <f>IF('各会計、関係団体の財政状況及び健全化判断比率'!B13="","",'各会計、関係団体の財政状況及び健全化判断比率'!B13)</f>
        <v>富山市賃貸住宅・店舗事業特別会計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33</v>
      </c>
      <c r="CP40" s="597"/>
      <c r="CQ40" s="598" t="str">
        <f>IF('各会計、関係団体の財政状況及び健全化判断比率'!BS13="","",'各会計、関係団体の財政状況及び健全化判断比率'!BS13)</f>
        <v>岩瀬カナル会館</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34</v>
      </c>
      <c r="CP41" s="597"/>
      <c r="CQ41" s="598" t="str">
        <f>IF('各会計、関係団体の財政状況及び健全化判断比率'!BS14="","",'各会計、関係団体の財政状況及び健全化判断比率'!BS14)</f>
        <v>富山市ファミリーパーク公社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35</v>
      </c>
      <c r="CP42" s="597"/>
      <c r="CQ42" s="598" t="str">
        <f>IF('各会計、関係団体の財政状況及び健全化判断比率'!BS15="","",'各会計、関係団体の財政状況及び健全化判断比率'!BS15)</f>
        <v>富山市体育協会</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36</v>
      </c>
      <c r="CP43" s="597"/>
      <c r="CQ43" s="598" t="str">
        <f>IF('各会計、関係団体の財政状況及び健全化判断比率'!BS16="","",'各会計、関係団体の財政状況及び健全化判断比率'!BS16)</f>
        <v>富山市学校給食会</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DiO1LQqQgTjYFNsl9lXXPYOTx0EjGKDFGc2/23Cm+xPTpa5FMppiCWdjZE9WOGZ9vVdkzG3aSCkVEPpYe0Ow==" saltValue="2FiiQ4uUADCfqP/LF84cm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587</v>
      </c>
      <c r="G33" s="29" t="s">
        <v>588</v>
      </c>
      <c r="H33" s="29" t="s">
        <v>589</v>
      </c>
      <c r="I33" s="29" t="s">
        <v>590</v>
      </c>
      <c r="J33" s="30" t="s">
        <v>591</v>
      </c>
      <c r="K33" s="22"/>
      <c r="L33" s="22"/>
      <c r="M33" s="22"/>
      <c r="N33" s="22"/>
      <c r="O33" s="22"/>
      <c r="P33" s="22"/>
    </row>
    <row r="34" spans="1:16" ht="39" customHeight="1" x14ac:dyDescent="0.2">
      <c r="A34" s="22"/>
      <c r="B34" s="31"/>
      <c r="C34" s="1151" t="s">
        <v>593</v>
      </c>
      <c r="D34" s="1151"/>
      <c r="E34" s="1152"/>
      <c r="F34" s="32">
        <v>2.12</v>
      </c>
      <c r="G34" s="33">
        <v>2.7</v>
      </c>
      <c r="H34" s="33">
        <v>2.52</v>
      </c>
      <c r="I34" s="33">
        <v>3.2</v>
      </c>
      <c r="J34" s="34">
        <v>3.39</v>
      </c>
      <c r="K34" s="22"/>
      <c r="L34" s="22"/>
      <c r="M34" s="22"/>
      <c r="N34" s="22"/>
      <c r="O34" s="22"/>
      <c r="P34" s="22"/>
    </row>
    <row r="35" spans="1:16" ht="39" customHeight="1" x14ac:dyDescent="0.2">
      <c r="A35" s="22"/>
      <c r="B35" s="35"/>
      <c r="C35" s="1145" t="s">
        <v>594</v>
      </c>
      <c r="D35" s="1146"/>
      <c r="E35" s="1147"/>
      <c r="F35" s="36">
        <v>1.44</v>
      </c>
      <c r="G35" s="37">
        <v>1.45</v>
      </c>
      <c r="H35" s="37">
        <v>2.5299999999999998</v>
      </c>
      <c r="I35" s="37">
        <v>2.56</v>
      </c>
      <c r="J35" s="38">
        <v>3.15</v>
      </c>
      <c r="K35" s="22"/>
      <c r="L35" s="22"/>
      <c r="M35" s="22"/>
      <c r="N35" s="22"/>
      <c r="O35" s="22"/>
      <c r="P35" s="22"/>
    </row>
    <row r="36" spans="1:16" ht="39" customHeight="1" x14ac:dyDescent="0.2">
      <c r="A36" s="22"/>
      <c r="B36" s="35"/>
      <c r="C36" s="1145" t="s">
        <v>595</v>
      </c>
      <c r="D36" s="1146"/>
      <c r="E36" s="1147"/>
      <c r="F36" s="36">
        <v>2.0499999999999998</v>
      </c>
      <c r="G36" s="37">
        <v>2.15</v>
      </c>
      <c r="H36" s="37">
        <v>2.2400000000000002</v>
      </c>
      <c r="I36" s="37">
        <v>2.2400000000000002</v>
      </c>
      <c r="J36" s="38">
        <v>2.4500000000000002</v>
      </c>
      <c r="K36" s="22"/>
      <c r="L36" s="22"/>
      <c r="M36" s="22"/>
      <c r="N36" s="22"/>
      <c r="O36" s="22"/>
      <c r="P36" s="22"/>
    </row>
    <row r="37" spans="1:16" ht="39" customHeight="1" x14ac:dyDescent="0.2">
      <c r="A37" s="22"/>
      <c r="B37" s="35"/>
      <c r="C37" s="1145" t="s">
        <v>596</v>
      </c>
      <c r="D37" s="1146"/>
      <c r="E37" s="1147"/>
      <c r="F37" s="36">
        <v>2.78</v>
      </c>
      <c r="G37" s="37">
        <v>2.25</v>
      </c>
      <c r="H37" s="37">
        <v>2.09</v>
      </c>
      <c r="I37" s="37">
        <v>1.89</v>
      </c>
      <c r="J37" s="38">
        <v>2.0299999999999998</v>
      </c>
      <c r="K37" s="22"/>
      <c r="L37" s="22"/>
      <c r="M37" s="22"/>
      <c r="N37" s="22"/>
      <c r="O37" s="22"/>
      <c r="P37" s="22"/>
    </row>
    <row r="38" spans="1:16" ht="39" customHeight="1" x14ac:dyDescent="0.2">
      <c r="A38" s="22"/>
      <c r="B38" s="35"/>
      <c r="C38" s="1145" t="s">
        <v>597</v>
      </c>
      <c r="D38" s="1146"/>
      <c r="E38" s="1147"/>
      <c r="F38" s="36">
        <v>1.89</v>
      </c>
      <c r="G38" s="37">
        <v>1.22</v>
      </c>
      <c r="H38" s="37">
        <v>1.52</v>
      </c>
      <c r="I38" s="37">
        <v>1.5</v>
      </c>
      <c r="J38" s="38">
        <v>1.65</v>
      </c>
      <c r="K38" s="22"/>
      <c r="L38" s="22"/>
      <c r="M38" s="22"/>
      <c r="N38" s="22"/>
      <c r="O38" s="22"/>
      <c r="P38" s="22"/>
    </row>
    <row r="39" spans="1:16" ht="39" customHeight="1" x14ac:dyDescent="0.2">
      <c r="A39" s="22"/>
      <c r="B39" s="35"/>
      <c r="C39" s="1145" t="s">
        <v>598</v>
      </c>
      <c r="D39" s="1146"/>
      <c r="E39" s="1147"/>
      <c r="F39" s="36">
        <v>0.35</v>
      </c>
      <c r="G39" s="37">
        <v>0</v>
      </c>
      <c r="H39" s="37">
        <v>0</v>
      </c>
      <c r="I39" s="37">
        <v>1.25</v>
      </c>
      <c r="J39" s="38">
        <v>1.41</v>
      </c>
      <c r="K39" s="22"/>
      <c r="L39" s="22"/>
      <c r="M39" s="22"/>
      <c r="N39" s="22"/>
      <c r="O39" s="22"/>
      <c r="P39" s="22"/>
    </row>
    <row r="40" spans="1:16" ht="39" customHeight="1" x14ac:dyDescent="0.2">
      <c r="A40" s="22"/>
      <c r="B40" s="35"/>
      <c r="C40" s="1145" t="s">
        <v>599</v>
      </c>
      <c r="D40" s="1146"/>
      <c r="E40" s="1147"/>
      <c r="F40" s="36">
        <v>0.75</v>
      </c>
      <c r="G40" s="37">
        <v>0.84</v>
      </c>
      <c r="H40" s="37">
        <v>1.5</v>
      </c>
      <c r="I40" s="37">
        <v>1.04</v>
      </c>
      <c r="J40" s="38">
        <v>1.24</v>
      </c>
      <c r="K40" s="22"/>
      <c r="L40" s="22"/>
      <c r="M40" s="22"/>
      <c r="N40" s="22"/>
      <c r="O40" s="22"/>
      <c r="P40" s="22"/>
    </row>
    <row r="41" spans="1:16" ht="39" customHeight="1" x14ac:dyDescent="0.2">
      <c r="A41" s="22"/>
      <c r="B41" s="35"/>
      <c r="C41" s="1145" t="s">
        <v>600</v>
      </c>
      <c r="D41" s="1146"/>
      <c r="E41" s="1147"/>
      <c r="F41" s="36">
        <v>0.05</v>
      </c>
      <c r="G41" s="37">
        <v>0</v>
      </c>
      <c r="H41" s="37">
        <v>0.05</v>
      </c>
      <c r="I41" s="37">
        <v>0.03</v>
      </c>
      <c r="J41" s="38">
        <v>0.15</v>
      </c>
      <c r="K41" s="22"/>
      <c r="L41" s="22"/>
      <c r="M41" s="22"/>
      <c r="N41" s="22"/>
      <c r="O41" s="22"/>
      <c r="P41" s="22"/>
    </row>
    <row r="42" spans="1:16" ht="39" customHeight="1" x14ac:dyDescent="0.2">
      <c r="A42" s="22"/>
      <c r="B42" s="39"/>
      <c r="C42" s="1145" t="s">
        <v>601</v>
      </c>
      <c r="D42" s="1146"/>
      <c r="E42" s="1147"/>
      <c r="F42" s="36" t="s">
        <v>545</v>
      </c>
      <c r="G42" s="37" t="s">
        <v>545</v>
      </c>
      <c r="H42" s="37" t="s">
        <v>545</v>
      </c>
      <c r="I42" s="37" t="s">
        <v>545</v>
      </c>
      <c r="J42" s="38" t="s">
        <v>545</v>
      </c>
      <c r="K42" s="22"/>
      <c r="L42" s="22"/>
      <c r="M42" s="22"/>
      <c r="N42" s="22"/>
      <c r="O42" s="22"/>
      <c r="P42" s="22"/>
    </row>
    <row r="43" spans="1:16" ht="39" customHeight="1" thickBot="1" x14ac:dyDescent="0.25">
      <c r="A43" s="22"/>
      <c r="B43" s="40"/>
      <c r="C43" s="1148" t="s">
        <v>602</v>
      </c>
      <c r="D43" s="1149"/>
      <c r="E43" s="1150"/>
      <c r="F43" s="41">
        <v>0.38</v>
      </c>
      <c r="G43" s="42">
        <v>0.03</v>
      </c>
      <c r="H43" s="42">
        <v>0.48</v>
      </c>
      <c r="I43" s="42">
        <v>0.04</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kLkcB+px+ZIu5ppSlFSc7LRjqiEp5ZlYqjRMoAlY6db9L1cn8G76y+MHpXz2IwxorD6EY2rCpoyBCEyCOGGbA==" saltValue="0EeVXjuGRQQKjiUZMb65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587</v>
      </c>
      <c r="L44" s="56" t="s">
        <v>588</v>
      </c>
      <c r="M44" s="56" t="s">
        <v>589</v>
      </c>
      <c r="N44" s="56" t="s">
        <v>590</v>
      </c>
      <c r="O44" s="57" t="s">
        <v>591</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22334</v>
      </c>
      <c r="L45" s="60">
        <v>22074</v>
      </c>
      <c r="M45" s="60">
        <v>21443</v>
      </c>
      <c r="N45" s="60">
        <v>21620</v>
      </c>
      <c r="O45" s="61">
        <v>22080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545</v>
      </c>
      <c r="L46" s="64" t="s">
        <v>545</v>
      </c>
      <c r="M46" s="64" t="s">
        <v>545</v>
      </c>
      <c r="N46" s="64" t="s">
        <v>545</v>
      </c>
      <c r="O46" s="65" t="s">
        <v>545</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545</v>
      </c>
      <c r="L47" s="64" t="s">
        <v>545</v>
      </c>
      <c r="M47" s="64" t="s">
        <v>545</v>
      </c>
      <c r="N47" s="64" t="s">
        <v>545</v>
      </c>
      <c r="O47" s="65" t="s">
        <v>545</v>
      </c>
      <c r="P47" s="48"/>
      <c r="Q47" s="48"/>
      <c r="R47" s="48"/>
      <c r="S47" s="48"/>
      <c r="T47" s="48"/>
      <c r="U47" s="48"/>
    </row>
    <row r="48" spans="1:21" ht="30.75" customHeight="1" x14ac:dyDescent="0.2">
      <c r="A48" s="48"/>
      <c r="B48" s="1155"/>
      <c r="C48" s="1156"/>
      <c r="D48" s="62"/>
      <c r="E48" s="1161" t="s">
        <v>14</v>
      </c>
      <c r="F48" s="1161"/>
      <c r="G48" s="1161"/>
      <c r="H48" s="1161"/>
      <c r="I48" s="1161"/>
      <c r="J48" s="1162"/>
      <c r="K48" s="63">
        <v>7680</v>
      </c>
      <c r="L48" s="64">
        <v>7441</v>
      </c>
      <c r="M48" s="64">
        <v>7235</v>
      </c>
      <c r="N48" s="64">
        <v>7078</v>
      </c>
      <c r="O48" s="65">
        <v>6762</v>
      </c>
      <c r="P48" s="48"/>
      <c r="Q48" s="48"/>
      <c r="R48" s="48"/>
      <c r="S48" s="48"/>
      <c r="T48" s="48"/>
      <c r="U48" s="48"/>
    </row>
    <row r="49" spans="1:21" ht="30.75" customHeight="1" x14ac:dyDescent="0.2">
      <c r="A49" s="48"/>
      <c r="B49" s="1155"/>
      <c r="C49" s="1156"/>
      <c r="D49" s="62"/>
      <c r="E49" s="1161" t="s">
        <v>15</v>
      </c>
      <c r="F49" s="1161"/>
      <c r="G49" s="1161"/>
      <c r="H49" s="1161"/>
      <c r="I49" s="1161"/>
      <c r="J49" s="1162"/>
      <c r="K49" s="63">
        <v>221</v>
      </c>
      <c r="L49" s="64">
        <v>135</v>
      </c>
      <c r="M49" s="64">
        <v>64</v>
      </c>
      <c r="N49" s="64">
        <v>62</v>
      </c>
      <c r="O49" s="65">
        <v>52</v>
      </c>
      <c r="P49" s="48"/>
      <c r="Q49" s="48"/>
      <c r="R49" s="48"/>
      <c r="S49" s="48"/>
      <c r="T49" s="48"/>
      <c r="U49" s="48"/>
    </row>
    <row r="50" spans="1:21" ht="30.75" customHeight="1" x14ac:dyDescent="0.2">
      <c r="A50" s="48"/>
      <c r="B50" s="1155"/>
      <c r="C50" s="1156"/>
      <c r="D50" s="62"/>
      <c r="E50" s="1161" t="s">
        <v>16</v>
      </c>
      <c r="F50" s="1161"/>
      <c r="G50" s="1161"/>
      <c r="H50" s="1161"/>
      <c r="I50" s="1161"/>
      <c r="J50" s="1162"/>
      <c r="K50" s="63">
        <v>350</v>
      </c>
      <c r="L50" s="64">
        <v>348</v>
      </c>
      <c r="M50" s="64">
        <v>349</v>
      </c>
      <c r="N50" s="64">
        <v>507</v>
      </c>
      <c r="O50" s="65">
        <v>775</v>
      </c>
      <c r="P50" s="48"/>
      <c r="Q50" s="48"/>
      <c r="R50" s="48"/>
      <c r="S50" s="48"/>
      <c r="T50" s="48"/>
      <c r="U50" s="48"/>
    </row>
    <row r="51" spans="1:21" ht="30.75" customHeight="1" x14ac:dyDescent="0.2">
      <c r="A51" s="48"/>
      <c r="B51" s="1157"/>
      <c r="C51" s="1158"/>
      <c r="D51" s="66"/>
      <c r="E51" s="1161" t="s">
        <v>17</v>
      </c>
      <c r="F51" s="1161"/>
      <c r="G51" s="1161"/>
      <c r="H51" s="1161"/>
      <c r="I51" s="1161"/>
      <c r="J51" s="1162"/>
      <c r="K51" s="63">
        <v>1</v>
      </c>
      <c r="L51" s="64">
        <v>1</v>
      </c>
      <c r="M51" s="64">
        <v>1</v>
      </c>
      <c r="N51" s="64">
        <v>3</v>
      </c>
      <c r="O51" s="65">
        <v>5</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23492</v>
      </c>
      <c r="L52" s="64">
        <v>23549</v>
      </c>
      <c r="M52" s="64">
        <v>23178</v>
      </c>
      <c r="N52" s="64">
        <v>22246</v>
      </c>
      <c r="O52" s="65">
        <v>21736</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7094</v>
      </c>
      <c r="L53" s="69">
        <v>6450</v>
      </c>
      <c r="M53" s="69">
        <v>5914</v>
      </c>
      <c r="N53" s="69">
        <v>7024</v>
      </c>
      <c r="O53" s="70">
        <v>7938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603</v>
      </c>
      <c r="P56" s="48"/>
      <c r="Q56" s="48"/>
      <c r="R56" s="48"/>
      <c r="S56" s="48"/>
      <c r="T56" s="48"/>
      <c r="U56" s="48"/>
    </row>
    <row r="57" spans="1:21" ht="31.5" customHeight="1" thickBot="1" x14ac:dyDescent="0.25">
      <c r="A57" s="48"/>
      <c r="B57" s="76"/>
      <c r="C57" s="77"/>
      <c r="D57" s="77"/>
      <c r="E57" s="78"/>
      <c r="F57" s="78"/>
      <c r="G57" s="78"/>
      <c r="H57" s="78"/>
      <c r="I57" s="78"/>
      <c r="J57" s="79" t="s">
        <v>2</v>
      </c>
      <c r="K57" s="80" t="s">
        <v>604</v>
      </c>
      <c r="L57" s="81" t="s">
        <v>605</v>
      </c>
      <c r="M57" s="81" t="s">
        <v>606</v>
      </c>
      <c r="N57" s="81" t="s">
        <v>607</v>
      </c>
      <c r="O57" s="82" t="s">
        <v>608</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DotZgjawAd4dlhiYInI7/VXCRNpv+u/1lgG4pR8A5M2rzHNBNrP96QjTY3A5hXtwndGmXlM7xt5joiUU9pDDg==" saltValue="2j0OB8EtZcR0C1KYmDIz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3" zoomScale="80" zoomScaleNormal="8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587</v>
      </c>
      <c r="J40" s="103" t="s">
        <v>588</v>
      </c>
      <c r="K40" s="103" t="s">
        <v>589</v>
      </c>
      <c r="L40" s="103" t="s">
        <v>590</v>
      </c>
      <c r="M40" s="104" t="s">
        <v>591</v>
      </c>
    </row>
    <row r="41" spans="2:13" ht="27.75" customHeight="1" x14ac:dyDescent="0.2">
      <c r="B41" s="1184" t="s">
        <v>31</v>
      </c>
      <c r="C41" s="1185"/>
      <c r="D41" s="105"/>
      <c r="E41" s="1190" t="s">
        <v>32</v>
      </c>
      <c r="F41" s="1190"/>
      <c r="G41" s="1190"/>
      <c r="H41" s="1191"/>
      <c r="I41" s="355">
        <v>236141</v>
      </c>
      <c r="J41" s="356">
        <v>234718</v>
      </c>
      <c r="K41" s="356">
        <v>233945</v>
      </c>
      <c r="L41" s="356">
        <v>239297</v>
      </c>
      <c r="M41" s="357">
        <v>235581</v>
      </c>
    </row>
    <row r="42" spans="2:13" ht="27.75" customHeight="1" x14ac:dyDescent="0.2">
      <c r="B42" s="1186"/>
      <c r="C42" s="1187"/>
      <c r="D42" s="106"/>
      <c r="E42" s="1192" t="s">
        <v>33</v>
      </c>
      <c r="F42" s="1192"/>
      <c r="G42" s="1192"/>
      <c r="H42" s="1193"/>
      <c r="I42" s="358">
        <v>22451</v>
      </c>
      <c r="J42" s="359">
        <v>27827</v>
      </c>
      <c r="K42" s="359">
        <v>28981</v>
      </c>
      <c r="L42" s="359">
        <v>19157</v>
      </c>
      <c r="M42" s="360">
        <v>12302</v>
      </c>
    </row>
    <row r="43" spans="2:13" ht="27.75" customHeight="1" x14ac:dyDescent="0.2">
      <c r="B43" s="1186"/>
      <c r="C43" s="1187"/>
      <c r="D43" s="106"/>
      <c r="E43" s="1192" t="s">
        <v>34</v>
      </c>
      <c r="F43" s="1192"/>
      <c r="G43" s="1192"/>
      <c r="H43" s="1193"/>
      <c r="I43" s="358">
        <v>73808</v>
      </c>
      <c r="J43" s="359">
        <v>68303</v>
      </c>
      <c r="K43" s="359">
        <v>66198</v>
      </c>
      <c r="L43" s="359">
        <v>61472</v>
      </c>
      <c r="M43" s="360">
        <v>56755</v>
      </c>
    </row>
    <row r="44" spans="2:13" ht="27.75" customHeight="1" x14ac:dyDescent="0.2">
      <c r="B44" s="1186"/>
      <c r="C44" s="1187"/>
      <c r="D44" s="106"/>
      <c r="E44" s="1192" t="s">
        <v>35</v>
      </c>
      <c r="F44" s="1192"/>
      <c r="G44" s="1192"/>
      <c r="H44" s="1193"/>
      <c r="I44" s="358">
        <v>579</v>
      </c>
      <c r="J44" s="359">
        <v>449</v>
      </c>
      <c r="K44" s="359">
        <v>388</v>
      </c>
      <c r="L44" s="359">
        <v>329</v>
      </c>
      <c r="M44" s="360">
        <v>403</v>
      </c>
    </row>
    <row r="45" spans="2:13" ht="27.75" customHeight="1" x14ac:dyDescent="0.2">
      <c r="B45" s="1186"/>
      <c r="C45" s="1187"/>
      <c r="D45" s="106"/>
      <c r="E45" s="1192" t="s">
        <v>36</v>
      </c>
      <c r="F45" s="1192"/>
      <c r="G45" s="1192"/>
      <c r="H45" s="1193"/>
      <c r="I45" s="358">
        <v>19002</v>
      </c>
      <c r="J45" s="359">
        <v>18803</v>
      </c>
      <c r="K45" s="359">
        <v>19305</v>
      </c>
      <c r="L45" s="359">
        <v>19936</v>
      </c>
      <c r="M45" s="360">
        <v>20356</v>
      </c>
    </row>
    <row r="46" spans="2:13" ht="27.75" customHeight="1" x14ac:dyDescent="0.2">
      <c r="B46" s="1186"/>
      <c r="C46" s="1187"/>
      <c r="D46" s="107"/>
      <c r="E46" s="1192" t="s">
        <v>37</v>
      </c>
      <c r="F46" s="1192"/>
      <c r="G46" s="1192"/>
      <c r="H46" s="1193"/>
      <c r="I46" s="358">
        <v>507</v>
      </c>
      <c r="J46" s="359">
        <v>575</v>
      </c>
      <c r="K46" s="359">
        <v>785</v>
      </c>
      <c r="L46" s="359">
        <v>825</v>
      </c>
      <c r="M46" s="360">
        <v>847</v>
      </c>
    </row>
    <row r="47" spans="2:13" ht="27.75" customHeight="1" x14ac:dyDescent="0.2">
      <c r="B47" s="1186"/>
      <c r="C47" s="1187"/>
      <c r="D47" s="108"/>
      <c r="E47" s="1194" t="s">
        <v>38</v>
      </c>
      <c r="F47" s="1195"/>
      <c r="G47" s="1195"/>
      <c r="H47" s="1196"/>
      <c r="I47" s="358" t="s">
        <v>545</v>
      </c>
      <c r="J47" s="359" t="s">
        <v>545</v>
      </c>
      <c r="K47" s="359" t="s">
        <v>545</v>
      </c>
      <c r="L47" s="359" t="s">
        <v>545</v>
      </c>
      <c r="M47" s="360" t="s">
        <v>545</v>
      </c>
    </row>
    <row r="48" spans="2:13" ht="27.75" customHeight="1" x14ac:dyDescent="0.2">
      <c r="B48" s="1186"/>
      <c r="C48" s="1187"/>
      <c r="D48" s="106"/>
      <c r="E48" s="1192" t="s">
        <v>39</v>
      </c>
      <c r="F48" s="1192"/>
      <c r="G48" s="1192"/>
      <c r="H48" s="1193"/>
      <c r="I48" s="358" t="s">
        <v>545</v>
      </c>
      <c r="J48" s="359" t="s">
        <v>545</v>
      </c>
      <c r="K48" s="359" t="s">
        <v>545</v>
      </c>
      <c r="L48" s="359" t="s">
        <v>545</v>
      </c>
      <c r="M48" s="360" t="s">
        <v>545</v>
      </c>
    </row>
    <row r="49" spans="2:13" ht="27.75" customHeight="1" x14ac:dyDescent="0.2">
      <c r="B49" s="1188"/>
      <c r="C49" s="1189"/>
      <c r="D49" s="106"/>
      <c r="E49" s="1192" t="s">
        <v>40</v>
      </c>
      <c r="F49" s="1192"/>
      <c r="G49" s="1192"/>
      <c r="H49" s="1193"/>
      <c r="I49" s="358" t="s">
        <v>545</v>
      </c>
      <c r="J49" s="359" t="s">
        <v>545</v>
      </c>
      <c r="K49" s="359" t="s">
        <v>545</v>
      </c>
      <c r="L49" s="359" t="s">
        <v>545</v>
      </c>
      <c r="M49" s="360" t="s">
        <v>545</v>
      </c>
    </row>
    <row r="50" spans="2:13" ht="27.75" customHeight="1" x14ac:dyDescent="0.2">
      <c r="B50" s="1197" t="s">
        <v>41</v>
      </c>
      <c r="C50" s="1198"/>
      <c r="D50" s="109"/>
      <c r="E50" s="1192" t="s">
        <v>42</v>
      </c>
      <c r="F50" s="1192"/>
      <c r="G50" s="1192"/>
      <c r="H50" s="1193"/>
      <c r="I50" s="358">
        <v>28856</v>
      </c>
      <c r="J50" s="359">
        <v>28432</v>
      </c>
      <c r="K50" s="359">
        <v>30671</v>
      </c>
      <c r="L50" s="359">
        <v>35414</v>
      </c>
      <c r="M50" s="360">
        <v>40272</v>
      </c>
    </row>
    <row r="51" spans="2:13" ht="27.75" customHeight="1" x14ac:dyDescent="0.2">
      <c r="B51" s="1186"/>
      <c r="C51" s="1187"/>
      <c r="D51" s="106"/>
      <c r="E51" s="1192" t="s">
        <v>43</v>
      </c>
      <c r="F51" s="1192"/>
      <c r="G51" s="1192"/>
      <c r="H51" s="1193"/>
      <c r="I51" s="358">
        <v>26220</v>
      </c>
      <c r="J51" s="359">
        <v>24090</v>
      </c>
      <c r="K51" s="359">
        <v>24421</v>
      </c>
      <c r="L51" s="359">
        <v>24300</v>
      </c>
      <c r="M51" s="360">
        <v>23134</v>
      </c>
    </row>
    <row r="52" spans="2:13" ht="27.75" customHeight="1" x14ac:dyDescent="0.2">
      <c r="B52" s="1188"/>
      <c r="C52" s="1189"/>
      <c r="D52" s="106"/>
      <c r="E52" s="1192" t="s">
        <v>44</v>
      </c>
      <c r="F52" s="1192"/>
      <c r="G52" s="1192"/>
      <c r="H52" s="1193"/>
      <c r="I52" s="358">
        <v>198800</v>
      </c>
      <c r="J52" s="359">
        <v>194250</v>
      </c>
      <c r="K52" s="359">
        <v>189519</v>
      </c>
      <c r="L52" s="359">
        <v>188778</v>
      </c>
      <c r="M52" s="360">
        <v>181376</v>
      </c>
    </row>
    <row r="53" spans="2:13" ht="27.75" customHeight="1" thickBot="1" x14ac:dyDescent="0.25">
      <c r="B53" s="1199" t="s">
        <v>45</v>
      </c>
      <c r="C53" s="1200"/>
      <c r="D53" s="110"/>
      <c r="E53" s="1201" t="s">
        <v>46</v>
      </c>
      <c r="F53" s="1201"/>
      <c r="G53" s="1201"/>
      <c r="H53" s="1202"/>
      <c r="I53" s="361">
        <v>98611</v>
      </c>
      <c r="J53" s="362">
        <v>103902</v>
      </c>
      <c r="K53" s="362">
        <v>104991</v>
      </c>
      <c r="L53" s="362">
        <v>92524</v>
      </c>
      <c r="M53" s="363">
        <v>81463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qLh9z4GBgUGcRYpJiE/uLhXPi8FzfZBepBeLNLXSbLWd2pMBE8X4yuF89/wslyzG/00veSnnDOF77bd7Pprs9g==" saltValue="Ghw3NtPprmtqO07Maw+3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589</v>
      </c>
      <c r="G54" s="119" t="s">
        <v>590</v>
      </c>
      <c r="H54" s="120" t="s">
        <v>591</v>
      </c>
    </row>
    <row r="55" spans="2:8" ht="52.5" customHeight="1" x14ac:dyDescent="0.2">
      <c r="B55" s="121"/>
      <c r="C55" s="1211" t="s">
        <v>49</v>
      </c>
      <c r="D55" s="1211"/>
      <c r="E55" s="1212"/>
      <c r="F55" s="122">
        <v>8755</v>
      </c>
      <c r="G55" s="122">
        <v>9756</v>
      </c>
      <c r="H55" s="123">
        <v>10256</v>
      </c>
    </row>
    <row r="56" spans="2:8" ht="52.5" customHeight="1" x14ac:dyDescent="0.2">
      <c r="B56" s="124"/>
      <c r="C56" s="1213" t="s">
        <v>50</v>
      </c>
      <c r="D56" s="1213"/>
      <c r="E56" s="1214"/>
      <c r="F56" s="125">
        <v>5411</v>
      </c>
      <c r="G56" s="125">
        <v>6845</v>
      </c>
      <c r="H56" s="126">
        <v>9740</v>
      </c>
    </row>
    <row r="57" spans="2:8" ht="53.25" customHeight="1" x14ac:dyDescent="0.2">
      <c r="B57" s="124"/>
      <c r="C57" s="1215" t="s">
        <v>51</v>
      </c>
      <c r="D57" s="1215"/>
      <c r="E57" s="1216"/>
      <c r="F57" s="127">
        <v>8452</v>
      </c>
      <c r="G57" s="127">
        <v>9348</v>
      </c>
      <c r="H57" s="128">
        <v>9764</v>
      </c>
    </row>
    <row r="58" spans="2:8" ht="45.75" customHeight="1" x14ac:dyDescent="0.2">
      <c r="B58" s="129"/>
      <c r="C58" s="1203" t="s">
        <v>636</v>
      </c>
      <c r="D58" s="1204"/>
      <c r="E58" s="1205"/>
      <c r="F58" s="130">
        <v>2717</v>
      </c>
      <c r="G58" s="130">
        <v>3117</v>
      </c>
      <c r="H58" s="131">
        <v>3617</v>
      </c>
    </row>
    <row r="59" spans="2:8" ht="45.75" customHeight="1" x14ac:dyDescent="0.2">
      <c r="B59" s="129"/>
      <c r="C59" s="1203" t="s">
        <v>637</v>
      </c>
      <c r="D59" s="1204"/>
      <c r="E59" s="1205"/>
      <c r="F59" s="130">
        <v>1124</v>
      </c>
      <c r="G59" s="130">
        <v>1888</v>
      </c>
      <c r="H59" s="131">
        <v>1988</v>
      </c>
    </row>
    <row r="60" spans="2:8" ht="45.75" customHeight="1" x14ac:dyDescent="0.2">
      <c r="B60" s="129"/>
      <c r="C60" s="1203" t="s">
        <v>638</v>
      </c>
      <c r="D60" s="1204"/>
      <c r="E60" s="1205"/>
      <c r="F60" s="130">
        <v>1543</v>
      </c>
      <c r="G60" s="130">
        <v>1543</v>
      </c>
      <c r="H60" s="131">
        <v>1558</v>
      </c>
    </row>
    <row r="61" spans="2:8" ht="45.75" customHeight="1" x14ac:dyDescent="0.2">
      <c r="B61" s="129"/>
      <c r="C61" s="1203" t="s">
        <v>639</v>
      </c>
      <c r="D61" s="1204"/>
      <c r="E61" s="1205"/>
      <c r="F61" s="130">
        <v>1320</v>
      </c>
      <c r="G61" s="130">
        <v>986</v>
      </c>
      <c r="H61" s="131">
        <v>701</v>
      </c>
    </row>
    <row r="62" spans="2:8" ht="45.75" customHeight="1" thickBot="1" x14ac:dyDescent="0.25">
      <c r="B62" s="132"/>
      <c r="C62" s="1206" t="s">
        <v>640</v>
      </c>
      <c r="D62" s="1207"/>
      <c r="E62" s="1208"/>
      <c r="F62" s="133">
        <v>237</v>
      </c>
      <c r="G62" s="133">
        <v>239</v>
      </c>
      <c r="H62" s="134">
        <v>391</v>
      </c>
    </row>
    <row r="63" spans="2:8" ht="52.5" customHeight="1" thickBot="1" x14ac:dyDescent="0.25">
      <c r="B63" s="135"/>
      <c r="C63" s="1209" t="s">
        <v>52</v>
      </c>
      <c r="D63" s="1209"/>
      <c r="E63" s="1210"/>
      <c r="F63" s="136">
        <v>22618</v>
      </c>
      <c r="G63" s="136">
        <v>25948</v>
      </c>
      <c r="H63" s="137">
        <v>29760</v>
      </c>
    </row>
    <row r="64" spans="2:8" ht="13.2" x14ac:dyDescent="0.2"/>
  </sheetData>
  <sheetProtection algorithmName="SHA-512" hashValue="icsLi0e/g5nSgQDRKhg4QFezQxR5bmrKdJeGaGqYWQrDr7t6MXxYwKIv6+GlfM8Wp/rSx7hCadQgTsEYIk0rgQ==" saltValue="Cs8pS2wKmWWUcOp3oMSl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584</v>
      </c>
      <c r="G2" s="151"/>
      <c r="H2" s="152"/>
    </row>
    <row r="3" spans="1:8" x14ac:dyDescent="0.2">
      <c r="A3" s="148" t="s">
        <v>577</v>
      </c>
      <c r="B3" s="153"/>
      <c r="C3" s="154"/>
      <c r="D3" s="155">
        <v>54567</v>
      </c>
      <c r="E3" s="156"/>
      <c r="F3" s="157">
        <v>46457</v>
      </c>
      <c r="G3" s="158"/>
      <c r="H3" s="159"/>
    </row>
    <row r="4" spans="1:8" x14ac:dyDescent="0.2">
      <c r="A4" s="160"/>
      <c r="B4" s="161"/>
      <c r="C4" s="162"/>
      <c r="D4" s="163">
        <v>23865</v>
      </c>
      <c r="E4" s="164"/>
      <c r="F4" s="165">
        <v>24020</v>
      </c>
      <c r="G4" s="166"/>
      <c r="H4" s="167"/>
    </row>
    <row r="5" spans="1:8" x14ac:dyDescent="0.2">
      <c r="A5" s="148" t="s">
        <v>579</v>
      </c>
      <c r="B5" s="153"/>
      <c r="C5" s="154"/>
      <c r="D5" s="155">
        <v>60641</v>
      </c>
      <c r="E5" s="156"/>
      <c r="F5" s="157">
        <v>51849</v>
      </c>
      <c r="G5" s="158"/>
      <c r="H5" s="159"/>
    </row>
    <row r="6" spans="1:8" x14ac:dyDescent="0.2">
      <c r="A6" s="160"/>
      <c r="B6" s="161"/>
      <c r="C6" s="162"/>
      <c r="D6" s="163">
        <v>34776</v>
      </c>
      <c r="E6" s="164"/>
      <c r="F6" s="165">
        <v>26326</v>
      </c>
      <c r="G6" s="166"/>
      <c r="H6" s="167"/>
    </row>
    <row r="7" spans="1:8" x14ac:dyDescent="0.2">
      <c r="A7" s="148" t="s">
        <v>580</v>
      </c>
      <c r="B7" s="153"/>
      <c r="C7" s="154"/>
      <c r="D7" s="155">
        <v>60486</v>
      </c>
      <c r="E7" s="156"/>
      <c r="F7" s="157">
        <v>52191</v>
      </c>
      <c r="G7" s="158"/>
      <c r="H7" s="159"/>
    </row>
    <row r="8" spans="1:8" x14ac:dyDescent="0.2">
      <c r="A8" s="160"/>
      <c r="B8" s="161"/>
      <c r="C8" s="162"/>
      <c r="D8" s="163">
        <v>31234</v>
      </c>
      <c r="E8" s="164"/>
      <c r="F8" s="165">
        <v>26807</v>
      </c>
      <c r="G8" s="166"/>
      <c r="H8" s="167"/>
    </row>
    <row r="9" spans="1:8" x14ac:dyDescent="0.2">
      <c r="A9" s="148" t="s">
        <v>581</v>
      </c>
      <c r="B9" s="153"/>
      <c r="C9" s="154"/>
      <c r="D9" s="155">
        <v>80960</v>
      </c>
      <c r="E9" s="156"/>
      <c r="F9" s="157">
        <v>48105</v>
      </c>
      <c r="G9" s="158"/>
      <c r="H9" s="159"/>
    </row>
    <row r="10" spans="1:8" x14ac:dyDescent="0.2">
      <c r="A10" s="160"/>
      <c r="B10" s="161"/>
      <c r="C10" s="162"/>
      <c r="D10" s="163">
        <v>46026</v>
      </c>
      <c r="E10" s="164"/>
      <c r="F10" s="165">
        <v>24072</v>
      </c>
      <c r="G10" s="166"/>
      <c r="H10" s="167"/>
    </row>
    <row r="11" spans="1:8" x14ac:dyDescent="0.2">
      <c r="A11" s="148" t="s">
        <v>582</v>
      </c>
      <c r="B11" s="153"/>
      <c r="C11" s="154"/>
      <c r="D11" s="155">
        <v>62828</v>
      </c>
      <c r="E11" s="156"/>
      <c r="F11" s="157">
        <v>47446</v>
      </c>
      <c r="G11" s="158"/>
      <c r="H11" s="159"/>
    </row>
    <row r="12" spans="1:8" x14ac:dyDescent="0.2">
      <c r="A12" s="160"/>
      <c r="B12" s="161"/>
      <c r="C12" s="168"/>
      <c r="D12" s="163">
        <v>37975</v>
      </c>
      <c r="E12" s="164"/>
      <c r="F12" s="165">
        <v>24371</v>
      </c>
      <c r="G12" s="166"/>
      <c r="H12" s="167"/>
    </row>
    <row r="13" spans="1:8" x14ac:dyDescent="0.2">
      <c r="A13" s="148"/>
      <c r="B13" s="153"/>
      <c r="C13" s="169"/>
      <c r="D13" s="170">
        <v>63896</v>
      </c>
      <c r="E13" s="171"/>
      <c r="F13" s="172">
        <v>49210</v>
      </c>
      <c r="G13" s="173"/>
      <c r="H13" s="159"/>
    </row>
    <row r="14" spans="1:8" x14ac:dyDescent="0.2">
      <c r="A14" s="160"/>
      <c r="B14" s="161"/>
      <c r="C14" s="162"/>
      <c r="D14" s="163">
        <v>34775</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2.14</v>
      </c>
      <c r="C19" s="174">
        <f>ROUND(VALUE(SUBSTITUTE(実質収支比率等に係る経年分析!G$48,"▲","-")),2)</f>
        <v>2.73</v>
      </c>
      <c r="D19" s="174">
        <f>ROUND(VALUE(SUBSTITUTE(実質収支比率等に係る経年分析!H$48,"▲","-")),2)</f>
        <v>2.5499999999999998</v>
      </c>
      <c r="E19" s="174">
        <f>ROUND(VALUE(SUBSTITUTE(実質収支比率等に係る経年分析!I$48,"▲","-")),2)</f>
        <v>3.23</v>
      </c>
      <c r="F19" s="174">
        <f>ROUND(VALUE(SUBSTITUTE(実質収支比率等に係る経年分析!J$48,"▲","-")),2)</f>
        <v>3.42</v>
      </c>
    </row>
    <row r="20" spans="1:11" x14ac:dyDescent="0.2">
      <c r="A20" s="174" t="s">
        <v>56</v>
      </c>
      <c r="B20" s="174">
        <f>ROUND(VALUE(SUBSTITUTE(実質収支比率等に係る経年分析!F$47,"▲","-")),2)</f>
        <v>8.14</v>
      </c>
      <c r="C20" s="174">
        <f>ROUND(VALUE(SUBSTITUTE(実質収支比率等に係る経年分析!G$47,"▲","-")),2)</f>
        <v>7.24</v>
      </c>
      <c r="D20" s="174">
        <f>ROUND(VALUE(SUBSTITUTE(実質収支比率等に係る経年分析!H$47,"▲","-")),2)</f>
        <v>8.59</v>
      </c>
      <c r="E20" s="174">
        <f>ROUND(VALUE(SUBSTITUTE(実質収支比率等に係る経年分析!I$47,"▲","-")),2)</f>
        <v>9.18</v>
      </c>
      <c r="F20" s="174">
        <f>ROUND(VALUE(SUBSTITUTE(実質収支比率等に係る経年分析!J$47,"▲","-")),2)</f>
        <v>9.92</v>
      </c>
    </row>
    <row r="21" spans="1:11" x14ac:dyDescent="0.2">
      <c r="A21" s="174" t="s">
        <v>57</v>
      </c>
      <c r="B21" s="174">
        <f>IF(ISNUMBER(VALUE(SUBSTITUTE(実質収支比率等に係る経年分析!F$49,"▲","-"))),ROUND(VALUE(SUBSTITUTE(実質収支比率等に係る経年分析!F$49,"▲","-")),2),NA())</f>
        <v>1.54</v>
      </c>
      <c r="C21" s="174">
        <f>IF(ISNUMBER(VALUE(SUBSTITUTE(実質収支比率等に係る経年分析!G$49,"▲","-"))),ROUND(VALUE(SUBSTITUTE(実質収支比率等に係る経年分析!G$49,"▲","-")),2),NA())</f>
        <v>-0.32</v>
      </c>
      <c r="D21" s="174">
        <f>IF(ISNUMBER(VALUE(SUBSTITUTE(実質収支比率等に係る経年分析!H$49,"▲","-"))),ROUND(VALUE(SUBSTITUTE(実質収支比率等に係る経年分析!H$49,"▲","-")),2),NA())</f>
        <v>1.21</v>
      </c>
      <c r="E21" s="174">
        <f>IF(ISNUMBER(VALUE(SUBSTITUTE(実質収支比率等に係る経年分析!I$49,"▲","-"))),ROUND(VALUE(SUBSTITUTE(実質収支比率等に係る経年分析!I$49,"▲","-")),2),NA())</f>
        <v>1.72</v>
      </c>
      <c r="F21" s="174">
        <f>IF(ISNUMBER(VALUE(SUBSTITUTE(実質収支比率等に係る経年分析!J$49,"▲","-"))),ROUND(VALUE(SUBSTITUTE(実質収支比率等に係る経年分析!J$49,"▲","-")),2),NA())</f>
        <v>0.6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富山市競輪事業特別会計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0.15</v>
      </c>
    </row>
    <row r="30" spans="1:11" x14ac:dyDescent="0.2">
      <c r="A30" s="175" t="str">
        <f>IF(連結実質赤字比率に係る赤字・黒字の構成分析!C$40="",NA(),連結実質赤字比率に係る赤字・黒字の構成分析!C$40)</f>
        <v>富山市介護保険事業特別会計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1.24</v>
      </c>
    </row>
    <row r="31" spans="1:11" x14ac:dyDescent="0.2">
      <c r="A31" s="175" t="str">
        <f>IF(連結実質赤字比率に係る赤字・黒字の構成分析!C$39="",NA(),連結実質赤字比率に係る赤字・黒字の構成分析!C$39)</f>
        <v>富山市企業団地造成事業特別会計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1.41</v>
      </c>
    </row>
    <row r="32" spans="1:11" x14ac:dyDescent="0.2">
      <c r="A32" s="175" t="str">
        <f>IF(連結実質赤字比率に係る赤字・黒字の構成分析!C$38="",NA(),連結実質赤字比率に係る赤字・黒字の構成分析!C$38)</f>
        <v>富山市病院事業会計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1.65</v>
      </c>
    </row>
    <row r="33" spans="1:16" x14ac:dyDescent="0.2">
      <c r="A33" s="175" t="str">
        <f>IF(連結実質赤字比率に係る赤字・黒字の構成分析!C$37="",NA(),連結実質赤字比率に係る赤字・黒字の構成分析!C$37)</f>
        <v>富山市水道事業会計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2.0299999999999998</v>
      </c>
    </row>
    <row r="34" spans="1:16" x14ac:dyDescent="0.2">
      <c r="A34" s="175" t="str">
        <f>IF(連結実質赤字比率に係る赤字・黒字の構成分析!C$36="",NA(),連結実質赤字比率に係る赤字・黒字の構成分析!C$36)</f>
        <v>富山市工業用水道事業会計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2.0499999999999998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2.2400000000000002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2.4500000000000002</v>
      </c>
    </row>
    <row r="35" spans="1:16" x14ac:dyDescent="0.2">
      <c r="A35" s="175" t="str">
        <f>IF(連結実質赤字比率に係る赤字・黒字の構成分析!C$35="",NA(),連結実質赤字比率に係る赤字・黒字の構成分析!C$35)</f>
        <v>富山市公共下水道事業会計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2.5299999999999998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23492</v>
      </c>
      <c r="E42" s="176"/>
      <c r="F42" s="176"/>
      <c r="G42" s="176">
        <f>'実質公債費比率（分子）の構造'!L$52</f>
        <v>23549</v>
      </c>
      <c r="H42" s="176"/>
      <c r="I42" s="176"/>
      <c r="J42" s="176">
        <f>'実質公債費比率（分子）の構造'!M$52</f>
        <v>23178</v>
      </c>
      <c r="K42" s="176"/>
      <c r="L42" s="176"/>
      <c r="M42" s="176">
        <f>'実質公債費比率（分子）の構造'!N$52</f>
        <v>22246</v>
      </c>
      <c r="N42" s="176"/>
      <c r="O42" s="176"/>
      <c r="P42" s="176">
        <f>'実質公債費比率（分子）の構造'!O$52</f>
        <v>21736</v>
      </c>
    </row>
    <row r="43" spans="1:16" x14ac:dyDescent="0.2">
      <c r="A43" s="176" t="s">
        <v>65</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3</v>
      </c>
      <c r="L43" s="176"/>
      <c r="M43" s="176"/>
      <c r="N43" s="176">
        <f>'実質公債費比率（分子）の構造'!O$51</f>
        <v>5</v>
      </c>
      <c r="O43" s="176"/>
      <c r="P43" s="176"/>
    </row>
    <row r="44" spans="1:16" x14ac:dyDescent="0.2">
      <c r="A44" s="176" t="s">
        <v>66</v>
      </c>
      <c r="B44" s="176">
        <f>'実質公債費比率（分子）の構造'!K$50</f>
        <v>350</v>
      </c>
      <c r="C44" s="176"/>
      <c r="D44" s="176"/>
      <c r="E44" s="176">
        <f>'実質公債費比率（分子）の構造'!L$50</f>
        <v>348</v>
      </c>
      <c r="F44" s="176"/>
      <c r="G44" s="176"/>
      <c r="H44" s="176">
        <f>'実質公債費比率（分子）の構造'!M$50</f>
        <v>349</v>
      </c>
      <c r="I44" s="176"/>
      <c r="J44" s="176"/>
      <c r="K44" s="176">
        <f>'実質公債費比率（分子）の構造'!N$50</f>
        <v>507</v>
      </c>
      <c r="L44" s="176"/>
      <c r="M44" s="176"/>
      <c r="N44" s="176">
        <f>'実質公債費比率（分子）の構造'!O$50</f>
        <v>775</v>
      </c>
      <c r="O44" s="176"/>
      <c r="P44" s="176"/>
    </row>
    <row r="45" spans="1:16" x14ac:dyDescent="0.2">
      <c r="A45" s="176" t="s">
        <v>67</v>
      </c>
      <c r="B45" s="176">
        <f>'実質公債費比率（分子）の構造'!K$49</f>
        <v>221</v>
      </c>
      <c r="C45" s="176"/>
      <c r="D45" s="176"/>
      <c r="E45" s="176">
        <f>'実質公債費比率（分子）の構造'!L$49</f>
        <v>135</v>
      </c>
      <c r="F45" s="176"/>
      <c r="G45" s="176"/>
      <c r="H45" s="176">
        <f>'実質公債費比率（分子）の構造'!M$49</f>
        <v>64</v>
      </c>
      <c r="I45" s="176"/>
      <c r="J45" s="176"/>
      <c r="K45" s="176">
        <f>'実質公債費比率（分子）の構造'!N$49</f>
        <v>62</v>
      </c>
      <c r="L45" s="176"/>
      <c r="M45" s="176"/>
      <c r="N45" s="176">
        <f>'実質公債費比率（分子）の構造'!O$49</f>
        <v>52</v>
      </c>
      <c r="O45" s="176"/>
      <c r="P45" s="176"/>
    </row>
    <row r="46" spans="1:16" x14ac:dyDescent="0.2">
      <c r="A46" s="176" t="s">
        <v>68</v>
      </c>
      <c r="B46" s="176">
        <f>'実質公債費比率（分子）の構造'!K$48</f>
        <v>7680</v>
      </c>
      <c r="C46" s="176"/>
      <c r="D46" s="176"/>
      <c r="E46" s="176">
        <f>'実質公債費比率（分子）の構造'!L$48</f>
        <v>7441</v>
      </c>
      <c r="F46" s="176"/>
      <c r="G46" s="176"/>
      <c r="H46" s="176">
        <f>'実質公債費比率（分子）の構造'!M$48</f>
        <v>7235</v>
      </c>
      <c r="I46" s="176"/>
      <c r="J46" s="176"/>
      <c r="K46" s="176">
        <f>'実質公債費比率（分子）の構造'!N$48</f>
        <v>7078</v>
      </c>
      <c r="L46" s="176"/>
      <c r="M46" s="176"/>
      <c r="N46" s="176">
        <f>'実質公債費比率（分子）の構造'!O$48</f>
        <v>6762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22334</v>
      </c>
      <c r="C49" s="176"/>
      <c r="D49" s="176"/>
      <c r="E49" s="176">
        <f>'実質公債費比率（分子）の構造'!L$45</f>
        <v>22074</v>
      </c>
      <c r="F49" s="176"/>
      <c r="G49" s="176"/>
      <c r="H49" s="176">
        <f>'実質公債費比率（分子）の構造'!M$45</f>
        <v>21443</v>
      </c>
      <c r="I49" s="176"/>
      <c r="J49" s="176"/>
      <c r="K49" s="176">
        <f>'実質公債費比率（分子）の構造'!N$45</f>
        <v>21620</v>
      </c>
      <c r="L49" s="176"/>
      <c r="M49" s="176"/>
      <c r="N49" s="176">
        <f>'実質公債費比率（分子）の構造'!O$45</f>
        <v>22080</v>
      </c>
      <c r="O49" s="176"/>
      <c r="P49" s="176"/>
    </row>
    <row r="50" spans="1:16" x14ac:dyDescent="0.2">
      <c r="A50" s="176" t="s">
        <v>72</v>
      </c>
      <c r="B50" s="176" t="e">
        <f>NA()</f>
        <v>#N/A</v>
      </c>
      <c r="C50" s="176">
        <f>IF(ISNUMBER('実質公債費比率（分子）の構造'!K$53),'実質公債費比率（分子）の構造'!K$53,NA())</f>
        <v>7094</v>
      </c>
      <c r="D50" s="176" t="e">
        <f>NA()</f>
        <v>#N/A</v>
      </c>
      <c r="E50" s="176" t="e">
        <f>NA()</f>
        <v>#N/A</v>
      </c>
      <c r="F50" s="176">
        <f>IF(ISNUMBER('実質公債費比率（分子）の構造'!L$53),'実質公債費比率（分子）の構造'!L$53,NA())</f>
        <v>6450</v>
      </c>
      <c r="G50" s="176" t="e">
        <f>NA()</f>
        <v>#N/A</v>
      </c>
      <c r="H50" s="176" t="e">
        <f>NA()</f>
        <v>#N/A</v>
      </c>
      <c r="I50" s="176">
        <f>IF(ISNUMBER('実質公債費比率（分子）の構造'!M$53),'実質公債費比率（分子）の構造'!M$53,NA())</f>
        <v>5914</v>
      </c>
      <c r="J50" s="176" t="e">
        <f>NA()</f>
        <v>#N/A</v>
      </c>
      <c r="K50" s="176" t="e">
        <f>NA()</f>
        <v>#N/A</v>
      </c>
      <c r="L50" s="176">
        <f>IF(ISNUMBER('実質公債費比率（分子）の構造'!N$53),'実質公債費比率（分子）の構造'!N$53,NA())</f>
        <v>7024</v>
      </c>
      <c r="M50" s="176" t="e">
        <f>NA()</f>
        <v>#N/A</v>
      </c>
      <c r="N50" s="176" t="e">
        <f>NA()</f>
        <v>#N/A</v>
      </c>
      <c r="O50" s="176">
        <f>IF(ISNUMBER('実質公債費比率（分子）の構造'!O$53),'実質公債費比率（分子）の構造'!O$53,NA())</f>
        <v>7938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198800</v>
      </c>
      <c r="E56" s="175"/>
      <c r="F56" s="175"/>
      <c r="G56" s="175">
        <f>'将来負担比率（分子）の構造'!J$52</f>
        <v>194250</v>
      </c>
      <c r="H56" s="175"/>
      <c r="I56" s="175"/>
      <c r="J56" s="175">
        <f>'将来負担比率（分子）の構造'!K$52</f>
        <v>189519</v>
      </c>
      <c r="K56" s="175"/>
      <c r="L56" s="175"/>
      <c r="M56" s="175">
        <f>'将来負担比率（分子）の構造'!L$52</f>
        <v>188778</v>
      </c>
      <c r="N56" s="175"/>
      <c r="O56" s="175"/>
      <c r="P56" s="175">
        <f>'将来負担比率（分子）の構造'!M$52</f>
        <v>181376</v>
      </c>
    </row>
    <row r="57" spans="1:16" x14ac:dyDescent="0.2">
      <c r="A57" s="175" t="s">
        <v>43</v>
      </c>
      <c r="B57" s="175"/>
      <c r="C57" s="175"/>
      <c r="D57" s="175">
        <f>'将来負担比率（分子）の構造'!I$51</f>
        <v>26220</v>
      </c>
      <c r="E57" s="175"/>
      <c r="F57" s="175"/>
      <c r="G57" s="175">
        <f>'将来負担比率（分子）の構造'!J$51</f>
        <v>24090</v>
      </c>
      <c r="H57" s="175"/>
      <c r="I57" s="175"/>
      <c r="J57" s="175">
        <f>'将来負担比率（分子）の構造'!K$51</f>
        <v>24421</v>
      </c>
      <c r="K57" s="175"/>
      <c r="L57" s="175"/>
      <c r="M57" s="175">
        <f>'将来負担比率（分子）の構造'!L$51</f>
        <v>24300</v>
      </c>
      <c r="N57" s="175"/>
      <c r="O57" s="175"/>
      <c r="P57" s="175">
        <f>'将来負担比率（分子）の構造'!M$51</f>
        <v>23134</v>
      </c>
    </row>
    <row r="58" spans="1:16" x14ac:dyDescent="0.2">
      <c r="A58" s="175" t="s">
        <v>42</v>
      </c>
      <c r="B58" s="175"/>
      <c r="C58" s="175"/>
      <c r="D58" s="175">
        <f>'将来負担比率（分子）の構造'!I$50</f>
        <v>28856</v>
      </c>
      <c r="E58" s="175"/>
      <c r="F58" s="175"/>
      <c r="G58" s="175">
        <f>'将来負担比率（分子）の構造'!J$50</f>
        <v>28432</v>
      </c>
      <c r="H58" s="175"/>
      <c r="I58" s="175"/>
      <c r="J58" s="175">
        <f>'将来負担比率（分子）の構造'!K$50</f>
        <v>30671</v>
      </c>
      <c r="K58" s="175"/>
      <c r="L58" s="175"/>
      <c r="M58" s="175">
        <f>'将来負担比率（分子）の構造'!L$50</f>
        <v>35414</v>
      </c>
      <c r="N58" s="175"/>
      <c r="O58" s="175"/>
      <c r="P58" s="175">
        <f>'将来負担比率（分子）の構造'!M$50</f>
        <v>40272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507</v>
      </c>
      <c r="C61" s="175"/>
      <c r="D61" s="175"/>
      <c r="E61" s="175">
        <f>'将来負担比率（分子）の構造'!J$46</f>
        <v>575</v>
      </c>
      <c r="F61" s="175"/>
      <c r="G61" s="175"/>
      <c r="H61" s="175">
        <f>'将来負担比率（分子）の構造'!K$46</f>
        <v>785</v>
      </c>
      <c r="I61" s="175"/>
      <c r="J61" s="175"/>
      <c r="K61" s="175">
        <f>'将来負担比率（分子）の構造'!L$46</f>
        <v>825</v>
      </c>
      <c r="L61" s="175"/>
      <c r="M61" s="175"/>
      <c r="N61" s="175">
        <f>'将来負担比率（分子）の構造'!M$46</f>
        <v>847</v>
      </c>
      <c r="O61" s="175"/>
      <c r="P61" s="175"/>
    </row>
    <row r="62" spans="1:16" x14ac:dyDescent="0.2">
      <c r="A62" s="175" t="s">
        <v>36</v>
      </c>
      <c r="B62" s="175">
        <f>'将来負担比率（分子）の構造'!I$45</f>
        <v>19002</v>
      </c>
      <c r="C62" s="175"/>
      <c r="D62" s="175"/>
      <c r="E62" s="175">
        <f>'将来負担比率（分子）の構造'!J$45</f>
        <v>18803</v>
      </c>
      <c r="F62" s="175"/>
      <c r="G62" s="175"/>
      <c r="H62" s="175">
        <f>'将来負担比率（分子）の構造'!K$45</f>
        <v>19305</v>
      </c>
      <c r="I62" s="175"/>
      <c r="J62" s="175"/>
      <c r="K62" s="175">
        <f>'将来負担比率（分子）の構造'!L$45</f>
        <v>19936</v>
      </c>
      <c r="L62" s="175"/>
      <c r="M62" s="175"/>
      <c r="N62" s="175">
        <f>'将来負担比率（分子）の構造'!M$45</f>
        <v>20356</v>
      </c>
      <c r="O62" s="175"/>
      <c r="P62" s="175"/>
    </row>
    <row r="63" spans="1:16" x14ac:dyDescent="0.2">
      <c r="A63" s="175" t="s">
        <v>35</v>
      </c>
      <c r="B63" s="175">
        <f>'将来負担比率（分子）の構造'!I$44</f>
        <v>579</v>
      </c>
      <c r="C63" s="175"/>
      <c r="D63" s="175"/>
      <c r="E63" s="175">
        <f>'将来負担比率（分子）の構造'!J$44</f>
        <v>449</v>
      </c>
      <c r="F63" s="175"/>
      <c r="G63" s="175"/>
      <c r="H63" s="175">
        <f>'将来負担比率（分子）の構造'!K$44</f>
        <v>388</v>
      </c>
      <c r="I63" s="175"/>
      <c r="J63" s="175"/>
      <c r="K63" s="175">
        <f>'将来負担比率（分子）の構造'!L$44</f>
        <v>329</v>
      </c>
      <c r="L63" s="175"/>
      <c r="M63" s="175"/>
      <c r="N63" s="175">
        <f>'将来負担比率（分子）の構造'!M$44</f>
        <v>403</v>
      </c>
      <c r="O63" s="175"/>
      <c r="P63" s="175"/>
    </row>
    <row r="64" spans="1:16" x14ac:dyDescent="0.2">
      <c r="A64" s="175" t="s">
        <v>34</v>
      </c>
      <c r="B64" s="175">
        <f>'将来負担比率（分子）の構造'!I$43</f>
        <v>73808</v>
      </c>
      <c r="C64" s="175"/>
      <c r="D64" s="175"/>
      <c r="E64" s="175">
        <f>'将来負担比率（分子）の構造'!J$43</f>
        <v>68303</v>
      </c>
      <c r="F64" s="175"/>
      <c r="G64" s="175"/>
      <c r="H64" s="175">
        <f>'将来負担比率（分子）の構造'!K$43</f>
        <v>66198</v>
      </c>
      <c r="I64" s="175"/>
      <c r="J64" s="175"/>
      <c r="K64" s="175">
        <f>'将来負担比率（分子）の構造'!L$43</f>
        <v>61472</v>
      </c>
      <c r="L64" s="175"/>
      <c r="M64" s="175"/>
      <c r="N64" s="175">
        <f>'将来負担比率（分子）の構造'!M$43</f>
        <v>56755</v>
      </c>
      <c r="O64" s="175"/>
      <c r="P64" s="175"/>
    </row>
    <row r="65" spans="1:16" x14ac:dyDescent="0.2">
      <c r="A65" s="175" t="s">
        <v>33</v>
      </c>
      <c r="B65" s="175">
        <f>'将来負担比率（分子）の構造'!I$42</f>
        <v>22451</v>
      </c>
      <c r="C65" s="175"/>
      <c r="D65" s="175"/>
      <c r="E65" s="175">
        <f>'将来負担比率（分子）の構造'!J$42</f>
        <v>27827</v>
      </c>
      <c r="F65" s="175"/>
      <c r="G65" s="175"/>
      <c r="H65" s="175">
        <f>'将来負担比率（分子）の構造'!K$42</f>
        <v>28981</v>
      </c>
      <c r="I65" s="175"/>
      <c r="J65" s="175"/>
      <c r="K65" s="175">
        <f>'将来負担比率（分子）の構造'!L$42</f>
        <v>19157</v>
      </c>
      <c r="L65" s="175"/>
      <c r="M65" s="175"/>
      <c r="N65" s="175">
        <f>'将来負担比率（分子）の構造'!M$42</f>
        <v>12302</v>
      </c>
      <c r="O65" s="175"/>
      <c r="P65" s="175"/>
    </row>
    <row r="66" spans="1:16" x14ac:dyDescent="0.2">
      <c r="A66" s="175" t="s">
        <v>32</v>
      </c>
      <c r="B66" s="175">
        <f>'将来負担比率（分子）の構造'!I$41</f>
        <v>236141</v>
      </c>
      <c r="C66" s="175"/>
      <c r="D66" s="175"/>
      <c r="E66" s="175">
        <f>'将来負担比率（分子）の構造'!J$41</f>
        <v>234718</v>
      </c>
      <c r="F66" s="175"/>
      <c r="G66" s="175"/>
      <c r="H66" s="175">
        <f>'将来負担比率（分子）の構造'!K$41</f>
        <v>233945</v>
      </c>
      <c r="I66" s="175"/>
      <c r="J66" s="175"/>
      <c r="K66" s="175">
        <f>'将来負担比率（分子）の構造'!L$41</f>
        <v>239297</v>
      </c>
      <c r="L66" s="175"/>
      <c r="M66" s="175"/>
      <c r="N66" s="175">
        <f>'将来負担比率（分子）の構造'!M$41</f>
        <v>235581</v>
      </c>
      <c r="O66" s="175"/>
      <c r="P66" s="175"/>
    </row>
    <row r="67" spans="1:16" x14ac:dyDescent="0.2">
      <c r="A67" s="175" t="s">
        <v>76</v>
      </c>
      <c r="B67" s="175" t="e">
        <f>NA()</f>
        <v>#N/A</v>
      </c>
      <c r="C67" s="175">
        <f>IF(ISNUMBER('将来負担比率（分子）の構造'!I$53), IF('将来負担比率（分子）の構造'!I$53 &lt; 0, 0, '将来負担比率（分子）の構造'!I$53), NA())</f>
        <v>98611</v>
      </c>
      <c r="D67" s="175" t="e">
        <f>NA()</f>
        <v>#N/A</v>
      </c>
      <c r="E67" s="175" t="e">
        <f>NA()</f>
        <v>#N/A</v>
      </c>
      <c r="F67" s="175">
        <f>IF(ISNUMBER('将来負担比率（分子）の構造'!J$53), IF('将来負担比率（分子）の構造'!J$53 &lt; 0, 0, '将来負担比率（分子）の構造'!J$53), NA())</f>
        <v>103902</v>
      </c>
      <c r="G67" s="175" t="e">
        <f>NA()</f>
        <v>#N/A</v>
      </c>
      <c r="H67" s="175" t="e">
        <f>NA()</f>
        <v>#N/A</v>
      </c>
      <c r="I67" s="175">
        <f>IF(ISNUMBER('将来負担比率（分子）の構造'!K$53), IF('将来負担比率（分子）の構造'!K$53 &lt; 0, 0, '将来負担比率（分子）の構造'!K$53), NA())</f>
        <v>104991</v>
      </c>
      <c r="J67" s="175" t="e">
        <f>NA()</f>
        <v>#N/A</v>
      </c>
      <c r="K67" s="175" t="e">
        <f>NA()</f>
        <v>#N/A</v>
      </c>
      <c r="L67" s="175">
        <f>IF(ISNUMBER('将来負担比率（分子）の構造'!L$53), IF('将来負担比率（分子）の構造'!L$53 &lt; 0, 0, '将来負担比率（分子）の構造'!L$53), NA())</f>
        <v>92524</v>
      </c>
      <c r="M67" s="175" t="e">
        <f>NA()</f>
        <v>#N/A</v>
      </c>
      <c r="N67" s="175" t="e">
        <f>NA()</f>
        <v>#N/A</v>
      </c>
      <c r="O67" s="175">
        <f>IF(ISNUMBER('将来負担比率（分子）の構造'!M$53), IF('将来負担比率（分子）の構造'!M$53 &lt; 0, 0, '将来負担比率（分子）の構造'!M$53), NA())</f>
        <v>81463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8755</v>
      </c>
      <c r="C72" s="179">
        <f>基金残高に係る経年分析!G55</f>
        <v>9756</v>
      </c>
      <c r="D72" s="179">
        <f>基金残高に係る経年分析!H55</f>
        <v>10256</v>
      </c>
    </row>
    <row r="73" spans="1:16" x14ac:dyDescent="0.2">
      <c r="A73" s="178" t="s">
        <v>79</v>
      </c>
      <c r="B73" s="179">
        <f>基金残高に係る経年分析!F56</f>
        <v>5411</v>
      </c>
      <c r="C73" s="179">
        <f>基金残高に係る経年分析!G56</f>
        <v>6845</v>
      </c>
      <c r="D73" s="179">
        <f>基金残高に係る経年分析!H56</f>
        <v>9740</v>
      </c>
    </row>
    <row r="74" spans="1:16" x14ac:dyDescent="0.2">
      <c r="A74" s="178" t="s">
        <v>80</v>
      </c>
      <c r="B74" s="179">
        <f>基金残高に係る経年分析!F57</f>
        <v>8452</v>
      </c>
      <c r="C74" s="179">
        <f>基金残高に係る経年分析!G57</f>
        <v>9348</v>
      </c>
      <c r="D74" s="179">
        <f>基金残高に係る経年分析!H57</f>
        <v>9764</v>
      </c>
    </row>
  </sheetData>
  <sheetProtection algorithmName="SHA-512" hashValue="ghMnUjI2EfF1swqpsV/WbvNZId/cPitDpH/PvR0i6GiAhHLc6QJHEiNBzcU2MxXSYdlnkoyv3uIt2cyegTZ3Ng==" saltValue="UuGkmeeamZ2bsdSDTPVM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76720387</v>
      </c>
      <c r="S5" s="613"/>
      <c r="T5" s="613"/>
      <c r="U5" s="613"/>
      <c r="V5" s="613"/>
      <c r="W5" s="613"/>
      <c r="X5" s="613"/>
      <c r="Y5" s="614"/>
      <c r="Z5" s="615">
        <v>40.299999999999997</v>
      </c>
      <c r="AA5" s="615"/>
      <c r="AB5" s="615"/>
      <c r="AC5" s="615"/>
      <c r="AD5" s="616">
        <v>72596277</v>
      </c>
      <c r="AE5" s="616"/>
      <c r="AF5" s="616"/>
      <c r="AG5" s="616"/>
      <c r="AH5" s="616"/>
      <c r="AI5" s="616"/>
      <c r="AJ5" s="616"/>
      <c r="AK5" s="616"/>
      <c r="AL5" s="617">
        <v>70</v>
      </c>
      <c r="AM5" s="618"/>
      <c r="AN5" s="618"/>
      <c r="AO5" s="619"/>
      <c r="AP5" s="609" t="s">
        <v>231</v>
      </c>
      <c r="AQ5" s="610"/>
      <c r="AR5" s="610"/>
      <c r="AS5" s="610"/>
      <c r="AT5" s="610"/>
      <c r="AU5" s="610"/>
      <c r="AV5" s="610"/>
      <c r="AW5" s="610"/>
      <c r="AX5" s="610"/>
      <c r="AY5" s="610"/>
      <c r="AZ5" s="610"/>
      <c r="BA5" s="610"/>
      <c r="BB5" s="610"/>
      <c r="BC5" s="610"/>
      <c r="BD5" s="610"/>
      <c r="BE5" s="610"/>
      <c r="BF5" s="611"/>
      <c r="BG5" s="623">
        <v>68817701</v>
      </c>
      <c r="BH5" s="624"/>
      <c r="BI5" s="624"/>
      <c r="BJ5" s="624"/>
      <c r="BK5" s="624"/>
      <c r="BL5" s="624"/>
      <c r="BM5" s="624"/>
      <c r="BN5" s="625"/>
      <c r="BO5" s="626">
        <v>89.7</v>
      </c>
      <c r="BP5" s="626"/>
      <c r="BQ5" s="626"/>
      <c r="BR5" s="626"/>
      <c r="BS5" s="627">
        <v>2069387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1405879</v>
      </c>
      <c r="S6" s="624"/>
      <c r="T6" s="624"/>
      <c r="U6" s="624"/>
      <c r="V6" s="624"/>
      <c r="W6" s="624"/>
      <c r="X6" s="624"/>
      <c r="Y6" s="625"/>
      <c r="Z6" s="626">
        <v>0.7</v>
      </c>
      <c r="AA6" s="626"/>
      <c r="AB6" s="626"/>
      <c r="AC6" s="626"/>
      <c r="AD6" s="627">
        <v>1405879</v>
      </c>
      <c r="AE6" s="627"/>
      <c r="AF6" s="627"/>
      <c r="AG6" s="627"/>
      <c r="AH6" s="627"/>
      <c r="AI6" s="627"/>
      <c r="AJ6" s="627"/>
      <c r="AK6" s="627"/>
      <c r="AL6" s="628">
        <v>1.4</v>
      </c>
      <c r="AM6" s="629"/>
      <c r="AN6" s="629"/>
      <c r="AO6" s="630"/>
      <c r="AP6" s="620" t="s">
        <v>236</v>
      </c>
      <c r="AQ6" s="621"/>
      <c r="AR6" s="621"/>
      <c r="AS6" s="621"/>
      <c r="AT6" s="621"/>
      <c r="AU6" s="621"/>
      <c r="AV6" s="621"/>
      <c r="AW6" s="621"/>
      <c r="AX6" s="621"/>
      <c r="AY6" s="621"/>
      <c r="AZ6" s="621"/>
      <c r="BA6" s="621"/>
      <c r="BB6" s="621"/>
      <c r="BC6" s="621"/>
      <c r="BD6" s="621"/>
      <c r="BE6" s="621"/>
      <c r="BF6" s="622"/>
      <c r="BG6" s="623">
        <v>68817701</v>
      </c>
      <c r="BH6" s="624"/>
      <c r="BI6" s="624"/>
      <c r="BJ6" s="624"/>
      <c r="BK6" s="624"/>
      <c r="BL6" s="624"/>
      <c r="BM6" s="624"/>
      <c r="BN6" s="625"/>
      <c r="BO6" s="626">
        <v>89.7</v>
      </c>
      <c r="BP6" s="626"/>
      <c r="BQ6" s="626"/>
      <c r="BR6" s="626"/>
      <c r="BS6" s="627">
        <v>2069387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719641</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719641</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31215</v>
      </c>
      <c r="S7" s="624"/>
      <c r="T7" s="624"/>
      <c r="U7" s="624"/>
      <c r="V7" s="624"/>
      <c r="W7" s="624"/>
      <c r="X7" s="624"/>
      <c r="Y7" s="625"/>
      <c r="Z7" s="626">
        <v>0</v>
      </c>
      <c r="AA7" s="626"/>
      <c r="AB7" s="626"/>
      <c r="AC7" s="626"/>
      <c r="AD7" s="627">
        <v>31215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33257113</v>
      </c>
      <c r="BH7" s="624"/>
      <c r="BI7" s="624"/>
      <c r="BJ7" s="624"/>
      <c r="BK7" s="624"/>
      <c r="BL7" s="624"/>
      <c r="BM7" s="624"/>
      <c r="BN7" s="625"/>
      <c r="BO7" s="626">
        <v>43.3</v>
      </c>
      <c r="BP7" s="626"/>
      <c r="BQ7" s="626"/>
      <c r="BR7" s="626"/>
      <c r="BS7" s="627">
        <v>2069387</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26305181</v>
      </c>
      <c r="CS7" s="624"/>
      <c r="CT7" s="624"/>
      <c r="CU7" s="624"/>
      <c r="CV7" s="624"/>
      <c r="CW7" s="624"/>
      <c r="CX7" s="624"/>
      <c r="CY7" s="625"/>
      <c r="CZ7" s="626">
        <v>14.2</v>
      </c>
      <c r="DA7" s="626"/>
      <c r="DB7" s="626"/>
      <c r="DC7" s="626"/>
      <c r="DD7" s="632">
        <v>8731781</v>
      </c>
      <c r="DE7" s="624"/>
      <c r="DF7" s="624"/>
      <c r="DG7" s="624"/>
      <c r="DH7" s="624"/>
      <c r="DI7" s="624"/>
      <c r="DJ7" s="624"/>
      <c r="DK7" s="624"/>
      <c r="DL7" s="624"/>
      <c r="DM7" s="624"/>
      <c r="DN7" s="624"/>
      <c r="DO7" s="624"/>
      <c r="DP7" s="625"/>
      <c r="DQ7" s="632">
        <v>15586412</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393325</v>
      </c>
      <c r="S8" s="624"/>
      <c r="T8" s="624"/>
      <c r="U8" s="624"/>
      <c r="V8" s="624"/>
      <c r="W8" s="624"/>
      <c r="X8" s="624"/>
      <c r="Y8" s="625"/>
      <c r="Z8" s="626">
        <v>0.2</v>
      </c>
      <c r="AA8" s="626"/>
      <c r="AB8" s="626"/>
      <c r="AC8" s="626"/>
      <c r="AD8" s="627">
        <v>393325</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782032</v>
      </c>
      <c r="BH8" s="624"/>
      <c r="BI8" s="624"/>
      <c r="BJ8" s="624"/>
      <c r="BK8" s="624"/>
      <c r="BL8" s="624"/>
      <c r="BM8" s="624"/>
      <c r="BN8" s="625"/>
      <c r="BO8" s="626">
        <v>1</v>
      </c>
      <c r="BP8" s="626"/>
      <c r="BQ8" s="626"/>
      <c r="BR8" s="626"/>
      <c r="BS8" s="627" t="s">
        <v>139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66143399</v>
      </c>
      <c r="CS8" s="624"/>
      <c r="CT8" s="624"/>
      <c r="CU8" s="624"/>
      <c r="CV8" s="624"/>
      <c r="CW8" s="624"/>
      <c r="CX8" s="624"/>
      <c r="CY8" s="625"/>
      <c r="CZ8" s="626">
        <v>35.700000000000003</v>
      </c>
      <c r="DA8" s="626"/>
      <c r="DB8" s="626"/>
      <c r="DC8" s="626"/>
      <c r="DD8" s="632">
        <v>1248330</v>
      </c>
      <c r="DE8" s="624"/>
      <c r="DF8" s="624"/>
      <c r="DG8" s="624"/>
      <c r="DH8" s="624"/>
      <c r="DI8" s="624"/>
      <c r="DJ8" s="624"/>
      <c r="DK8" s="624"/>
      <c r="DL8" s="624"/>
      <c r="DM8" s="624"/>
      <c r="DN8" s="624"/>
      <c r="DO8" s="624"/>
      <c r="DP8" s="625"/>
      <c r="DQ8" s="632">
        <v>33458602</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280419</v>
      </c>
      <c r="S9" s="624"/>
      <c r="T9" s="624"/>
      <c r="U9" s="624"/>
      <c r="V9" s="624"/>
      <c r="W9" s="624"/>
      <c r="X9" s="624"/>
      <c r="Y9" s="625"/>
      <c r="Z9" s="626">
        <v>0.1</v>
      </c>
      <c r="AA9" s="626"/>
      <c r="AB9" s="626"/>
      <c r="AC9" s="626"/>
      <c r="AD9" s="627">
        <v>280419</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24482589</v>
      </c>
      <c r="BH9" s="624"/>
      <c r="BI9" s="624"/>
      <c r="BJ9" s="624"/>
      <c r="BK9" s="624"/>
      <c r="BL9" s="624"/>
      <c r="BM9" s="624"/>
      <c r="BN9" s="625"/>
      <c r="BO9" s="626">
        <v>31.9</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13289943</v>
      </c>
      <c r="CS9" s="624"/>
      <c r="CT9" s="624"/>
      <c r="CU9" s="624"/>
      <c r="CV9" s="624"/>
      <c r="CW9" s="624"/>
      <c r="CX9" s="624"/>
      <c r="CY9" s="625"/>
      <c r="CZ9" s="626">
        <v>7.2</v>
      </c>
      <c r="DA9" s="626"/>
      <c r="DB9" s="626"/>
      <c r="DC9" s="626"/>
      <c r="DD9" s="632">
        <v>455847</v>
      </c>
      <c r="DE9" s="624"/>
      <c r="DF9" s="624"/>
      <c r="DG9" s="624"/>
      <c r="DH9" s="624"/>
      <c r="DI9" s="624"/>
      <c r="DJ9" s="624"/>
      <c r="DK9" s="624"/>
      <c r="DL9" s="624"/>
      <c r="DM9" s="624"/>
      <c r="DN9" s="624"/>
      <c r="DO9" s="624"/>
      <c r="DP9" s="625"/>
      <c r="DQ9" s="632">
        <v>9343506</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139</v>
      </c>
      <c r="AE10" s="627"/>
      <c r="AF10" s="627"/>
      <c r="AG10" s="627"/>
      <c r="AH10" s="627"/>
      <c r="AI10" s="627"/>
      <c r="AJ10" s="627"/>
      <c r="AK10" s="627"/>
      <c r="AL10" s="628" t="s">
        <v>130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1764286</v>
      </c>
      <c r="BH10" s="624"/>
      <c r="BI10" s="624"/>
      <c r="BJ10" s="624"/>
      <c r="BK10" s="624"/>
      <c r="BL10" s="624"/>
      <c r="BM10" s="624"/>
      <c r="BN10" s="625"/>
      <c r="BO10" s="626">
        <v>2.2999999999999998</v>
      </c>
      <c r="BP10" s="626"/>
      <c r="BQ10" s="626"/>
      <c r="BR10" s="626"/>
      <c r="BS10" s="627">
        <v>292985</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622304</v>
      </c>
      <c r="CS10" s="624"/>
      <c r="CT10" s="624"/>
      <c r="CU10" s="624"/>
      <c r="CV10" s="624"/>
      <c r="CW10" s="624"/>
      <c r="CX10" s="624"/>
      <c r="CY10" s="625"/>
      <c r="CZ10" s="626">
        <v>0.3</v>
      </c>
      <c r="DA10" s="626"/>
      <c r="DB10" s="626"/>
      <c r="DC10" s="626"/>
      <c r="DD10" s="632">
        <v>24391</v>
      </c>
      <c r="DE10" s="624"/>
      <c r="DF10" s="624"/>
      <c r="DG10" s="624"/>
      <c r="DH10" s="624"/>
      <c r="DI10" s="624"/>
      <c r="DJ10" s="624"/>
      <c r="DK10" s="624"/>
      <c r="DL10" s="624"/>
      <c r="DM10" s="624"/>
      <c r="DN10" s="624"/>
      <c r="DO10" s="624"/>
      <c r="DP10" s="625"/>
      <c r="DQ10" s="632">
        <v>191669</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11155219</v>
      </c>
      <c r="S11" s="624"/>
      <c r="T11" s="624"/>
      <c r="U11" s="624"/>
      <c r="V11" s="624"/>
      <c r="W11" s="624"/>
      <c r="X11" s="624"/>
      <c r="Y11" s="625"/>
      <c r="Z11" s="628">
        <v>5.9</v>
      </c>
      <c r="AA11" s="629"/>
      <c r="AB11" s="629"/>
      <c r="AC11" s="635"/>
      <c r="AD11" s="632">
        <v>11155219</v>
      </c>
      <c r="AE11" s="624"/>
      <c r="AF11" s="624"/>
      <c r="AG11" s="624"/>
      <c r="AH11" s="624"/>
      <c r="AI11" s="624"/>
      <c r="AJ11" s="624"/>
      <c r="AK11" s="625"/>
      <c r="AL11" s="628">
        <v>10.8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6228206</v>
      </c>
      <c r="BH11" s="624"/>
      <c r="BI11" s="624"/>
      <c r="BJ11" s="624"/>
      <c r="BK11" s="624"/>
      <c r="BL11" s="624"/>
      <c r="BM11" s="624"/>
      <c r="BN11" s="625"/>
      <c r="BO11" s="626">
        <v>8.1</v>
      </c>
      <c r="BP11" s="626"/>
      <c r="BQ11" s="626"/>
      <c r="BR11" s="626"/>
      <c r="BS11" s="627">
        <v>1776402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4737848</v>
      </c>
      <c r="CS11" s="624"/>
      <c r="CT11" s="624"/>
      <c r="CU11" s="624"/>
      <c r="CV11" s="624"/>
      <c r="CW11" s="624"/>
      <c r="CX11" s="624"/>
      <c r="CY11" s="625"/>
      <c r="CZ11" s="626">
        <v>2.6</v>
      </c>
      <c r="DA11" s="626"/>
      <c r="DB11" s="626"/>
      <c r="DC11" s="626"/>
      <c r="DD11" s="632">
        <v>1065132</v>
      </c>
      <c r="DE11" s="624"/>
      <c r="DF11" s="624"/>
      <c r="DG11" s="624"/>
      <c r="DH11" s="624"/>
      <c r="DI11" s="624"/>
      <c r="DJ11" s="624"/>
      <c r="DK11" s="624"/>
      <c r="DL11" s="624"/>
      <c r="DM11" s="624"/>
      <c r="DN11" s="624"/>
      <c r="DO11" s="624"/>
      <c r="DP11" s="625"/>
      <c r="DQ11" s="632">
        <v>3041445</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59433</v>
      </c>
      <c r="S12" s="624"/>
      <c r="T12" s="624"/>
      <c r="U12" s="624"/>
      <c r="V12" s="624"/>
      <c r="W12" s="624"/>
      <c r="X12" s="624"/>
      <c r="Y12" s="625"/>
      <c r="Z12" s="626">
        <v>0</v>
      </c>
      <c r="AA12" s="626"/>
      <c r="AB12" s="626"/>
      <c r="AC12" s="626"/>
      <c r="AD12" s="627">
        <v>59433</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31419468</v>
      </c>
      <c r="BH12" s="624"/>
      <c r="BI12" s="624"/>
      <c r="BJ12" s="624"/>
      <c r="BK12" s="624"/>
      <c r="BL12" s="624"/>
      <c r="BM12" s="624"/>
      <c r="BN12" s="625"/>
      <c r="BO12" s="626">
        <v>41</v>
      </c>
      <c r="BP12" s="626"/>
      <c r="BQ12" s="626"/>
      <c r="BR12" s="626"/>
      <c r="BS12" s="627" t="s">
        <v>130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4832115</v>
      </c>
      <c r="CS12" s="624"/>
      <c r="CT12" s="624"/>
      <c r="CU12" s="624"/>
      <c r="CV12" s="624"/>
      <c r="CW12" s="624"/>
      <c r="CX12" s="624"/>
      <c r="CY12" s="625"/>
      <c r="CZ12" s="626">
        <v>2.6</v>
      </c>
      <c r="DA12" s="626"/>
      <c r="DB12" s="626"/>
      <c r="DC12" s="626"/>
      <c r="DD12" s="632">
        <v>842616</v>
      </c>
      <c r="DE12" s="624"/>
      <c r="DF12" s="624"/>
      <c r="DG12" s="624"/>
      <c r="DH12" s="624"/>
      <c r="DI12" s="624"/>
      <c r="DJ12" s="624"/>
      <c r="DK12" s="624"/>
      <c r="DL12" s="624"/>
      <c r="DM12" s="624"/>
      <c r="DN12" s="624"/>
      <c r="DO12" s="624"/>
      <c r="DP12" s="625"/>
      <c r="DQ12" s="632">
        <v>3639300</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31218040</v>
      </c>
      <c r="BH13" s="624"/>
      <c r="BI13" s="624"/>
      <c r="BJ13" s="624"/>
      <c r="BK13" s="624"/>
      <c r="BL13" s="624"/>
      <c r="BM13" s="624"/>
      <c r="BN13" s="625"/>
      <c r="BO13" s="626">
        <v>40.700000000000003</v>
      </c>
      <c r="BP13" s="626"/>
      <c r="BQ13" s="626"/>
      <c r="BR13" s="626"/>
      <c r="BS13" s="627" t="s">
        <v>139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22390490</v>
      </c>
      <c r="CS13" s="624"/>
      <c r="CT13" s="624"/>
      <c r="CU13" s="624"/>
      <c r="CV13" s="624"/>
      <c r="CW13" s="624"/>
      <c r="CX13" s="624"/>
      <c r="CY13" s="625"/>
      <c r="CZ13" s="626">
        <v>12.1</v>
      </c>
      <c r="DA13" s="626"/>
      <c r="DB13" s="626"/>
      <c r="DC13" s="626"/>
      <c r="DD13" s="632">
        <v>8197693</v>
      </c>
      <c r="DE13" s="624"/>
      <c r="DF13" s="624"/>
      <c r="DG13" s="624"/>
      <c r="DH13" s="624"/>
      <c r="DI13" s="624"/>
      <c r="DJ13" s="624"/>
      <c r="DK13" s="624"/>
      <c r="DL13" s="624"/>
      <c r="DM13" s="624"/>
      <c r="DN13" s="624"/>
      <c r="DO13" s="624"/>
      <c r="DP13" s="625"/>
      <c r="DQ13" s="632">
        <v>14069557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2771</v>
      </c>
      <c r="S14" s="624"/>
      <c r="T14" s="624"/>
      <c r="U14" s="624"/>
      <c r="V14" s="624"/>
      <c r="W14" s="624"/>
      <c r="X14" s="624"/>
      <c r="Y14" s="625"/>
      <c r="Z14" s="626">
        <v>0</v>
      </c>
      <c r="AA14" s="626"/>
      <c r="AB14" s="626"/>
      <c r="AC14" s="626"/>
      <c r="AD14" s="627">
        <v>2771</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1305795</v>
      </c>
      <c r="BH14" s="624"/>
      <c r="BI14" s="624"/>
      <c r="BJ14" s="624"/>
      <c r="BK14" s="624"/>
      <c r="BL14" s="624"/>
      <c r="BM14" s="624"/>
      <c r="BN14" s="625"/>
      <c r="BO14" s="626">
        <v>1.7</v>
      </c>
      <c r="BP14" s="626"/>
      <c r="BQ14" s="626"/>
      <c r="BR14" s="626"/>
      <c r="BS14" s="627" t="s">
        <v>130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4855907</v>
      </c>
      <c r="CS14" s="624"/>
      <c r="CT14" s="624"/>
      <c r="CU14" s="624"/>
      <c r="CV14" s="624"/>
      <c r="CW14" s="624"/>
      <c r="CX14" s="624"/>
      <c r="CY14" s="625"/>
      <c r="CZ14" s="626">
        <v>2.6</v>
      </c>
      <c r="DA14" s="626"/>
      <c r="DB14" s="626"/>
      <c r="DC14" s="626"/>
      <c r="DD14" s="632">
        <v>713942</v>
      </c>
      <c r="DE14" s="624"/>
      <c r="DF14" s="624"/>
      <c r="DG14" s="624"/>
      <c r="DH14" s="624"/>
      <c r="DI14" s="624"/>
      <c r="DJ14" s="624"/>
      <c r="DK14" s="624"/>
      <c r="DL14" s="624"/>
      <c r="DM14" s="624"/>
      <c r="DN14" s="624"/>
      <c r="DO14" s="624"/>
      <c r="DP14" s="625"/>
      <c r="DQ14" s="632">
        <v>4031531</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246</v>
      </c>
      <c r="AA15" s="626"/>
      <c r="AB15" s="626"/>
      <c r="AC15" s="626"/>
      <c r="AD15" s="627" t="s">
        <v>139</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2835325</v>
      </c>
      <c r="BH15" s="624"/>
      <c r="BI15" s="624"/>
      <c r="BJ15" s="624"/>
      <c r="BK15" s="624"/>
      <c r="BL15" s="624"/>
      <c r="BM15" s="624"/>
      <c r="BN15" s="625"/>
      <c r="BO15" s="626">
        <v>3.7</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19410910</v>
      </c>
      <c r="CS15" s="624"/>
      <c r="CT15" s="624"/>
      <c r="CU15" s="624"/>
      <c r="CV15" s="624"/>
      <c r="CW15" s="624"/>
      <c r="CX15" s="624"/>
      <c r="CY15" s="625"/>
      <c r="CZ15" s="626">
        <v>10.5</v>
      </c>
      <c r="DA15" s="626"/>
      <c r="DB15" s="626"/>
      <c r="DC15" s="626"/>
      <c r="DD15" s="632">
        <v>4421559</v>
      </c>
      <c r="DE15" s="624"/>
      <c r="DF15" s="624"/>
      <c r="DG15" s="624"/>
      <c r="DH15" s="624"/>
      <c r="DI15" s="624"/>
      <c r="DJ15" s="624"/>
      <c r="DK15" s="624"/>
      <c r="DL15" s="624"/>
      <c r="DM15" s="624"/>
      <c r="DN15" s="624"/>
      <c r="DO15" s="624"/>
      <c r="DP15" s="625"/>
      <c r="DQ15" s="632">
        <v>14547285</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130844</v>
      </c>
      <c r="S16" s="624"/>
      <c r="T16" s="624"/>
      <c r="U16" s="624"/>
      <c r="V16" s="624"/>
      <c r="W16" s="624"/>
      <c r="X16" s="624"/>
      <c r="Y16" s="625"/>
      <c r="Z16" s="626">
        <v>0.1</v>
      </c>
      <c r="AA16" s="626"/>
      <c r="AB16" s="626"/>
      <c r="AC16" s="626"/>
      <c r="AD16" s="627">
        <v>130844</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246</v>
      </c>
      <c r="BP16" s="626"/>
      <c r="BQ16" s="626"/>
      <c r="BR16" s="626"/>
      <c r="BS16" s="627" t="s">
        <v>246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133278</v>
      </c>
      <c r="CS16" s="624"/>
      <c r="CT16" s="624"/>
      <c r="CU16" s="624"/>
      <c r="CV16" s="624"/>
      <c r="CW16" s="624"/>
      <c r="CX16" s="624"/>
      <c r="CY16" s="625"/>
      <c r="CZ16" s="626">
        <v>0.1</v>
      </c>
      <c r="DA16" s="626"/>
      <c r="DB16" s="626"/>
      <c r="DC16" s="626"/>
      <c r="DD16" s="632" t="s">
        <v>246</v>
      </c>
      <c r="DE16" s="624"/>
      <c r="DF16" s="624"/>
      <c r="DG16" s="624"/>
      <c r="DH16" s="624"/>
      <c r="DI16" s="624"/>
      <c r="DJ16" s="624"/>
      <c r="DK16" s="624"/>
      <c r="DL16" s="624"/>
      <c r="DM16" s="624"/>
      <c r="DN16" s="624"/>
      <c r="DO16" s="624"/>
      <c r="DP16" s="625"/>
      <c r="DQ16" s="632">
        <v>60030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1386999</v>
      </c>
      <c r="S17" s="624"/>
      <c r="T17" s="624"/>
      <c r="U17" s="624"/>
      <c r="V17" s="624"/>
      <c r="W17" s="624"/>
      <c r="X17" s="624"/>
      <c r="Y17" s="625"/>
      <c r="Z17" s="626">
        <v>0.7</v>
      </c>
      <c r="AA17" s="626"/>
      <c r="AB17" s="626"/>
      <c r="AC17" s="626"/>
      <c r="AD17" s="627">
        <v>1386999</v>
      </c>
      <c r="AE17" s="627"/>
      <c r="AF17" s="627"/>
      <c r="AG17" s="627"/>
      <c r="AH17" s="627"/>
      <c r="AI17" s="627"/>
      <c r="AJ17" s="627"/>
      <c r="AK17" s="627"/>
      <c r="AL17" s="628">
        <v>1.3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246</v>
      </c>
      <c r="BP17" s="626"/>
      <c r="BQ17" s="626"/>
      <c r="BR17" s="626"/>
      <c r="BS17" s="627" t="s">
        <v>130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22085832</v>
      </c>
      <c r="CS17" s="624"/>
      <c r="CT17" s="624"/>
      <c r="CU17" s="624"/>
      <c r="CV17" s="624"/>
      <c r="CW17" s="624"/>
      <c r="CX17" s="624"/>
      <c r="CY17" s="625"/>
      <c r="CZ17" s="626">
        <v>11.9</v>
      </c>
      <c r="DA17" s="626"/>
      <c r="DB17" s="626"/>
      <c r="DC17" s="626"/>
      <c r="DD17" s="632" t="s">
        <v>130</v>
      </c>
      <c r="DE17" s="624"/>
      <c r="DF17" s="624"/>
      <c r="DG17" s="624"/>
      <c r="DH17" s="624"/>
      <c r="DI17" s="624"/>
      <c r="DJ17" s="624"/>
      <c r="DK17" s="624"/>
      <c r="DL17" s="624"/>
      <c r="DM17" s="624"/>
      <c r="DN17" s="624"/>
      <c r="DO17" s="624"/>
      <c r="DP17" s="625"/>
      <c r="DQ17" s="632">
        <v>21164863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458407</v>
      </c>
      <c r="S18" s="624"/>
      <c r="T18" s="624"/>
      <c r="U18" s="624"/>
      <c r="V18" s="624"/>
      <c r="W18" s="624"/>
      <c r="X18" s="624"/>
      <c r="Y18" s="625"/>
      <c r="Z18" s="626">
        <v>0.2</v>
      </c>
      <c r="AA18" s="626"/>
      <c r="AB18" s="626"/>
      <c r="AC18" s="626"/>
      <c r="AD18" s="627">
        <v>458407</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130</v>
      </c>
      <c r="DA18" s="626"/>
      <c r="DB18" s="626"/>
      <c r="DC18" s="626"/>
      <c r="DD18" s="632" t="s">
        <v>246</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436554</v>
      </c>
      <c r="S19" s="624"/>
      <c r="T19" s="624"/>
      <c r="U19" s="624"/>
      <c r="V19" s="624"/>
      <c r="W19" s="624"/>
      <c r="X19" s="624"/>
      <c r="Y19" s="625"/>
      <c r="Z19" s="626">
        <v>0.2</v>
      </c>
      <c r="AA19" s="626"/>
      <c r="AB19" s="626"/>
      <c r="AC19" s="626"/>
      <c r="AD19" s="627">
        <v>436554</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7902686</v>
      </c>
      <c r="BH19" s="624"/>
      <c r="BI19" s="624"/>
      <c r="BJ19" s="624"/>
      <c r="BK19" s="624"/>
      <c r="BL19" s="624"/>
      <c r="BM19" s="624"/>
      <c r="BN19" s="625"/>
      <c r="BO19" s="626">
        <v>10.3</v>
      </c>
      <c r="BP19" s="626"/>
      <c r="BQ19" s="626"/>
      <c r="BR19" s="626"/>
      <c r="BS19" s="627" t="s">
        <v>130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246</v>
      </c>
      <c r="DA19" s="626"/>
      <c r="DB19" s="626"/>
      <c r="DC19" s="626"/>
      <c r="DD19" s="632" t="s">
        <v>139</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21853</v>
      </c>
      <c r="S20" s="624"/>
      <c r="T20" s="624"/>
      <c r="U20" s="624"/>
      <c r="V20" s="624"/>
      <c r="W20" s="624"/>
      <c r="X20" s="624"/>
      <c r="Y20" s="625"/>
      <c r="Z20" s="626">
        <v>0</v>
      </c>
      <c r="AA20" s="626"/>
      <c r="AB20" s="626"/>
      <c r="AC20" s="626"/>
      <c r="AD20" s="627">
        <v>21853</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7902686</v>
      </c>
      <c r="BH20" s="624"/>
      <c r="BI20" s="624"/>
      <c r="BJ20" s="624"/>
      <c r="BK20" s="624"/>
      <c r="BL20" s="624"/>
      <c r="BM20" s="624"/>
      <c r="BN20" s="625"/>
      <c r="BO20" s="626">
        <v>10.3</v>
      </c>
      <c r="BP20" s="626"/>
      <c r="BQ20" s="626"/>
      <c r="BR20" s="626"/>
      <c r="BS20" s="627" t="s">
        <v>246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185526848</v>
      </c>
      <c r="CS20" s="624"/>
      <c r="CT20" s="624"/>
      <c r="CU20" s="624"/>
      <c r="CV20" s="624"/>
      <c r="CW20" s="624"/>
      <c r="CX20" s="624"/>
      <c r="CY20" s="625"/>
      <c r="CZ20" s="626">
        <v>100</v>
      </c>
      <c r="DA20" s="626"/>
      <c r="DB20" s="626"/>
      <c r="DC20" s="626"/>
      <c r="DD20" s="632">
        <v>25701291</v>
      </c>
      <c r="DE20" s="624"/>
      <c r="DF20" s="624"/>
      <c r="DG20" s="624"/>
      <c r="DH20" s="624"/>
      <c r="DI20" s="624"/>
      <c r="DJ20" s="624"/>
      <c r="DK20" s="624"/>
      <c r="DL20" s="624"/>
      <c r="DM20" s="624"/>
      <c r="DN20" s="624"/>
      <c r="DO20" s="624"/>
      <c r="DP20" s="625"/>
      <c r="DQ20" s="632">
        <v>119853841</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18014953</v>
      </c>
      <c r="S21" s="624"/>
      <c r="T21" s="624"/>
      <c r="U21" s="624"/>
      <c r="V21" s="624"/>
      <c r="W21" s="624"/>
      <c r="X21" s="624"/>
      <c r="Y21" s="625"/>
      <c r="Z21" s="626">
        <v>9.5</v>
      </c>
      <c r="AA21" s="626"/>
      <c r="AB21" s="626"/>
      <c r="AC21" s="626"/>
      <c r="AD21" s="627">
        <v>15770703</v>
      </c>
      <c r="AE21" s="627"/>
      <c r="AF21" s="627"/>
      <c r="AG21" s="627"/>
      <c r="AH21" s="627"/>
      <c r="AI21" s="627"/>
      <c r="AJ21" s="627"/>
      <c r="AK21" s="627"/>
      <c r="AL21" s="628">
        <v>15.2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65642</v>
      </c>
      <c r="BH21" s="624"/>
      <c r="BI21" s="624"/>
      <c r="BJ21" s="624"/>
      <c r="BK21" s="624"/>
      <c r="BL21" s="624"/>
      <c r="BM21" s="624"/>
      <c r="BN21" s="625"/>
      <c r="BO21" s="626">
        <v>0.1</v>
      </c>
      <c r="BP21" s="626"/>
      <c r="BQ21" s="626"/>
      <c r="BR21" s="626"/>
      <c r="BS21" s="627" t="s">
        <v>246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15770703</v>
      </c>
      <c r="S22" s="624"/>
      <c r="T22" s="624"/>
      <c r="U22" s="624"/>
      <c r="V22" s="624"/>
      <c r="W22" s="624"/>
      <c r="X22" s="624"/>
      <c r="Y22" s="625"/>
      <c r="Z22" s="626">
        <v>8.3000000000000007</v>
      </c>
      <c r="AA22" s="626"/>
      <c r="AB22" s="626"/>
      <c r="AC22" s="626"/>
      <c r="AD22" s="627">
        <v>15770703</v>
      </c>
      <c r="AE22" s="627"/>
      <c r="AF22" s="627"/>
      <c r="AG22" s="627"/>
      <c r="AH22" s="627"/>
      <c r="AI22" s="627"/>
      <c r="AJ22" s="627"/>
      <c r="AK22" s="627"/>
      <c r="AL22" s="628">
        <v>15.2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v>3712934</v>
      </c>
      <c r="BH22" s="624"/>
      <c r="BI22" s="624"/>
      <c r="BJ22" s="624"/>
      <c r="BK22" s="624"/>
      <c r="BL22" s="624"/>
      <c r="BM22" s="624"/>
      <c r="BN22" s="625"/>
      <c r="BO22" s="626">
        <v>4.8</v>
      </c>
      <c r="BP22" s="626"/>
      <c r="BQ22" s="626"/>
      <c r="BR22" s="626"/>
      <c r="BS22" s="627" t="s">
        <v>246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2244250</v>
      </c>
      <c r="S23" s="624"/>
      <c r="T23" s="624"/>
      <c r="U23" s="624"/>
      <c r="V23" s="624"/>
      <c r="W23" s="624"/>
      <c r="X23" s="624"/>
      <c r="Y23" s="625"/>
      <c r="Z23" s="626">
        <v>1.2</v>
      </c>
      <c r="AA23" s="626"/>
      <c r="AB23" s="626"/>
      <c r="AC23" s="626"/>
      <c r="AD23" s="627" t="s">
        <v>130</v>
      </c>
      <c r="AE23" s="627"/>
      <c r="AF23" s="627"/>
      <c r="AG23" s="627"/>
      <c r="AH23" s="627"/>
      <c r="AI23" s="627"/>
      <c r="AJ23" s="627"/>
      <c r="AK23" s="627"/>
      <c r="AL23" s="628" t="s">
        <v>139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4124110</v>
      </c>
      <c r="BH23" s="624"/>
      <c r="BI23" s="624"/>
      <c r="BJ23" s="624"/>
      <c r="BK23" s="624"/>
      <c r="BL23" s="624"/>
      <c r="BM23" s="624"/>
      <c r="BN23" s="625"/>
      <c r="BO23" s="626">
        <v>5.4</v>
      </c>
      <c r="BP23" s="626"/>
      <c r="BQ23" s="626"/>
      <c r="BR23" s="626"/>
      <c r="BS23" s="627" t="s">
        <v>130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246</v>
      </c>
      <c r="AE24" s="627"/>
      <c r="AF24" s="627"/>
      <c r="AG24" s="627"/>
      <c r="AH24" s="627"/>
      <c r="AI24" s="627"/>
      <c r="AJ24" s="627"/>
      <c r="AK24" s="627"/>
      <c r="AL24" s="628" t="s">
        <v>139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139</v>
      </c>
      <c r="BP24" s="626"/>
      <c r="BQ24" s="626"/>
      <c r="BR24" s="626"/>
      <c r="BS24" s="627" t="s">
        <v>130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90368922</v>
      </c>
      <c r="CS24" s="613"/>
      <c r="CT24" s="613"/>
      <c r="CU24" s="613"/>
      <c r="CV24" s="613"/>
      <c r="CW24" s="613"/>
      <c r="CX24" s="613"/>
      <c r="CY24" s="614"/>
      <c r="CZ24" s="617">
        <v>48.7</v>
      </c>
      <c r="DA24" s="618"/>
      <c r="DB24" s="618"/>
      <c r="DC24" s="634"/>
      <c r="DD24" s="657">
        <v>58893205</v>
      </c>
      <c r="DE24" s="613"/>
      <c r="DF24" s="613"/>
      <c r="DG24" s="613"/>
      <c r="DH24" s="613"/>
      <c r="DI24" s="613"/>
      <c r="DJ24" s="613"/>
      <c r="DK24" s="614"/>
      <c r="DL24" s="657">
        <v>57359385</v>
      </c>
      <c r="DM24" s="613"/>
      <c r="DN24" s="613"/>
      <c r="DO24" s="613"/>
      <c r="DP24" s="613"/>
      <c r="DQ24" s="613"/>
      <c r="DR24" s="613"/>
      <c r="DS24" s="613"/>
      <c r="DT24" s="613"/>
      <c r="DU24" s="613"/>
      <c r="DV24" s="614"/>
      <c r="DW24" s="617">
        <v>53.3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110039851</v>
      </c>
      <c r="S25" s="624"/>
      <c r="T25" s="624"/>
      <c r="U25" s="624"/>
      <c r="V25" s="624"/>
      <c r="W25" s="624"/>
      <c r="X25" s="624"/>
      <c r="Y25" s="625"/>
      <c r="Z25" s="626">
        <v>57.9</v>
      </c>
      <c r="AA25" s="626"/>
      <c r="AB25" s="626"/>
      <c r="AC25" s="626"/>
      <c r="AD25" s="627">
        <v>103671491</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26072418</v>
      </c>
      <c r="CS25" s="653"/>
      <c r="CT25" s="653"/>
      <c r="CU25" s="653"/>
      <c r="CV25" s="653"/>
      <c r="CW25" s="653"/>
      <c r="CX25" s="653"/>
      <c r="CY25" s="654"/>
      <c r="CZ25" s="628">
        <v>14.1</v>
      </c>
      <c r="DA25" s="655"/>
      <c r="DB25" s="655"/>
      <c r="DC25" s="658"/>
      <c r="DD25" s="632">
        <v>24079159</v>
      </c>
      <c r="DE25" s="653"/>
      <c r="DF25" s="653"/>
      <c r="DG25" s="653"/>
      <c r="DH25" s="653"/>
      <c r="DI25" s="653"/>
      <c r="DJ25" s="653"/>
      <c r="DK25" s="654"/>
      <c r="DL25" s="632">
        <v>23909562</v>
      </c>
      <c r="DM25" s="653"/>
      <c r="DN25" s="653"/>
      <c r="DO25" s="653"/>
      <c r="DP25" s="653"/>
      <c r="DQ25" s="653"/>
      <c r="DR25" s="653"/>
      <c r="DS25" s="653"/>
      <c r="DT25" s="653"/>
      <c r="DU25" s="653"/>
      <c r="DV25" s="654"/>
      <c r="DW25" s="628">
        <v>22.2</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53968</v>
      </c>
      <c r="S26" s="624"/>
      <c r="T26" s="624"/>
      <c r="U26" s="624"/>
      <c r="V26" s="624"/>
      <c r="W26" s="624"/>
      <c r="X26" s="624"/>
      <c r="Y26" s="625"/>
      <c r="Z26" s="626">
        <v>0</v>
      </c>
      <c r="AA26" s="626"/>
      <c r="AB26" s="626"/>
      <c r="AC26" s="626"/>
      <c r="AD26" s="627">
        <v>53968</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246</v>
      </c>
      <c r="BP26" s="626"/>
      <c r="BQ26" s="626"/>
      <c r="BR26" s="626"/>
      <c r="BS26" s="627" t="s">
        <v>246</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17706122</v>
      </c>
      <c r="CS26" s="624"/>
      <c r="CT26" s="624"/>
      <c r="CU26" s="624"/>
      <c r="CV26" s="624"/>
      <c r="CW26" s="624"/>
      <c r="CX26" s="624"/>
      <c r="CY26" s="625"/>
      <c r="CZ26" s="628">
        <v>9.5</v>
      </c>
      <c r="DA26" s="655"/>
      <c r="DB26" s="655"/>
      <c r="DC26" s="658"/>
      <c r="DD26" s="632">
        <v>16192343</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332791</v>
      </c>
      <c r="S27" s="624"/>
      <c r="T27" s="624"/>
      <c r="U27" s="624"/>
      <c r="V27" s="624"/>
      <c r="W27" s="624"/>
      <c r="X27" s="624"/>
      <c r="Y27" s="625"/>
      <c r="Z27" s="626">
        <v>0.2</v>
      </c>
      <c r="AA27" s="626"/>
      <c r="AB27" s="626"/>
      <c r="AC27" s="626"/>
      <c r="AD27" s="627" t="s">
        <v>130</v>
      </c>
      <c r="AE27" s="627"/>
      <c r="AF27" s="627"/>
      <c r="AG27" s="627"/>
      <c r="AH27" s="627"/>
      <c r="AI27" s="627"/>
      <c r="AJ27" s="627"/>
      <c r="AK27" s="627"/>
      <c r="AL27" s="628" t="s">
        <v>130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76720387</v>
      </c>
      <c r="BH27" s="624"/>
      <c r="BI27" s="624"/>
      <c r="BJ27" s="624"/>
      <c r="BK27" s="624"/>
      <c r="BL27" s="624"/>
      <c r="BM27" s="624"/>
      <c r="BN27" s="625"/>
      <c r="BO27" s="626">
        <v>100</v>
      </c>
      <c r="BP27" s="626"/>
      <c r="BQ27" s="626"/>
      <c r="BR27" s="626"/>
      <c r="BS27" s="627">
        <v>2069387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42210672</v>
      </c>
      <c r="CS27" s="653"/>
      <c r="CT27" s="653"/>
      <c r="CU27" s="653"/>
      <c r="CV27" s="653"/>
      <c r="CW27" s="653"/>
      <c r="CX27" s="653"/>
      <c r="CY27" s="654"/>
      <c r="CZ27" s="628">
        <v>22.8</v>
      </c>
      <c r="DA27" s="655"/>
      <c r="DB27" s="655"/>
      <c r="DC27" s="658"/>
      <c r="DD27" s="632">
        <v>13649183</v>
      </c>
      <c r="DE27" s="653"/>
      <c r="DF27" s="653"/>
      <c r="DG27" s="653"/>
      <c r="DH27" s="653"/>
      <c r="DI27" s="653"/>
      <c r="DJ27" s="653"/>
      <c r="DK27" s="654"/>
      <c r="DL27" s="632">
        <v>12297509</v>
      </c>
      <c r="DM27" s="653"/>
      <c r="DN27" s="653"/>
      <c r="DO27" s="653"/>
      <c r="DP27" s="653"/>
      <c r="DQ27" s="653"/>
      <c r="DR27" s="653"/>
      <c r="DS27" s="653"/>
      <c r="DT27" s="653"/>
      <c r="DU27" s="653"/>
      <c r="DV27" s="654"/>
      <c r="DW27" s="628">
        <v>11.4</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2297777</v>
      </c>
      <c r="S28" s="624"/>
      <c r="T28" s="624"/>
      <c r="U28" s="624"/>
      <c r="V28" s="624"/>
      <c r="W28" s="624"/>
      <c r="X28" s="624"/>
      <c r="Y28" s="625"/>
      <c r="Z28" s="626">
        <v>1.2</v>
      </c>
      <c r="AA28" s="626"/>
      <c r="AB28" s="626"/>
      <c r="AC28" s="626"/>
      <c r="AD28" s="627" t="s">
        <v>246</v>
      </c>
      <c r="AE28" s="627"/>
      <c r="AF28" s="627"/>
      <c r="AG28" s="627"/>
      <c r="AH28" s="627"/>
      <c r="AI28" s="627"/>
      <c r="AJ28" s="627"/>
      <c r="AK28" s="627"/>
      <c r="AL28" s="628" t="s">
        <v>130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22085832</v>
      </c>
      <c r="CS28" s="624"/>
      <c r="CT28" s="624"/>
      <c r="CU28" s="624"/>
      <c r="CV28" s="624"/>
      <c r="CW28" s="624"/>
      <c r="CX28" s="624"/>
      <c r="CY28" s="625"/>
      <c r="CZ28" s="628">
        <v>11.9</v>
      </c>
      <c r="DA28" s="655"/>
      <c r="DB28" s="655"/>
      <c r="DC28" s="658"/>
      <c r="DD28" s="632">
        <v>21164863</v>
      </c>
      <c r="DE28" s="624"/>
      <c r="DF28" s="624"/>
      <c r="DG28" s="624"/>
      <c r="DH28" s="624"/>
      <c r="DI28" s="624"/>
      <c r="DJ28" s="624"/>
      <c r="DK28" s="625"/>
      <c r="DL28" s="632">
        <v>21152314</v>
      </c>
      <c r="DM28" s="624"/>
      <c r="DN28" s="624"/>
      <c r="DO28" s="624"/>
      <c r="DP28" s="624"/>
      <c r="DQ28" s="624"/>
      <c r="DR28" s="624"/>
      <c r="DS28" s="624"/>
      <c r="DT28" s="624"/>
      <c r="DU28" s="624"/>
      <c r="DV28" s="625"/>
      <c r="DW28" s="628">
        <v>19.600000000000001</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328856</v>
      </c>
      <c r="S29" s="624"/>
      <c r="T29" s="624"/>
      <c r="U29" s="624"/>
      <c r="V29" s="624"/>
      <c r="W29" s="624"/>
      <c r="X29" s="624"/>
      <c r="Y29" s="625"/>
      <c r="Z29" s="626">
        <v>0.2</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22085008</v>
      </c>
      <c r="CS29" s="653"/>
      <c r="CT29" s="653"/>
      <c r="CU29" s="653"/>
      <c r="CV29" s="653"/>
      <c r="CW29" s="653"/>
      <c r="CX29" s="653"/>
      <c r="CY29" s="654"/>
      <c r="CZ29" s="628">
        <v>11.9</v>
      </c>
      <c r="DA29" s="655"/>
      <c r="DB29" s="655"/>
      <c r="DC29" s="658"/>
      <c r="DD29" s="632">
        <v>21164039</v>
      </c>
      <c r="DE29" s="653"/>
      <c r="DF29" s="653"/>
      <c r="DG29" s="653"/>
      <c r="DH29" s="653"/>
      <c r="DI29" s="653"/>
      <c r="DJ29" s="653"/>
      <c r="DK29" s="654"/>
      <c r="DL29" s="632">
        <v>21151490</v>
      </c>
      <c r="DM29" s="653"/>
      <c r="DN29" s="653"/>
      <c r="DO29" s="653"/>
      <c r="DP29" s="653"/>
      <c r="DQ29" s="653"/>
      <c r="DR29" s="653"/>
      <c r="DS29" s="653"/>
      <c r="DT29" s="653"/>
      <c r="DU29" s="653"/>
      <c r="DV29" s="654"/>
      <c r="DW29" s="628">
        <v>19.600000000000001</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35202507</v>
      </c>
      <c r="S30" s="624"/>
      <c r="T30" s="624"/>
      <c r="U30" s="624"/>
      <c r="V30" s="624"/>
      <c r="W30" s="624"/>
      <c r="X30" s="624"/>
      <c r="Y30" s="625"/>
      <c r="Z30" s="626">
        <v>18.5</v>
      </c>
      <c r="AA30" s="626"/>
      <c r="AB30" s="626"/>
      <c r="AC30" s="626"/>
      <c r="AD30" s="627" t="s">
        <v>130</v>
      </c>
      <c r="AE30" s="627"/>
      <c r="AF30" s="627"/>
      <c r="AG30" s="627"/>
      <c r="AH30" s="627"/>
      <c r="AI30" s="627"/>
      <c r="AJ30" s="627"/>
      <c r="AK30" s="627"/>
      <c r="AL30" s="628" t="s">
        <v>130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21124863</v>
      </c>
      <c r="CS30" s="624"/>
      <c r="CT30" s="624"/>
      <c r="CU30" s="624"/>
      <c r="CV30" s="624"/>
      <c r="CW30" s="624"/>
      <c r="CX30" s="624"/>
      <c r="CY30" s="625"/>
      <c r="CZ30" s="628">
        <v>11.4</v>
      </c>
      <c r="DA30" s="655"/>
      <c r="DB30" s="655"/>
      <c r="DC30" s="658"/>
      <c r="DD30" s="632">
        <v>20257664</v>
      </c>
      <c r="DE30" s="624"/>
      <c r="DF30" s="624"/>
      <c r="DG30" s="624"/>
      <c r="DH30" s="624"/>
      <c r="DI30" s="624"/>
      <c r="DJ30" s="624"/>
      <c r="DK30" s="625"/>
      <c r="DL30" s="632">
        <v>20245115</v>
      </c>
      <c r="DM30" s="624"/>
      <c r="DN30" s="624"/>
      <c r="DO30" s="624"/>
      <c r="DP30" s="624"/>
      <c r="DQ30" s="624"/>
      <c r="DR30" s="624"/>
      <c r="DS30" s="624"/>
      <c r="DT30" s="624"/>
      <c r="DU30" s="624"/>
      <c r="DV30" s="625"/>
      <c r="DW30" s="628">
        <v>18.8</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246</v>
      </c>
      <c r="AA31" s="626"/>
      <c r="AB31" s="626"/>
      <c r="AC31" s="626"/>
      <c r="AD31" s="627" t="s">
        <v>139</v>
      </c>
      <c r="AE31" s="627"/>
      <c r="AF31" s="627"/>
      <c r="AG31" s="627"/>
      <c r="AH31" s="627"/>
      <c r="AI31" s="627"/>
      <c r="AJ31" s="627"/>
      <c r="AK31" s="627"/>
      <c r="AL31" s="628" t="s">
        <v>246</v>
      </c>
      <c r="AM31" s="629"/>
      <c r="AN31" s="629"/>
      <c r="AO31" s="630"/>
      <c r="AP31" s="671" t="s">
        <v>314</v>
      </c>
      <c r="AQ31" s="672"/>
      <c r="AR31" s="672"/>
      <c r="AS31" s="672"/>
      <c r="AT31" s="677" t="s">
        <v>315</v>
      </c>
      <c r="AU31" s="218"/>
      <c r="AV31" s="218"/>
      <c r="AW31" s="218"/>
      <c r="AX31" s="609" t="s">
        <v>189</v>
      </c>
      <c r="AY31" s="610"/>
      <c r="AZ31" s="610"/>
      <c r="BA31" s="610"/>
      <c r="BB31" s="610"/>
      <c r="BC31" s="610"/>
      <c r="BD31" s="610"/>
      <c r="BE31" s="610"/>
      <c r="BF31" s="611"/>
      <c r="BG31" s="670">
        <v>99.2</v>
      </c>
      <c r="BH31" s="667"/>
      <c r="BI31" s="667"/>
      <c r="BJ31" s="667"/>
      <c r="BK31" s="667"/>
      <c r="BL31" s="667"/>
      <c r="BM31" s="618">
        <v>96.6</v>
      </c>
      <c r="BN31" s="667"/>
      <c r="BO31" s="667"/>
      <c r="BP31" s="667"/>
      <c r="BQ31" s="668"/>
      <c r="BR31" s="670">
        <v>99.2</v>
      </c>
      <c r="BS31" s="667"/>
      <c r="BT31" s="667"/>
      <c r="BU31" s="667"/>
      <c r="BV31" s="667"/>
      <c r="BW31" s="667"/>
      <c r="BX31" s="618">
        <v>96.3</v>
      </c>
      <c r="BY31" s="667"/>
      <c r="BZ31" s="667"/>
      <c r="CA31" s="667"/>
      <c r="CB31" s="668"/>
      <c r="CD31" s="663"/>
      <c r="CE31" s="664"/>
      <c r="CF31" s="620" t="s">
        <v>316</v>
      </c>
      <c r="CG31" s="621"/>
      <c r="CH31" s="621"/>
      <c r="CI31" s="621"/>
      <c r="CJ31" s="621"/>
      <c r="CK31" s="621"/>
      <c r="CL31" s="621"/>
      <c r="CM31" s="621"/>
      <c r="CN31" s="621"/>
      <c r="CO31" s="621"/>
      <c r="CP31" s="621"/>
      <c r="CQ31" s="622"/>
      <c r="CR31" s="623">
        <v>960145</v>
      </c>
      <c r="CS31" s="653"/>
      <c r="CT31" s="653"/>
      <c r="CU31" s="653"/>
      <c r="CV31" s="653"/>
      <c r="CW31" s="653"/>
      <c r="CX31" s="653"/>
      <c r="CY31" s="654"/>
      <c r="CZ31" s="628">
        <v>0.5</v>
      </c>
      <c r="DA31" s="655"/>
      <c r="DB31" s="655"/>
      <c r="DC31" s="658"/>
      <c r="DD31" s="632">
        <v>906375</v>
      </c>
      <c r="DE31" s="653"/>
      <c r="DF31" s="653"/>
      <c r="DG31" s="653"/>
      <c r="DH31" s="653"/>
      <c r="DI31" s="653"/>
      <c r="DJ31" s="653"/>
      <c r="DK31" s="654"/>
      <c r="DL31" s="632">
        <v>906375</v>
      </c>
      <c r="DM31" s="653"/>
      <c r="DN31" s="653"/>
      <c r="DO31" s="653"/>
      <c r="DP31" s="653"/>
      <c r="DQ31" s="653"/>
      <c r="DR31" s="653"/>
      <c r="DS31" s="653"/>
      <c r="DT31" s="653"/>
      <c r="DU31" s="653"/>
      <c r="DV31" s="654"/>
      <c r="DW31" s="628">
        <v>0.8</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12125523</v>
      </c>
      <c r="S32" s="624"/>
      <c r="T32" s="624"/>
      <c r="U32" s="624"/>
      <c r="V32" s="624"/>
      <c r="W32" s="624"/>
      <c r="X32" s="624"/>
      <c r="Y32" s="625"/>
      <c r="Z32" s="626">
        <v>6.4</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318</v>
      </c>
      <c r="AX32" s="620" t="s">
        <v>319</v>
      </c>
      <c r="AY32" s="621"/>
      <c r="AZ32" s="621"/>
      <c r="BA32" s="621"/>
      <c r="BB32" s="621"/>
      <c r="BC32" s="621"/>
      <c r="BD32" s="621"/>
      <c r="BE32" s="621"/>
      <c r="BF32" s="622"/>
      <c r="BG32" s="680">
        <v>99.3</v>
      </c>
      <c r="BH32" s="653"/>
      <c r="BI32" s="653"/>
      <c r="BJ32" s="653"/>
      <c r="BK32" s="653"/>
      <c r="BL32" s="653"/>
      <c r="BM32" s="629">
        <v>97.2</v>
      </c>
      <c r="BN32" s="653"/>
      <c r="BO32" s="653"/>
      <c r="BP32" s="653"/>
      <c r="BQ32" s="669"/>
      <c r="BR32" s="680">
        <v>99.3</v>
      </c>
      <c r="BS32" s="653"/>
      <c r="BT32" s="653"/>
      <c r="BU32" s="653"/>
      <c r="BV32" s="653"/>
      <c r="BW32" s="653"/>
      <c r="BX32" s="629">
        <v>96.9</v>
      </c>
      <c r="BY32" s="653"/>
      <c r="BZ32" s="653"/>
      <c r="CA32" s="653"/>
      <c r="CB32" s="669"/>
      <c r="CD32" s="665"/>
      <c r="CE32" s="666"/>
      <c r="CF32" s="620" t="s">
        <v>320</v>
      </c>
      <c r="CG32" s="621"/>
      <c r="CH32" s="621"/>
      <c r="CI32" s="621"/>
      <c r="CJ32" s="621"/>
      <c r="CK32" s="621"/>
      <c r="CL32" s="621"/>
      <c r="CM32" s="621"/>
      <c r="CN32" s="621"/>
      <c r="CO32" s="621"/>
      <c r="CP32" s="621"/>
      <c r="CQ32" s="622"/>
      <c r="CR32" s="623">
        <v>824</v>
      </c>
      <c r="CS32" s="624"/>
      <c r="CT32" s="624"/>
      <c r="CU32" s="624"/>
      <c r="CV32" s="624"/>
      <c r="CW32" s="624"/>
      <c r="CX32" s="624"/>
      <c r="CY32" s="625"/>
      <c r="CZ32" s="628">
        <v>0</v>
      </c>
      <c r="DA32" s="655"/>
      <c r="DB32" s="655"/>
      <c r="DC32" s="658"/>
      <c r="DD32" s="632">
        <v>824</v>
      </c>
      <c r="DE32" s="624"/>
      <c r="DF32" s="624"/>
      <c r="DG32" s="624"/>
      <c r="DH32" s="624"/>
      <c r="DI32" s="624"/>
      <c r="DJ32" s="624"/>
      <c r="DK32" s="625"/>
      <c r="DL32" s="632">
        <v>824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666811</v>
      </c>
      <c r="S33" s="624"/>
      <c r="T33" s="624"/>
      <c r="U33" s="624"/>
      <c r="V33" s="624"/>
      <c r="W33" s="624"/>
      <c r="X33" s="624"/>
      <c r="Y33" s="625"/>
      <c r="Z33" s="626">
        <v>0.4</v>
      </c>
      <c r="AA33" s="626"/>
      <c r="AB33" s="626"/>
      <c r="AC33" s="626"/>
      <c r="AD33" s="627">
        <v>11677</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99.1</v>
      </c>
      <c r="BH33" s="682"/>
      <c r="BI33" s="682"/>
      <c r="BJ33" s="682"/>
      <c r="BK33" s="682"/>
      <c r="BL33" s="682"/>
      <c r="BM33" s="683">
        <v>95.7</v>
      </c>
      <c r="BN33" s="682"/>
      <c r="BO33" s="682"/>
      <c r="BP33" s="682"/>
      <c r="BQ33" s="684"/>
      <c r="BR33" s="681">
        <v>99.1</v>
      </c>
      <c r="BS33" s="682"/>
      <c r="BT33" s="682"/>
      <c r="BU33" s="682"/>
      <c r="BV33" s="682"/>
      <c r="BW33" s="682"/>
      <c r="BX33" s="683">
        <v>95.3</v>
      </c>
      <c r="BY33" s="682"/>
      <c r="BZ33" s="682"/>
      <c r="CA33" s="682"/>
      <c r="CB33" s="684"/>
      <c r="CD33" s="620" t="s">
        <v>323</v>
      </c>
      <c r="CE33" s="621"/>
      <c r="CF33" s="621"/>
      <c r="CG33" s="621"/>
      <c r="CH33" s="621"/>
      <c r="CI33" s="621"/>
      <c r="CJ33" s="621"/>
      <c r="CK33" s="621"/>
      <c r="CL33" s="621"/>
      <c r="CM33" s="621"/>
      <c r="CN33" s="621"/>
      <c r="CO33" s="621"/>
      <c r="CP33" s="621"/>
      <c r="CQ33" s="622"/>
      <c r="CR33" s="623">
        <v>69323357</v>
      </c>
      <c r="CS33" s="653"/>
      <c r="CT33" s="653"/>
      <c r="CU33" s="653"/>
      <c r="CV33" s="653"/>
      <c r="CW33" s="653"/>
      <c r="CX33" s="653"/>
      <c r="CY33" s="654"/>
      <c r="CZ33" s="628">
        <v>37.4</v>
      </c>
      <c r="DA33" s="655"/>
      <c r="DB33" s="655"/>
      <c r="DC33" s="658"/>
      <c r="DD33" s="632">
        <v>55346134</v>
      </c>
      <c r="DE33" s="653"/>
      <c r="DF33" s="653"/>
      <c r="DG33" s="653"/>
      <c r="DH33" s="653"/>
      <c r="DI33" s="653"/>
      <c r="DJ33" s="653"/>
      <c r="DK33" s="654"/>
      <c r="DL33" s="632">
        <v>40585320</v>
      </c>
      <c r="DM33" s="653"/>
      <c r="DN33" s="653"/>
      <c r="DO33" s="653"/>
      <c r="DP33" s="653"/>
      <c r="DQ33" s="653"/>
      <c r="DR33" s="653"/>
      <c r="DS33" s="653"/>
      <c r="DT33" s="653"/>
      <c r="DU33" s="653"/>
      <c r="DV33" s="654"/>
      <c r="DW33" s="628">
        <v>37.700000000000003</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422823</v>
      </c>
      <c r="S34" s="624"/>
      <c r="T34" s="624"/>
      <c r="U34" s="624"/>
      <c r="V34" s="624"/>
      <c r="W34" s="624"/>
      <c r="X34" s="624"/>
      <c r="Y34" s="625"/>
      <c r="Z34" s="626">
        <v>0.2</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24182166</v>
      </c>
      <c r="CS34" s="624"/>
      <c r="CT34" s="624"/>
      <c r="CU34" s="624"/>
      <c r="CV34" s="624"/>
      <c r="CW34" s="624"/>
      <c r="CX34" s="624"/>
      <c r="CY34" s="625"/>
      <c r="CZ34" s="628">
        <v>13</v>
      </c>
      <c r="DA34" s="655"/>
      <c r="DB34" s="655"/>
      <c r="DC34" s="658"/>
      <c r="DD34" s="632">
        <v>18051327</v>
      </c>
      <c r="DE34" s="624"/>
      <c r="DF34" s="624"/>
      <c r="DG34" s="624"/>
      <c r="DH34" s="624"/>
      <c r="DI34" s="624"/>
      <c r="DJ34" s="624"/>
      <c r="DK34" s="625"/>
      <c r="DL34" s="632">
        <v>14613424</v>
      </c>
      <c r="DM34" s="624"/>
      <c r="DN34" s="624"/>
      <c r="DO34" s="624"/>
      <c r="DP34" s="624"/>
      <c r="DQ34" s="624"/>
      <c r="DR34" s="624"/>
      <c r="DS34" s="624"/>
      <c r="DT34" s="624"/>
      <c r="DU34" s="624"/>
      <c r="DV34" s="625"/>
      <c r="DW34" s="628">
        <v>13.6</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1910288</v>
      </c>
      <c r="S35" s="624"/>
      <c r="T35" s="624"/>
      <c r="U35" s="624"/>
      <c r="V35" s="624"/>
      <c r="W35" s="624"/>
      <c r="X35" s="624"/>
      <c r="Y35" s="625"/>
      <c r="Z35" s="626">
        <v>1</v>
      </c>
      <c r="AA35" s="626"/>
      <c r="AB35" s="626"/>
      <c r="AC35" s="626"/>
      <c r="AD35" s="627" t="s">
        <v>130</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2542014</v>
      </c>
      <c r="CS35" s="653"/>
      <c r="CT35" s="653"/>
      <c r="CU35" s="653"/>
      <c r="CV35" s="653"/>
      <c r="CW35" s="653"/>
      <c r="CX35" s="653"/>
      <c r="CY35" s="654"/>
      <c r="CZ35" s="628">
        <v>1.4</v>
      </c>
      <c r="DA35" s="655"/>
      <c r="DB35" s="655"/>
      <c r="DC35" s="658"/>
      <c r="DD35" s="632">
        <v>2219588</v>
      </c>
      <c r="DE35" s="653"/>
      <c r="DF35" s="653"/>
      <c r="DG35" s="653"/>
      <c r="DH35" s="653"/>
      <c r="DI35" s="653"/>
      <c r="DJ35" s="653"/>
      <c r="DK35" s="654"/>
      <c r="DL35" s="632">
        <v>2185113</v>
      </c>
      <c r="DM35" s="653"/>
      <c r="DN35" s="653"/>
      <c r="DO35" s="653"/>
      <c r="DP35" s="653"/>
      <c r="DQ35" s="653"/>
      <c r="DR35" s="653"/>
      <c r="DS35" s="653"/>
      <c r="DT35" s="653"/>
      <c r="DU35" s="653"/>
      <c r="DV35" s="654"/>
      <c r="DW35" s="628">
        <v>2</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5478501</v>
      </c>
      <c r="S36" s="624"/>
      <c r="T36" s="624"/>
      <c r="U36" s="624"/>
      <c r="V36" s="624"/>
      <c r="W36" s="624"/>
      <c r="X36" s="624"/>
      <c r="Y36" s="625"/>
      <c r="Z36" s="626">
        <v>2.9</v>
      </c>
      <c r="AA36" s="626"/>
      <c r="AB36" s="626"/>
      <c r="AC36" s="626"/>
      <c r="AD36" s="627" t="s">
        <v>130</v>
      </c>
      <c r="AE36" s="627"/>
      <c r="AF36" s="627"/>
      <c r="AG36" s="627"/>
      <c r="AH36" s="627"/>
      <c r="AI36" s="627"/>
      <c r="AJ36" s="627"/>
      <c r="AK36" s="627"/>
      <c r="AL36" s="628" t="s">
        <v>130</v>
      </c>
      <c r="AM36" s="629"/>
      <c r="AN36" s="629"/>
      <c r="AO36" s="630"/>
      <c r="AP36" s="222"/>
      <c r="AQ36" s="685" t="s">
        <v>331</v>
      </c>
      <c r="AR36" s="686"/>
      <c r="AS36" s="686"/>
      <c r="AT36" s="686"/>
      <c r="AU36" s="686"/>
      <c r="AV36" s="686"/>
      <c r="AW36" s="686"/>
      <c r="AX36" s="686"/>
      <c r="AY36" s="687"/>
      <c r="AZ36" s="612">
        <v>24817149</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t="s">
        <v>130</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17929472</v>
      </c>
      <c r="CS36" s="624"/>
      <c r="CT36" s="624"/>
      <c r="CU36" s="624"/>
      <c r="CV36" s="624"/>
      <c r="CW36" s="624"/>
      <c r="CX36" s="624"/>
      <c r="CY36" s="625"/>
      <c r="CZ36" s="628">
        <v>9.6999999999999993</v>
      </c>
      <c r="DA36" s="655"/>
      <c r="DB36" s="655"/>
      <c r="DC36" s="658"/>
      <c r="DD36" s="632">
        <v>15213945</v>
      </c>
      <c r="DE36" s="624"/>
      <c r="DF36" s="624"/>
      <c r="DG36" s="624"/>
      <c r="DH36" s="624"/>
      <c r="DI36" s="624"/>
      <c r="DJ36" s="624"/>
      <c r="DK36" s="625"/>
      <c r="DL36" s="632">
        <v>9928425</v>
      </c>
      <c r="DM36" s="624"/>
      <c r="DN36" s="624"/>
      <c r="DO36" s="624"/>
      <c r="DP36" s="624"/>
      <c r="DQ36" s="624"/>
      <c r="DR36" s="624"/>
      <c r="DS36" s="624"/>
      <c r="DT36" s="624"/>
      <c r="DU36" s="624"/>
      <c r="DV36" s="625"/>
      <c r="DW36" s="628">
        <v>9.1999999999999993</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3947361</v>
      </c>
      <c r="S37" s="624"/>
      <c r="T37" s="624"/>
      <c r="U37" s="624"/>
      <c r="V37" s="624"/>
      <c r="W37" s="624"/>
      <c r="X37" s="624"/>
      <c r="Y37" s="625"/>
      <c r="Z37" s="626">
        <v>2.1</v>
      </c>
      <c r="AA37" s="626"/>
      <c r="AB37" s="626"/>
      <c r="AC37" s="626"/>
      <c r="AD37" s="627">
        <v>62</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7417642</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-122550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1155071</v>
      </c>
      <c r="CS37" s="653"/>
      <c r="CT37" s="653"/>
      <c r="CU37" s="653"/>
      <c r="CV37" s="653"/>
      <c r="CW37" s="653"/>
      <c r="CX37" s="653"/>
      <c r="CY37" s="654"/>
      <c r="CZ37" s="628">
        <v>0.6</v>
      </c>
      <c r="DA37" s="655"/>
      <c r="DB37" s="655"/>
      <c r="DC37" s="658"/>
      <c r="DD37" s="632">
        <v>1133254</v>
      </c>
      <c r="DE37" s="653"/>
      <c r="DF37" s="653"/>
      <c r="DG37" s="653"/>
      <c r="DH37" s="653"/>
      <c r="DI37" s="653"/>
      <c r="DJ37" s="653"/>
      <c r="DK37" s="654"/>
      <c r="DL37" s="632">
        <v>1080864</v>
      </c>
      <c r="DM37" s="653"/>
      <c r="DN37" s="653"/>
      <c r="DO37" s="653"/>
      <c r="DP37" s="653"/>
      <c r="DQ37" s="653"/>
      <c r="DR37" s="653"/>
      <c r="DS37" s="653"/>
      <c r="DT37" s="653"/>
      <c r="DU37" s="653"/>
      <c r="DV37" s="654"/>
      <c r="DW37" s="628">
        <v>1</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17401110</v>
      </c>
      <c r="S38" s="624"/>
      <c r="T38" s="624"/>
      <c r="U38" s="624"/>
      <c r="V38" s="624"/>
      <c r="W38" s="624"/>
      <c r="X38" s="624"/>
      <c r="Y38" s="625"/>
      <c r="Z38" s="626">
        <v>9.1</v>
      </c>
      <c r="AA38" s="626"/>
      <c r="AB38" s="626"/>
      <c r="AC38" s="626"/>
      <c r="AD38" s="627" t="s">
        <v>246</v>
      </c>
      <c r="AE38" s="627"/>
      <c r="AF38" s="627"/>
      <c r="AG38" s="627"/>
      <c r="AH38" s="627"/>
      <c r="AI38" s="627"/>
      <c r="AJ38" s="627"/>
      <c r="AK38" s="627"/>
      <c r="AL38" s="628" t="s">
        <v>246</v>
      </c>
      <c r="AM38" s="629"/>
      <c r="AN38" s="629"/>
      <c r="AO38" s="630"/>
      <c r="AQ38" s="689" t="s">
        <v>339</v>
      </c>
      <c r="AR38" s="690"/>
      <c r="AS38" s="690"/>
      <c r="AT38" s="690"/>
      <c r="AU38" s="690"/>
      <c r="AV38" s="690"/>
      <c r="AW38" s="690"/>
      <c r="AX38" s="690"/>
      <c r="AY38" s="691"/>
      <c r="AZ38" s="623">
        <v>1438328</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44985</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16862018</v>
      </c>
      <c r="CS38" s="624"/>
      <c r="CT38" s="624"/>
      <c r="CU38" s="624"/>
      <c r="CV38" s="624"/>
      <c r="CW38" s="624"/>
      <c r="CX38" s="624"/>
      <c r="CY38" s="625"/>
      <c r="CZ38" s="628">
        <v>9.1</v>
      </c>
      <c r="DA38" s="655"/>
      <c r="DB38" s="655"/>
      <c r="DC38" s="658"/>
      <c r="DD38" s="632">
        <v>14319369</v>
      </c>
      <c r="DE38" s="624"/>
      <c r="DF38" s="624"/>
      <c r="DG38" s="624"/>
      <c r="DH38" s="624"/>
      <c r="DI38" s="624"/>
      <c r="DJ38" s="624"/>
      <c r="DK38" s="625"/>
      <c r="DL38" s="632">
        <v>13858358</v>
      </c>
      <c r="DM38" s="624"/>
      <c r="DN38" s="624"/>
      <c r="DO38" s="624"/>
      <c r="DP38" s="624"/>
      <c r="DQ38" s="624"/>
      <c r="DR38" s="624"/>
      <c r="DS38" s="624"/>
      <c r="DT38" s="624"/>
      <c r="DU38" s="624"/>
      <c r="DV38" s="625"/>
      <c r="DW38" s="628">
        <v>12.9</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139</v>
      </c>
      <c r="AM39" s="629"/>
      <c r="AN39" s="629"/>
      <c r="AO39" s="630"/>
      <c r="AQ39" s="689" t="s">
        <v>343</v>
      </c>
      <c r="AR39" s="690"/>
      <c r="AS39" s="690"/>
      <c r="AT39" s="690"/>
      <c r="AU39" s="690"/>
      <c r="AV39" s="690"/>
      <c r="AW39" s="690"/>
      <c r="AX39" s="690"/>
      <c r="AY39" s="691"/>
      <c r="AZ39" s="623">
        <v>611773</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64059</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4621162</v>
      </c>
      <c r="CS39" s="653"/>
      <c r="CT39" s="653"/>
      <c r="CU39" s="653"/>
      <c r="CV39" s="653"/>
      <c r="CW39" s="653"/>
      <c r="CX39" s="653"/>
      <c r="CY39" s="654"/>
      <c r="CZ39" s="628">
        <v>2.5</v>
      </c>
      <c r="DA39" s="655"/>
      <c r="DB39" s="655"/>
      <c r="DC39" s="658"/>
      <c r="DD39" s="632">
        <v>3419647</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3971810</v>
      </c>
      <c r="S40" s="624"/>
      <c r="T40" s="624"/>
      <c r="U40" s="624"/>
      <c r="V40" s="624"/>
      <c r="W40" s="624"/>
      <c r="X40" s="624"/>
      <c r="Y40" s="625"/>
      <c r="Z40" s="626">
        <v>2.1</v>
      </c>
      <c r="AA40" s="626"/>
      <c r="AB40" s="626"/>
      <c r="AC40" s="626"/>
      <c r="AD40" s="627" t="s">
        <v>246</v>
      </c>
      <c r="AE40" s="627"/>
      <c r="AF40" s="627"/>
      <c r="AG40" s="627"/>
      <c r="AH40" s="627"/>
      <c r="AI40" s="627"/>
      <c r="AJ40" s="627"/>
      <c r="AK40" s="627"/>
      <c r="AL40" s="628" t="s">
        <v>130</v>
      </c>
      <c r="AM40" s="629"/>
      <c r="AN40" s="629"/>
      <c r="AO40" s="630"/>
      <c r="AQ40" s="689" t="s">
        <v>347</v>
      </c>
      <c r="AR40" s="690"/>
      <c r="AS40" s="690"/>
      <c r="AT40" s="690"/>
      <c r="AU40" s="690"/>
      <c r="AV40" s="690"/>
      <c r="AW40" s="690"/>
      <c r="AX40" s="690"/>
      <c r="AY40" s="691"/>
      <c r="AZ40" s="623">
        <v>111845</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93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3186525</v>
      </c>
      <c r="CS40" s="624"/>
      <c r="CT40" s="624"/>
      <c r="CU40" s="624"/>
      <c r="CV40" s="624"/>
      <c r="CW40" s="624"/>
      <c r="CX40" s="624"/>
      <c r="CY40" s="625"/>
      <c r="CZ40" s="628">
        <v>1.7</v>
      </c>
      <c r="DA40" s="655"/>
      <c r="DB40" s="655"/>
      <c r="DC40" s="658"/>
      <c r="DD40" s="632">
        <v>2122258</v>
      </c>
      <c r="DE40" s="624"/>
      <c r="DF40" s="624"/>
      <c r="DG40" s="624"/>
      <c r="DH40" s="624"/>
      <c r="DI40" s="624"/>
      <c r="DJ40" s="624"/>
      <c r="DK40" s="625"/>
      <c r="DL40" s="632" t="s">
        <v>130</v>
      </c>
      <c r="DM40" s="624"/>
      <c r="DN40" s="624"/>
      <c r="DO40" s="624"/>
      <c r="DP40" s="624"/>
      <c r="DQ40" s="624"/>
      <c r="DR40" s="624"/>
      <c r="DS40" s="624"/>
      <c r="DT40" s="624"/>
      <c r="DU40" s="624"/>
      <c r="DV40" s="625"/>
      <c r="DW40" s="628" t="s">
        <v>139</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190208167</v>
      </c>
      <c r="S41" s="699"/>
      <c r="T41" s="699"/>
      <c r="U41" s="699"/>
      <c r="V41" s="699"/>
      <c r="W41" s="699"/>
      <c r="X41" s="699"/>
      <c r="Y41" s="700"/>
      <c r="Z41" s="701">
        <v>100</v>
      </c>
      <c r="AA41" s="701"/>
      <c r="AB41" s="701"/>
      <c r="AC41" s="701"/>
      <c r="AD41" s="702">
        <v>103737198</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2257537</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246</v>
      </c>
      <c r="CS41" s="653"/>
      <c r="CT41" s="653"/>
      <c r="CU41" s="653"/>
      <c r="CV41" s="653"/>
      <c r="CW41" s="653"/>
      <c r="CX41" s="653"/>
      <c r="CY41" s="654"/>
      <c r="CZ41" s="628" t="s">
        <v>139</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12980024</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371</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25834569</v>
      </c>
      <c r="CS42" s="653"/>
      <c r="CT42" s="653"/>
      <c r="CU42" s="653"/>
      <c r="CV42" s="653"/>
      <c r="CW42" s="653"/>
      <c r="CX42" s="653"/>
      <c r="CY42" s="654"/>
      <c r="CZ42" s="628">
        <v>13.9</v>
      </c>
      <c r="DA42" s="655"/>
      <c r="DB42" s="655"/>
      <c r="DC42" s="658"/>
      <c r="DD42" s="632">
        <v>5614502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307701</v>
      </c>
      <c r="CS43" s="653"/>
      <c r="CT43" s="653"/>
      <c r="CU43" s="653"/>
      <c r="CV43" s="653"/>
      <c r="CW43" s="653"/>
      <c r="CX43" s="653"/>
      <c r="CY43" s="654"/>
      <c r="CZ43" s="628">
        <v>0.2</v>
      </c>
      <c r="DA43" s="655"/>
      <c r="DB43" s="655"/>
      <c r="DC43" s="658"/>
      <c r="DD43" s="632">
        <v>307701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25701291</v>
      </c>
      <c r="CS44" s="624"/>
      <c r="CT44" s="624"/>
      <c r="CU44" s="624"/>
      <c r="CV44" s="624"/>
      <c r="CW44" s="624"/>
      <c r="CX44" s="624"/>
      <c r="CY44" s="625"/>
      <c r="CZ44" s="628">
        <v>13.9</v>
      </c>
      <c r="DA44" s="629"/>
      <c r="DB44" s="629"/>
      <c r="DC44" s="635"/>
      <c r="DD44" s="632">
        <v>5554472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8668058</v>
      </c>
      <c r="CS45" s="653"/>
      <c r="CT45" s="653"/>
      <c r="CU45" s="653"/>
      <c r="CV45" s="653"/>
      <c r="CW45" s="653"/>
      <c r="CX45" s="653"/>
      <c r="CY45" s="654"/>
      <c r="CZ45" s="628">
        <v>4.7</v>
      </c>
      <c r="DA45" s="655"/>
      <c r="DB45" s="655"/>
      <c r="DC45" s="658"/>
      <c r="DD45" s="632">
        <v>256514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15534453</v>
      </c>
      <c r="CS46" s="624"/>
      <c r="CT46" s="624"/>
      <c r="CU46" s="624"/>
      <c r="CV46" s="624"/>
      <c r="CW46" s="624"/>
      <c r="CX46" s="624"/>
      <c r="CY46" s="625"/>
      <c r="CZ46" s="628">
        <v>8.4</v>
      </c>
      <c r="DA46" s="629"/>
      <c r="DB46" s="629"/>
      <c r="DC46" s="635"/>
      <c r="DD46" s="632">
        <v>5151800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133278</v>
      </c>
      <c r="CS47" s="653"/>
      <c r="CT47" s="653"/>
      <c r="CU47" s="653"/>
      <c r="CV47" s="653"/>
      <c r="CW47" s="653"/>
      <c r="CX47" s="653"/>
      <c r="CY47" s="654"/>
      <c r="CZ47" s="628">
        <v>0.1</v>
      </c>
      <c r="DA47" s="655"/>
      <c r="DB47" s="655"/>
      <c r="DC47" s="658"/>
      <c r="DD47" s="632">
        <v>60030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185526848</v>
      </c>
      <c r="CS49" s="682"/>
      <c r="CT49" s="682"/>
      <c r="CU49" s="682"/>
      <c r="CV49" s="682"/>
      <c r="CW49" s="682"/>
      <c r="CX49" s="682"/>
      <c r="CY49" s="711"/>
      <c r="CZ49" s="703">
        <v>100</v>
      </c>
      <c r="DA49" s="712"/>
      <c r="DB49" s="712"/>
      <c r="DC49" s="713"/>
      <c r="DD49" s="714">
        <v>119853841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G2jY7MaM1TGb9Wy7LoghEeotGmkEzqOmktZvMo7P5DkVLBfwQLUUo/pDl+aXUmAUfGehTbapQrtdiMP+Za8xA==" saltValue="Y68Y/d59dho3Ta2o+4AkU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189906</v>
      </c>
      <c r="R7" s="753"/>
      <c r="S7" s="753"/>
      <c r="T7" s="753"/>
      <c r="U7" s="753"/>
      <c r="V7" s="753">
        <v>185277</v>
      </c>
      <c r="W7" s="753"/>
      <c r="X7" s="753"/>
      <c r="Y7" s="753"/>
      <c r="Z7" s="753"/>
      <c r="AA7" s="753">
        <v>4630</v>
      </c>
      <c r="AB7" s="753"/>
      <c r="AC7" s="753"/>
      <c r="AD7" s="753"/>
      <c r="AE7" s="754"/>
      <c r="AF7" s="755">
        <v>3515</v>
      </c>
      <c r="AG7" s="756"/>
      <c r="AH7" s="756"/>
      <c r="AI7" s="756"/>
      <c r="AJ7" s="757"/>
      <c r="AK7" s="758">
        <v>1903</v>
      </c>
      <c r="AL7" s="759"/>
      <c r="AM7" s="759"/>
      <c r="AN7" s="759"/>
      <c r="AO7" s="759"/>
      <c r="AP7" s="759">
        <v>235145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616</v>
      </c>
      <c r="BT7" s="747"/>
      <c r="BU7" s="747"/>
      <c r="BV7" s="747"/>
      <c r="BW7" s="747"/>
      <c r="BX7" s="747"/>
      <c r="BY7" s="747"/>
      <c r="BZ7" s="747"/>
      <c r="CA7" s="747"/>
      <c r="CB7" s="747"/>
      <c r="CC7" s="747"/>
      <c r="CD7" s="747"/>
      <c r="CE7" s="747"/>
      <c r="CF7" s="747"/>
      <c r="CG7" s="762"/>
      <c r="CH7" s="743">
        <v>50</v>
      </c>
      <c r="CI7" s="744"/>
      <c r="CJ7" s="744"/>
      <c r="CK7" s="744"/>
      <c r="CL7" s="745"/>
      <c r="CM7" s="743">
        <v>4219</v>
      </c>
      <c r="CN7" s="744"/>
      <c r="CO7" s="744"/>
      <c r="CP7" s="744"/>
      <c r="CQ7" s="745"/>
      <c r="CR7" s="743">
        <v>1887</v>
      </c>
      <c r="CS7" s="744"/>
      <c r="CT7" s="744"/>
      <c r="CU7" s="744"/>
      <c r="CV7" s="745"/>
      <c r="CW7" s="743">
        <v>5</v>
      </c>
      <c r="CX7" s="744"/>
      <c r="CY7" s="744"/>
      <c r="CZ7" s="744"/>
      <c r="DA7" s="745"/>
      <c r="DB7" s="743" t="s">
        <v>545</v>
      </c>
      <c r="DC7" s="744"/>
      <c r="DD7" s="744"/>
      <c r="DE7" s="744"/>
      <c r="DF7" s="745"/>
      <c r="DG7" s="743" t="s">
        <v>545</v>
      </c>
      <c r="DH7" s="744"/>
      <c r="DI7" s="744"/>
      <c r="DJ7" s="744"/>
      <c r="DK7" s="745"/>
      <c r="DL7" s="743" t="s">
        <v>545</v>
      </c>
      <c r="DM7" s="744"/>
      <c r="DN7" s="744"/>
      <c r="DO7" s="744"/>
      <c r="DP7" s="745"/>
      <c r="DQ7" s="743" t="s">
        <v>545</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24347</v>
      </c>
      <c r="R8" s="784"/>
      <c r="S8" s="784"/>
      <c r="T8" s="784"/>
      <c r="U8" s="784"/>
      <c r="V8" s="784">
        <v>24347</v>
      </c>
      <c r="W8" s="784"/>
      <c r="X8" s="784"/>
      <c r="Y8" s="784"/>
      <c r="Z8" s="784"/>
      <c r="AA8" s="784" t="s">
        <v>545</v>
      </c>
      <c r="AB8" s="784"/>
      <c r="AC8" s="784"/>
      <c r="AD8" s="784"/>
      <c r="AE8" s="785"/>
      <c r="AF8" s="786" t="s">
        <v>392</v>
      </c>
      <c r="AG8" s="787"/>
      <c r="AH8" s="787"/>
      <c r="AI8" s="787"/>
      <c r="AJ8" s="788"/>
      <c r="AK8" s="769">
        <v>22014</v>
      </c>
      <c r="AL8" s="770"/>
      <c r="AM8" s="770"/>
      <c r="AN8" s="770"/>
      <c r="AO8" s="770"/>
      <c r="AP8" s="770" t="s">
        <v>545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617</v>
      </c>
      <c r="BT8" s="774"/>
      <c r="BU8" s="774"/>
      <c r="BV8" s="774"/>
      <c r="BW8" s="774"/>
      <c r="BX8" s="774"/>
      <c r="BY8" s="774"/>
      <c r="BZ8" s="774"/>
      <c r="CA8" s="774"/>
      <c r="CB8" s="774"/>
      <c r="CC8" s="774"/>
      <c r="CD8" s="774"/>
      <c r="CE8" s="774"/>
      <c r="CF8" s="774"/>
      <c r="CG8" s="775"/>
      <c r="CH8" s="776">
        <v>0</v>
      </c>
      <c r="CI8" s="777"/>
      <c r="CJ8" s="777"/>
      <c r="CK8" s="777"/>
      <c r="CL8" s="778"/>
      <c r="CM8" s="776">
        <v>106</v>
      </c>
      <c r="CN8" s="777"/>
      <c r="CO8" s="777"/>
      <c r="CP8" s="777"/>
      <c r="CQ8" s="778"/>
      <c r="CR8" s="776">
        <v>31</v>
      </c>
      <c r="CS8" s="777"/>
      <c r="CT8" s="777"/>
      <c r="CU8" s="777"/>
      <c r="CV8" s="778"/>
      <c r="CW8" s="776">
        <v>210</v>
      </c>
      <c r="CX8" s="777"/>
      <c r="CY8" s="777"/>
      <c r="CZ8" s="777"/>
      <c r="DA8" s="778"/>
      <c r="DB8" s="776" t="s">
        <v>545</v>
      </c>
      <c r="DC8" s="777"/>
      <c r="DD8" s="777"/>
      <c r="DE8" s="777"/>
      <c r="DF8" s="778"/>
      <c r="DG8" s="776" t="s">
        <v>545</v>
      </c>
      <c r="DH8" s="777"/>
      <c r="DI8" s="777"/>
      <c r="DJ8" s="777"/>
      <c r="DK8" s="778"/>
      <c r="DL8" s="776" t="s">
        <v>545</v>
      </c>
      <c r="DM8" s="777"/>
      <c r="DN8" s="777"/>
      <c r="DO8" s="777"/>
      <c r="DP8" s="778"/>
      <c r="DQ8" s="776" t="s">
        <v>545</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78</v>
      </c>
      <c r="R9" s="784"/>
      <c r="S9" s="784"/>
      <c r="T9" s="784"/>
      <c r="U9" s="784"/>
      <c r="V9" s="784">
        <v>50</v>
      </c>
      <c r="W9" s="784"/>
      <c r="X9" s="784"/>
      <c r="Y9" s="784"/>
      <c r="Z9" s="784"/>
      <c r="AA9" s="784">
        <v>27</v>
      </c>
      <c r="AB9" s="784"/>
      <c r="AC9" s="784"/>
      <c r="AD9" s="784"/>
      <c r="AE9" s="785"/>
      <c r="AF9" s="786" t="s">
        <v>392</v>
      </c>
      <c r="AG9" s="787"/>
      <c r="AH9" s="787"/>
      <c r="AI9" s="787"/>
      <c r="AJ9" s="788"/>
      <c r="AK9" s="769">
        <v>10</v>
      </c>
      <c r="AL9" s="770"/>
      <c r="AM9" s="770"/>
      <c r="AN9" s="770"/>
      <c r="AO9" s="770"/>
      <c r="AP9" s="770">
        <v>195</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618</v>
      </c>
      <c r="BT9" s="774"/>
      <c r="BU9" s="774"/>
      <c r="BV9" s="774"/>
      <c r="BW9" s="774"/>
      <c r="BX9" s="774"/>
      <c r="BY9" s="774"/>
      <c r="BZ9" s="774"/>
      <c r="CA9" s="774"/>
      <c r="CB9" s="774"/>
      <c r="CC9" s="774"/>
      <c r="CD9" s="774"/>
      <c r="CE9" s="774"/>
      <c r="CF9" s="774"/>
      <c r="CG9" s="775"/>
      <c r="CH9" s="776">
        <v>9</v>
      </c>
      <c r="CI9" s="777"/>
      <c r="CJ9" s="777"/>
      <c r="CK9" s="777"/>
      <c r="CL9" s="778"/>
      <c r="CM9" s="776">
        <v>218</v>
      </c>
      <c r="CN9" s="777"/>
      <c r="CO9" s="777"/>
      <c r="CP9" s="777"/>
      <c r="CQ9" s="778"/>
      <c r="CR9" s="776">
        <v>10</v>
      </c>
      <c r="CS9" s="777"/>
      <c r="CT9" s="777"/>
      <c r="CU9" s="777"/>
      <c r="CV9" s="778"/>
      <c r="CW9" s="776">
        <v>65</v>
      </c>
      <c r="CX9" s="777"/>
      <c r="CY9" s="777"/>
      <c r="CZ9" s="777"/>
      <c r="DA9" s="778"/>
      <c r="DB9" s="776" t="s">
        <v>545</v>
      </c>
      <c r="DC9" s="777"/>
      <c r="DD9" s="777"/>
      <c r="DE9" s="777"/>
      <c r="DF9" s="778"/>
      <c r="DG9" s="776" t="s">
        <v>545</v>
      </c>
      <c r="DH9" s="777"/>
      <c r="DI9" s="777"/>
      <c r="DJ9" s="777"/>
      <c r="DK9" s="778"/>
      <c r="DL9" s="776" t="s">
        <v>545</v>
      </c>
      <c r="DM9" s="777"/>
      <c r="DN9" s="777"/>
      <c r="DO9" s="777"/>
      <c r="DP9" s="778"/>
      <c r="DQ9" s="776" t="s">
        <v>545</v>
      </c>
      <c r="DR9" s="777"/>
      <c r="DS9" s="777"/>
      <c r="DT9" s="777"/>
      <c r="DU9" s="778"/>
      <c r="DV9" s="773"/>
      <c r="DW9" s="774"/>
      <c r="DX9" s="774"/>
      <c r="DY9" s="774"/>
      <c r="DZ9" s="779"/>
      <c r="EA9" s="234"/>
    </row>
    <row r="10" spans="1:131" s="235" customFormat="1" ht="26.25" customHeight="1" x14ac:dyDescent="0.2">
      <c r="A10" s="238">
        <v>4</v>
      </c>
      <c r="B10" s="780" t="s">
        <v>394</v>
      </c>
      <c r="C10" s="781"/>
      <c r="D10" s="781"/>
      <c r="E10" s="781"/>
      <c r="F10" s="781"/>
      <c r="G10" s="781"/>
      <c r="H10" s="781"/>
      <c r="I10" s="781"/>
      <c r="J10" s="781"/>
      <c r="K10" s="781"/>
      <c r="L10" s="781"/>
      <c r="M10" s="781"/>
      <c r="N10" s="781"/>
      <c r="O10" s="781"/>
      <c r="P10" s="782"/>
      <c r="Q10" s="783">
        <v>125</v>
      </c>
      <c r="R10" s="784"/>
      <c r="S10" s="784"/>
      <c r="T10" s="784"/>
      <c r="U10" s="784"/>
      <c r="V10" s="784">
        <v>125</v>
      </c>
      <c r="W10" s="784"/>
      <c r="X10" s="784"/>
      <c r="Y10" s="784"/>
      <c r="Z10" s="784"/>
      <c r="AA10" s="784" t="s">
        <v>545</v>
      </c>
      <c r="AB10" s="784"/>
      <c r="AC10" s="784"/>
      <c r="AD10" s="784"/>
      <c r="AE10" s="785"/>
      <c r="AF10" s="786" t="s">
        <v>392</v>
      </c>
      <c r="AG10" s="787"/>
      <c r="AH10" s="787"/>
      <c r="AI10" s="787"/>
      <c r="AJ10" s="788"/>
      <c r="AK10" s="769">
        <v>43</v>
      </c>
      <c r="AL10" s="770"/>
      <c r="AM10" s="770"/>
      <c r="AN10" s="770"/>
      <c r="AO10" s="770"/>
      <c r="AP10" s="770" t="s">
        <v>545</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619</v>
      </c>
      <c r="BT10" s="774"/>
      <c r="BU10" s="774"/>
      <c r="BV10" s="774"/>
      <c r="BW10" s="774"/>
      <c r="BX10" s="774"/>
      <c r="BY10" s="774"/>
      <c r="BZ10" s="774"/>
      <c r="CA10" s="774"/>
      <c r="CB10" s="774"/>
      <c r="CC10" s="774"/>
      <c r="CD10" s="774"/>
      <c r="CE10" s="774"/>
      <c r="CF10" s="774"/>
      <c r="CG10" s="775"/>
      <c r="CH10" s="776">
        <v>-10</v>
      </c>
      <c r="CI10" s="777"/>
      <c r="CJ10" s="777"/>
      <c r="CK10" s="777"/>
      <c r="CL10" s="778"/>
      <c r="CM10" s="776">
        <v>472</v>
      </c>
      <c r="CN10" s="777"/>
      <c r="CO10" s="777"/>
      <c r="CP10" s="777"/>
      <c r="CQ10" s="778"/>
      <c r="CR10" s="776">
        <v>55</v>
      </c>
      <c r="CS10" s="777"/>
      <c r="CT10" s="777"/>
      <c r="CU10" s="777"/>
      <c r="CV10" s="778"/>
      <c r="CW10" s="776">
        <v>106</v>
      </c>
      <c r="CX10" s="777"/>
      <c r="CY10" s="777"/>
      <c r="CZ10" s="777"/>
      <c r="DA10" s="778"/>
      <c r="DB10" s="776" t="s">
        <v>545</v>
      </c>
      <c r="DC10" s="777"/>
      <c r="DD10" s="777"/>
      <c r="DE10" s="777"/>
      <c r="DF10" s="778"/>
      <c r="DG10" s="776" t="s">
        <v>545</v>
      </c>
      <c r="DH10" s="777"/>
      <c r="DI10" s="777"/>
      <c r="DJ10" s="777"/>
      <c r="DK10" s="778"/>
      <c r="DL10" s="776" t="s">
        <v>545</v>
      </c>
      <c r="DM10" s="777"/>
      <c r="DN10" s="777"/>
      <c r="DO10" s="777"/>
      <c r="DP10" s="778"/>
      <c r="DQ10" s="776" t="s">
        <v>545</v>
      </c>
      <c r="DR10" s="777"/>
      <c r="DS10" s="777"/>
      <c r="DT10" s="777"/>
      <c r="DU10" s="778"/>
      <c r="DV10" s="773"/>
      <c r="DW10" s="774"/>
      <c r="DX10" s="774"/>
      <c r="DY10" s="774"/>
      <c r="DZ10" s="779"/>
      <c r="EA10" s="234"/>
    </row>
    <row r="11" spans="1:131" s="235" customFormat="1" ht="26.25" customHeight="1" x14ac:dyDescent="0.2">
      <c r="A11" s="238">
        <v>5</v>
      </c>
      <c r="B11" s="780" t="s">
        <v>395</v>
      </c>
      <c r="C11" s="781"/>
      <c r="D11" s="781"/>
      <c r="E11" s="781"/>
      <c r="F11" s="781"/>
      <c r="G11" s="781"/>
      <c r="H11" s="781"/>
      <c r="I11" s="781"/>
      <c r="J11" s="781"/>
      <c r="K11" s="781"/>
      <c r="L11" s="781"/>
      <c r="M11" s="781"/>
      <c r="N11" s="781"/>
      <c r="O11" s="781"/>
      <c r="P11" s="782"/>
      <c r="Q11" s="783">
        <v>54</v>
      </c>
      <c r="R11" s="784"/>
      <c r="S11" s="784"/>
      <c r="T11" s="784"/>
      <c r="U11" s="784"/>
      <c r="V11" s="784">
        <v>54</v>
      </c>
      <c r="W11" s="784"/>
      <c r="X11" s="784"/>
      <c r="Y11" s="784"/>
      <c r="Z11" s="784"/>
      <c r="AA11" s="784" t="s">
        <v>545</v>
      </c>
      <c r="AB11" s="784"/>
      <c r="AC11" s="784"/>
      <c r="AD11" s="784"/>
      <c r="AE11" s="785"/>
      <c r="AF11" s="786" t="s">
        <v>392</v>
      </c>
      <c r="AG11" s="787"/>
      <c r="AH11" s="787"/>
      <c r="AI11" s="787"/>
      <c r="AJ11" s="788"/>
      <c r="AK11" s="769">
        <v>54</v>
      </c>
      <c r="AL11" s="770"/>
      <c r="AM11" s="770"/>
      <c r="AN11" s="770"/>
      <c r="AO11" s="770"/>
      <c r="AP11" s="770" t="s">
        <v>545</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620</v>
      </c>
      <c r="BT11" s="774"/>
      <c r="BU11" s="774"/>
      <c r="BV11" s="774"/>
      <c r="BW11" s="774"/>
      <c r="BX11" s="774"/>
      <c r="BY11" s="774"/>
      <c r="BZ11" s="774"/>
      <c r="CA11" s="774"/>
      <c r="CB11" s="774"/>
      <c r="CC11" s="774"/>
      <c r="CD11" s="774"/>
      <c r="CE11" s="774"/>
      <c r="CF11" s="774"/>
      <c r="CG11" s="775"/>
      <c r="CH11" s="776">
        <v>1</v>
      </c>
      <c r="CI11" s="777"/>
      <c r="CJ11" s="777"/>
      <c r="CK11" s="777"/>
      <c r="CL11" s="778"/>
      <c r="CM11" s="776">
        <v>81</v>
      </c>
      <c r="CN11" s="777"/>
      <c r="CO11" s="777"/>
      <c r="CP11" s="777"/>
      <c r="CQ11" s="778"/>
      <c r="CR11" s="776">
        <v>30</v>
      </c>
      <c r="CS11" s="777"/>
      <c r="CT11" s="777"/>
      <c r="CU11" s="777"/>
      <c r="CV11" s="778"/>
      <c r="CW11" s="776">
        <v>18</v>
      </c>
      <c r="CX11" s="777"/>
      <c r="CY11" s="777"/>
      <c r="CZ11" s="777"/>
      <c r="DA11" s="778"/>
      <c r="DB11" s="776" t="s">
        <v>545</v>
      </c>
      <c r="DC11" s="777"/>
      <c r="DD11" s="777"/>
      <c r="DE11" s="777"/>
      <c r="DF11" s="778"/>
      <c r="DG11" s="776" t="s">
        <v>545</v>
      </c>
      <c r="DH11" s="777"/>
      <c r="DI11" s="777"/>
      <c r="DJ11" s="777"/>
      <c r="DK11" s="778"/>
      <c r="DL11" s="776" t="s">
        <v>545</v>
      </c>
      <c r="DM11" s="777"/>
      <c r="DN11" s="777"/>
      <c r="DO11" s="777"/>
      <c r="DP11" s="778"/>
      <c r="DQ11" s="776" t="s">
        <v>545</v>
      </c>
      <c r="DR11" s="777"/>
      <c r="DS11" s="777"/>
      <c r="DT11" s="777"/>
      <c r="DU11" s="778"/>
      <c r="DV11" s="773"/>
      <c r="DW11" s="774"/>
      <c r="DX11" s="774"/>
      <c r="DY11" s="774"/>
      <c r="DZ11" s="779"/>
      <c r="EA11" s="234"/>
    </row>
    <row r="12" spans="1:131" s="235" customFormat="1" ht="26.25" customHeight="1" x14ac:dyDescent="0.2">
      <c r="A12" s="238">
        <v>6</v>
      </c>
      <c r="B12" s="780" t="s">
        <v>396</v>
      </c>
      <c r="C12" s="781"/>
      <c r="D12" s="781"/>
      <c r="E12" s="781"/>
      <c r="F12" s="781"/>
      <c r="G12" s="781"/>
      <c r="H12" s="781"/>
      <c r="I12" s="781"/>
      <c r="J12" s="781"/>
      <c r="K12" s="781"/>
      <c r="L12" s="781"/>
      <c r="M12" s="781"/>
      <c r="N12" s="781"/>
      <c r="O12" s="781"/>
      <c r="P12" s="782"/>
      <c r="Q12" s="783">
        <v>48</v>
      </c>
      <c r="R12" s="784"/>
      <c r="S12" s="784"/>
      <c r="T12" s="784"/>
      <c r="U12" s="784"/>
      <c r="V12" s="784">
        <v>24</v>
      </c>
      <c r="W12" s="784"/>
      <c r="X12" s="784"/>
      <c r="Y12" s="784"/>
      <c r="Z12" s="784"/>
      <c r="AA12" s="784">
        <v>24</v>
      </c>
      <c r="AB12" s="784"/>
      <c r="AC12" s="784"/>
      <c r="AD12" s="784"/>
      <c r="AE12" s="785"/>
      <c r="AF12" s="786">
        <v>24</v>
      </c>
      <c r="AG12" s="787"/>
      <c r="AH12" s="787"/>
      <c r="AI12" s="787"/>
      <c r="AJ12" s="788"/>
      <c r="AK12" s="769" t="s">
        <v>545</v>
      </c>
      <c r="AL12" s="770"/>
      <c r="AM12" s="770"/>
      <c r="AN12" s="770"/>
      <c r="AO12" s="770"/>
      <c r="AP12" s="770" t="s">
        <v>545</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621</v>
      </c>
      <c r="BT12" s="774"/>
      <c r="BU12" s="774"/>
      <c r="BV12" s="774"/>
      <c r="BW12" s="774"/>
      <c r="BX12" s="774"/>
      <c r="BY12" s="774"/>
      <c r="BZ12" s="774"/>
      <c r="CA12" s="774"/>
      <c r="CB12" s="774"/>
      <c r="CC12" s="774"/>
      <c r="CD12" s="774"/>
      <c r="CE12" s="774"/>
      <c r="CF12" s="774"/>
      <c r="CG12" s="775"/>
      <c r="CH12" s="776">
        <v>14</v>
      </c>
      <c r="CI12" s="777"/>
      <c r="CJ12" s="777"/>
      <c r="CK12" s="777"/>
      <c r="CL12" s="778"/>
      <c r="CM12" s="776">
        <v>177</v>
      </c>
      <c r="CN12" s="777"/>
      <c r="CO12" s="777"/>
      <c r="CP12" s="777"/>
      <c r="CQ12" s="778"/>
      <c r="CR12" s="776">
        <v>30</v>
      </c>
      <c r="CS12" s="777"/>
      <c r="CT12" s="777"/>
      <c r="CU12" s="777"/>
      <c r="CV12" s="778"/>
      <c r="CW12" s="776">
        <v>93</v>
      </c>
      <c r="CX12" s="777"/>
      <c r="CY12" s="777"/>
      <c r="CZ12" s="777"/>
      <c r="DA12" s="778"/>
      <c r="DB12" s="776" t="s">
        <v>545</v>
      </c>
      <c r="DC12" s="777"/>
      <c r="DD12" s="777"/>
      <c r="DE12" s="777"/>
      <c r="DF12" s="778"/>
      <c r="DG12" s="776" t="s">
        <v>545</v>
      </c>
      <c r="DH12" s="777"/>
      <c r="DI12" s="777"/>
      <c r="DJ12" s="777"/>
      <c r="DK12" s="778"/>
      <c r="DL12" s="776" t="s">
        <v>545</v>
      </c>
      <c r="DM12" s="777"/>
      <c r="DN12" s="777"/>
      <c r="DO12" s="777"/>
      <c r="DP12" s="778"/>
      <c r="DQ12" s="776" t="s">
        <v>545</v>
      </c>
      <c r="DR12" s="777"/>
      <c r="DS12" s="777"/>
      <c r="DT12" s="777"/>
      <c r="DU12" s="778"/>
      <c r="DV12" s="773"/>
      <c r="DW12" s="774"/>
      <c r="DX12" s="774"/>
      <c r="DY12" s="774"/>
      <c r="DZ12" s="779"/>
      <c r="EA12" s="234"/>
    </row>
    <row r="13" spans="1:131" s="235" customFormat="1" ht="26.25" customHeight="1" x14ac:dyDescent="0.2">
      <c r="A13" s="238">
        <v>7</v>
      </c>
      <c r="B13" s="780" t="s">
        <v>397</v>
      </c>
      <c r="C13" s="781"/>
      <c r="D13" s="781"/>
      <c r="E13" s="781"/>
      <c r="F13" s="781"/>
      <c r="G13" s="781"/>
      <c r="H13" s="781"/>
      <c r="I13" s="781"/>
      <c r="J13" s="781"/>
      <c r="K13" s="781"/>
      <c r="L13" s="781"/>
      <c r="M13" s="781"/>
      <c r="N13" s="781"/>
      <c r="O13" s="781"/>
      <c r="P13" s="782"/>
      <c r="Q13" s="783">
        <v>298</v>
      </c>
      <c r="R13" s="784"/>
      <c r="S13" s="784"/>
      <c r="T13" s="784"/>
      <c r="U13" s="784"/>
      <c r="V13" s="784">
        <v>298</v>
      </c>
      <c r="W13" s="784"/>
      <c r="X13" s="784"/>
      <c r="Y13" s="784"/>
      <c r="Z13" s="784"/>
      <c r="AA13" s="784" t="s">
        <v>545</v>
      </c>
      <c r="AB13" s="784"/>
      <c r="AC13" s="784"/>
      <c r="AD13" s="784"/>
      <c r="AE13" s="785"/>
      <c r="AF13" s="786" t="s">
        <v>392</v>
      </c>
      <c r="AG13" s="787"/>
      <c r="AH13" s="787"/>
      <c r="AI13" s="787"/>
      <c r="AJ13" s="788"/>
      <c r="AK13" s="769">
        <v>188</v>
      </c>
      <c r="AL13" s="770"/>
      <c r="AM13" s="770"/>
      <c r="AN13" s="770"/>
      <c r="AO13" s="770"/>
      <c r="AP13" s="770">
        <v>241</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622</v>
      </c>
      <c r="BT13" s="774"/>
      <c r="BU13" s="774"/>
      <c r="BV13" s="774"/>
      <c r="BW13" s="774"/>
      <c r="BX13" s="774"/>
      <c r="BY13" s="774"/>
      <c r="BZ13" s="774"/>
      <c r="CA13" s="774"/>
      <c r="CB13" s="774"/>
      <c r="CC13" s="774"/>
      <c r="CD13" s="774"/>
      <c r="CE13" s="774"/>
      <c r="CF13" s="774"/>
      <c r="CG13" s="775"/>
      <c r="CH13" s="776">
        <v>-13</v>
      </c>
      <c r="CI13" s="777"/>
      <c r="CJ13" s="777"/>
      <c r="CK13" s="777"/>
      <c r="CL13" s="778"/>
      <c r="CM13" s="776">
        <v>225</v>
      </c>
      <c r="CN13" s="777"/>
      <c r="CO13" s="777"/>
      <c r="CP13" s="777"/>
      <c r="CQ13" s="778"/>
      <c r="CR13" s="776">
        <v>30</v>
      </c>
      <c r="CS13" s="777"/>
      <c r="CT13" s="777"/>
      <c r="CU13" s="777"/>
      <c r="CV13" s="778"/>
      <c r="CW13" s="776">
        <v>46</v>
      </c>
      <c r="CX13" s="777"/>
      <c r="CY13" s="777"/>
      <c r="CZ13" s="777"/>
      <c r="DA13" s="778"/>
      <c r="DB13" s="776" t="s">
        <v>545</v>
      </c>
      <c r="DC13" s="777"/>
      <c r="DD13" s="777"/>
      <c r="DE13" s="777"/>
      <c r="DF13" s="778"/>
      <c r="DG13" s="776" t="s">
        <v>545</v>
      </c>
      <c r="DH13" s="777"/>
      <c r="DI13" s="777"/>
      <c r="DJ13" s="777"/>
      <c r="DK13" s="778"/>
      <c r="DL13" s="776" t="s">
        <v>545</v>
      </c>
      <c r="DM13" s="777"/>
      <c r="DN13" s="777"/>
      <c r="DO13" s="777"/>
      <c r="DP13" s="778"/>
      <c r="DQ13" s="776" t="s">
        <v>545</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623</v>
      </c>
      <c r="BT14" s="774"/>
      <c r="BU14" s="774"/>
      <c r="BV14" s="774"/>
      <c r="BW14" s="774"/>
      <c r="BX14" s="774"/>
      <c r="BY14" s="774"/>
      <c r="BZ14" s="774"/>
      <c r="CA14" s="774"/>
      <c r="CB14" s="774"/>
      <c r="CC14" s="774"/>
      <c r="CD14" s="774"/>
      <c r="CE14" s="774"/>
      <c r="CF14" s="774"/>
      <c r="CG14" s="775"/>
      <c r="CH14" s="776">
        <v>-5</v>
      </c>
      <c r="CI14" s="777"/>
      <c r="CJ14" s="777"/>
      <c r="CK14" s="777"/>
      <c r="CL14" s="778"/>
      <c r="CM14" s="776">
        <v>55</v>
      </c>
      <c r="CN14" s="777"/>
      <c r="CO14" s="777"/>
      <c r="CP14" s="777"/>
      <c r="CQ14" s="778"/>
      <c r="CR14" s="776">
        <v>30</v>
      </c>
      <c r="CS14" s="777"/>
      <c r="CT14" s="777"/>
      <c r="CU14" s="777"/>
      <c r="CV14" s="778"/>
      <c r="CW14" s="776">
        <v>265</v>
      </c>
      <c r="CX14" s="777"/>
      <c r="CY14" s="777"/>
      <c r="CZ14" s="777"/>
      <c r="DA14" s="778"/>
      <c r="DB14" s="776" t="s">
        <v>545</v>
      </c>
      <c r="DC14" s="777"/>
      <c r="DD14" s="777"/>
      <c r="DE14" s="777"/>
      <c r="DF14" s="778"/>
      <c r="DG14" s="776" t="s">
        <v>545</v>
      </c>
      <c r="DH14" s="777"/>
      <c r="DI14" s="777"/>
      <c r="DJ14" s="777"/>
      <c r="DK14" s="778"/>
      <c r="DL14" s="776" t="s">
        <v>545</v>
      </c>
      <c r="DM14" s="777"/>
      <c r="DN14" s="777"/>
      <c r="DO14" s="777"/>
      <c r="DP14" s="778"/>
      <c r="DQ14" s="776" t="s">
        <v>545</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624</v>
      </c>
      <c r="BT15" s="774"/>
      <c r="BU15" s="774"/>
      <c r="BV15" s="774"/>
      <c r="BW15" s="774"/>
      <c r="BX15" s="774"/>
      <c r="BY15" s="774"/>
      <c r="BZ15" s="774"/>
      <c r="CA15" s="774"/>
      <c r="CB15" s="774"/>
      <c r="CC15" s="774"/>
      <c r="CD15" s="774"/>
      <c r="CE15" s="774"/>
      <c r="CF15" s="774"/>
      <c r="CG15" s="775"/>
      <c r="CH15" s="776">
        <v>-1</v>
      </c>
      <c r="CI15" s="777"/>
      <c r="CJ15" s="777"/>
      <c r="CK15" s="777"/>
      <c r="CL15" s="778"/>
      <c r="CM15" s="776">
        <v>463</v>
      </c>
      <c r="CN15" s="777"/>
      <c r="CO15" s="777"/>
      <c r="CP15" s="777"/>
      <c r="CQ15" s="778"/>
      <c r="CR15" s="776">
        <v>208</v>
      </c>
      <c r="CS15" s="777"/>
      <c r="CT15" s="777"/>
      <c r="CU15" s="777"/>
      <c r="CV15" s="778"/>
      <c r="CW15" s="776">
        <v>362</v>
      </c>
      <c r="CX15" s="777"/>
      <c r="CY15" s="777"/>
      <c r="CZ15" s="777"/>
      <c r="DA15" s="778"/>
      <c r="DB15" s="776" t="s">
        <v>545</v>
      </c>
      <c r="DC15" s="777"/>
      <c r="DD15" s="777"/>
      <c r="DE15" s="777"/>
      <c r="DF15" s="778"/>
      <c r="DG15" s="776" t="s">
        <v>545</v>
      </c>
      <c r="DH15" s="777"/>
      <c r="DI15" s="777"/>
      <c r="DJ15" s="777"/>
      <c r="DK15" s="778"/>
      <c r="DL15" s="776" t="s">
        <v>545</v>
      </c>
      <c r="DM15" s="777"/>
      <c r="DN15" s="777"/>
      <c r="DO15" s="777"/>
      <c r="DP15" s="778"/>
      <c r="DQ15" s="776" t="s">
        <v>545</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625</v>
      </c>
      <c r="BT16" s="774"/>
      <c r="BU16" s="774"/>
      <c r="BV16" s="774"/>
      <c r="BW16" s="774"/>
      <c r="BX16" s="774"/>
      <c r="BY16" s="774"/>
      <c r="BZ16" s="774"/>
      <c r="CA16" s="774"/>
      <c r="CB16" s="774"/>
      <c r="CC16" s="774"/>
      <c r="CD16" s="774"/>
      <c r="CE16" s="774"/>
      <c r="CF16" s="774"/>
      <c r="CG16" s="775"/>
      <c r="CH16" s="776">
        <v>-1</v>
      </c>
      <c r="CI16" s="777"/>
      <c r="CJ16" s="777"/>
      <c r="CK16" s="777"/>
      <c r="CL16" s="778"/>
      <c r="CM16" s="776">
        <v>29</v>
      </c>
      <c r="CN16" s="777"/>
      <c r="CO16" s="777"/>
      <c r="CP16" s="777"/>
      <c r="CQ16" s="778"/>
      <c r="CR16" s="776">
        <v>10</v>
      </c>
      <c r="CS16" s="777"/>
      <c r="CT16" s="777"/>
      <c r="CU16" s="777"/>
      <c r="CV16" s="778"/>
      <c r="CW16" s="776">
        <v>175</v>
      </c>
      <c r="CX16" s="777"/>
      <c r="CY16" s="777"/>
      <c r="CZ16" s="777"/>
      <c r="DA16" s="778"/>
      <c r="DB16" s="776" t="s">
        <v>545</v>
      </c>
      <c r="DC16" s="777"/>
      <c r="DD16" s="777"/>
      <c r="DE16" s="777"/>
      <c r="DF16" s="778"/>
      <c r="DG16" s="776" t="s">
        <v>545</v>
      </c>
      <c r="DH16" s="777"/>
      <c r="DI16" s="777"/>
      <c r="DJ16" s="777"/>
      <c r="DK16" s="778"/>
      <c r="DL16" s="776" t="s">
        <v>545</v>
      </c>
      <c r="DM16" s="777"/>
      <c r="DN16" s="777"/>
      <c r="DO16" s="777"/>
      <c r="DP16" s="778"/>
      <c r="DQ16" s="776" t="s">
        <v>545</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626</v>
      </c>
      <c r="BT17" s="774"/>
      <c r="BU17" s="774"/>
      <c r="BV17" s="774"/>
      <c r="BW17" s="774"/>
      <c r="BX17" s="774"/>
      <c r="BY17" s="774"/>
      <c r="BZ17" s="774"/>
      <c r="CA17" s="774"/>
      <c r="CB17" s="774"/>
      <c r="CC17" s="774"/>
      <c r="CD17" s="774"/>
      <c r="CE17" s="774"/>
      <c r="CF17" s="774"/>
      <c r="CG17" s="775"/>
      <c r="CH17" s="776">
        <v>22</v>
      </c>
      <c r="CI17" s="777"/>
      <c r="CJ17" s="777"/>
      <c r="CK17" s="777"/>
      <c r="CL17" s="778"/>
      <c r="CM17" s="776">
        <v>1286</v>
      </c>
      <c r="CN17" s="777"/>
      <c r="CO17" s="777"/>
      <c r="CP17" s="777"/>
      <c r="CQ17" s="778"/>
      <c r="CR17" s="776">
        <v>600</v>
      </c>
      <c r="CS17" s="777"/>
      <c r="CT17" s="777"/>
      <c r="CU17" s="777"/>
      <c r="CV17" s="778"/>
      <c r="CW17" s="776">
        <v>34</v>
      </c>
      <c r="CX17" s="777"/>
      <c r="CY17" s="777"/>
      <c r="CZ17" s="777"/>
      <c r="DA17" s="778"/>
      <c r="DB17" s="776" t="s">
        <v>545</v>
      </c>
      <c r="DC17" s="777"/>
      <c r="DD17" s="777"/>
      <c r="DE17" s="777"/>
      <c r="DF17" s="778"/>
      <c r="DG17" s="776" t="s">
        <v>545</v>
      </c>
      <c r="DH17" s="777"/>
      <c r="DI17" s="777"/>
      <c r="DJ17" s="777"/>
      <c r="DK17" s="778"/>
      <c r="DL17" s="776" t="s">
        <v>545</v>
      </c>
      <c r="DM17" s="777"/>
      <c r="DN17" s="777"/>
      <c r="DO17" s="777"/>
      <c r="DP17" s="778"/>
      <c r="DQ17" s="776" t="s">
        <v>545</v>
      </c>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627</v>
      </c>
      <c r="BT18" s="774"/>
      <c r="BU18" s="774"/>
      <c r="BV18" s="774"/>
      <c r="BW18" s="774"/>
      <c r="BX18" s="774"/>
      <c r="BY18" s="774"/>
      <c r="BZ18" s="774"/>
      <c r="CA18" s="774"/>
      <c r="CB18" s="774"/>
      <c r="CC18" s="774"/>
      <c r="CD18" s="774"/>
      <c r="CE18" s="774"/>
      <c r="CF18" s="774"/>
      <c r="CG18" s="775"/>
      <c r="CH18" s="776">
        <v>52</v>
      </c>
      <c r="CI18" s="777"/>
      <c r="CJ18" s="777"/>
      <c r="CK18" s="777"/>
      <c r="CL18" s="778"/>
      <c r="CM18" s="776">
        <v>457</v>
      </c>
      <c r="CN18" s="777"/>
      <c r="CO18" s="777"/>
      <c r="CP18" s="777"/>
      <c r="CQ18" s="778"/>
      <c r="CR18" s="776">
        <v>122</v>
      </c>
      <c r="CS18" s="777"/>
      <c r="CT18" s="777"/>
      <c r="CU18" s="777"/>
      <c r="CV18" s="778"/>
      <c r="CW18" s="776" t="s">
        <v>545</v>
      </c>
      <c r="CX18" s="777"/>
      <c r="CY18" s="777"/>
      <c r="CZ18" s="777"/>
      <c r="DA18" s="778"/>
      <c r="DB18" s="776">
        <v>722</v>
      </c>
      <c r="DC18" s="777"/>
      <c r="DD18" s="777"/>
      <c r="DE18" s="777"/>
      <c r="DF18" s="778"/>
      <c r="DG18" s="776" t="s">
        <v>545</v>
      </c>
      <c r="DH18" s="777"/>
      <c r="DI18" s="777"/>
      <c r="DJ18" s="777"/>
      <c r="DK18" s="778"/>
      <c r="DL18" s="776" t="s">
        <v>545</v>
      </c>
      <c r="DM18" s="777"/>
      <c r="DN18" s="777"/>
      <c r="DO18" s="777"/>
      <c r="DP18" s="778"/>
      <c r="DQ18" s="776" t="s">
        <v>545</v>
      </c>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t="s">
        <v>615</v>
      </c>
      <c r="BS19" s="773" t="s">
        <v>628</v>
      </c>
      <c r="BT19" s="774"/>
      <c r="BU19" s="774"/>
      <c r="BV19" s="774"/>
      <c r="BW19" s="774"/>
      <c r="BX19" s="774"/>
      <c r="BY19" s="774"/>
      <c r="BZ19" s="774"/>
      <c r="CA19" s="774"/>
      <c r="CB19" s="774"/>
      <c r="CC19" s="774"/>
      <c r="CD19" s="774"/>
      <c r="CE19" s="774"/>
      <c r="CF19" s="774"/>
      <c r="CG19" s="775"/>
      <c r="CH19" s="776">
        <v>2</v>
      </c>
      <c r="CI19" s="777"/>
      <c r="CJ19" s="777"/>
      <c r="CK19" s="777"/>
      <c r="CL19" s="778"/>
      <c r="CM19" s="776">
        <v>195</v>
      </c>
      <c r="CN19" s="777"/>
      <c r="CO19" s="777"/>
      <c r="CP19" s="777"/>
      <c r="CQ19" s="778"/>
      <c r="CR19" s="776">
        <v>15</v>
      </c>
      <c r="CS19" s="777"/>
      <c r="CT19" s="777"/>
      <c r="CU19" s="777"/>
      <c r="CV19" s="778"/>
      <c r="CW19" s="776">
        <v>5</v>
      </c>
      <c r="CX19" s="777"/>
      <c r="CY19" s="777"/>
      <c r="CZ19" s="777"/>
      <c r="DA19" s="778"/>
      <c r="DB19" s="776" t="s">
        <v>545</v>
      </c>
      <c r="DC19" s="777"/>
      <c r="DD19" s="777"/>
      <c r="DE19" s="777"/>
      <c r="DF19" s="778"/>
      <c r="DG19" s="776">
        <v>4063</v>
      </c>
      <c r="DH19" s="777"/>
      <c r="DI19" s="777"/>
      <c r="DJ19" s="777"/>
      <c r="DK19" s="778"/>
      <c r="DL19" s="776" t="s">
        <v>545</v>
      </c>
      <c r="DM19" s="777"/>
      <c r="DN19" s="777"/>
      <c r="DO19" s="777"/>
      <c r="DP19" s="778"/>
      <c r="DQ19" s="776" t="s">
        <v>545</v>
      </c>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629</v>
      </c>
      <c r="BT20" s="774"/>
      <c r="BU20" s="774"/>
      <c r="BV20" s="774"/>
      <c r="BW20" s="774"/>
      <c r="BX20" s="774"/>
      <c r="BY20" s="774"/>
      <c r="BZ20" s="774"/>
      <c r="CA20" s="774"/>
      <c r="CB20" s="774"/>
      <c r="CC20" s="774"/>
      <c r="CD20" s="774"/>
      <c r="CE20" s="774"/>
      <c r="CF20" s="774"/>
      <c r="CG20" s="775"/>
      <c r="CH20" s="776">
        <v>2</v>
      </c>
      <c r="CI20" s="777"/>
      <c r="CJ20" s="777"/>
      <c r="CK20" s="777"/>
      <c r="CL20" s="778"/>
      <c r="CM20" s="776">
        <v>21</v>
      </c>
      <c r="CN20" s="777"/>
      <c r="CO20" s="777"/>
      <c r="CP20" s="777"/>
      <c r="CQ20" s="778"/>
      <c r="CR20" s="776">
        <v>5</v>
      </c>
      <c r="CS20" s="777"/>
      <c r="CT20" s="777"/>
      <c r="CU20" s="777"/>
      <c r="CV20" s="778"/>
      <c r="CW20" s="776" t="s">
        <v>545</v>
      </c>
      <c r="CX20" s="777"/>
      <c r="CY20" s="777"/>
      <c r="CZ20" s="777"/>
      <c r="DA20" s="778"/>
      <c r="DB20" s="776" t="s">
        <v>545</v>
      </c>
      <c r="DC20" s="777"/>
      <c r="DD20" s="777"/>
      <c r="DE20" s="777"/>
      <c r="DF20" s="778"/>
      <c r="DG20" s="776" t="s">
        <v>545</v>
      </c>
      <c r="DH20" s="777"/>
      <c r="DI20" s="777"/>
      <c r="DJ20" s="777"/>
      <c r="DK20" s="778"/>
      <c r="DL20" s="776" t="s">
        <v>545</v>
      </c>
      <c r="DM20" s="777"/>
      <c r="DN20" s="777"/>
      <c r="DO20" s="777"/>
      <c r="DP20" s="778"/>
      <c r="DQ20" s="776" t="s">
        <v>545</v>
      </c>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630</v>
      </c>
      <c r="BT21" s="774"/>
      <c r="BU21" s="774"/>
      <c r="BV21" s="774"/>
      <c r="BW21" s="774"/>
      <c r="BX21" s="774"/>
      <c r="BY21" s="774"/>
      <c r="BZ21" s="774"/>
      <c r="CA21" s="774"/>
      <c r="CB21" s="774"/>
      <c r="CC21" s="774"/>
      <c r="CD21" s="774"/>
      <c r="CE21" s="774"/>
      <c r="CF21" s="774"/>
      <c r="CG21" s="775"/>
      <c r="CH21" s="776">
        <v>0</v>
      </c>
      <c r="CI21" s="777"/>
      <c r="CJ21" s="777"/>
      <c r="CK21" s="777"/>
      <c r="CL21" s="778"/>
      <c r="CM21" s="776">
        <v>38</v>
      </c>
      <c r="CN21" s="777"/>
      <c r="CO21" s="777"/>
      <c r="CP21" s="777"/>
      <c r="CQ21" s="778"/>
      <c r="CR21" s="776">
        <v>30</v>
      </c>
      <c r="CS21" s="777"/>
      <c r="CT21" s="777"/>
      <c r="CU21" s="777"/>
      <c r="CV21" s="778"/>
      <c r="CW21" s="776">
        <v>61</v>
      </c>
      <c r="CX21" s="777"/>
      <c r="CY21" s="777"/>
      <c r="CZ21" s="777"/>
      <c r="DA21" s="778"/>
      <c r="DB21" s="776" t="s">
        <v>545</v>
      </c>
      <c r="DC21" s="777"/>
      <c r="DD21" s="777"/>
      <c r="DE21" s="777"/>
      <c r="DF21" s="778"/>
      <c r="DG21" s="776" t="s">
        <v>545</v>
      </c>
      <c r="DH21" s="777"/>
      <c r="DI21" s="777"/>
      <c r="DJ21" s="777"/>
      <c r="DK21" s="778"/>
      <c r="DL21" s="776" t="s">
        <v>545</v>
      </c>
      <c r="DM21" s="777"/>
      <c r="DN21" s="777"/>
      <c r="DO21" s="777"/>
      <c r="DP21" s="778"/>
      <c r="DQ21" s="776" t="s">
        <v>545</v>
      </c>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t="s">
        <v>615</v>
      </c>
      <c r="BS22" s="773" t="s">
        <v>631</v>
      </c>
      <c r="BT22" s="774"/>
      <c r="BU22" s="774"/>
      <c r="BV22" s="774"/>
      <c r="BW22" s="774"/>
      <c r="BX22" s="774"/>
      <c r="BY22" s="774"/>
      <c r="BZ22" s="774"/>
      <c r="CA22" s="774"/>
      <c r="CB22" s="774"/>
      <c r="CC22" s="774"/>
      <c r="CD22" s="774"/>
      <c r="CE22" s="774"/>
      <c r="CF22" s="774"/>
      <c r="CG22" s="775"/>
      <c r="CH22" s="776">
        <v>40</v>
      </c>
      <c r="CI22" s="777"/>
      <c r="CJ22" s="777"/>
      <c r="CK22" s="777"/>
      <c r="CL22" s="778"/>
      <c r="CM22" s="776">
        <v>-370</v>
      </c>
      <c r="CN22" s="777"/>
      <c r="CO22" s="777"/>
      <c r="CP22" s="777"/>
      <c r="CQ22" s="778"/>
      <c r="CR22" s="776">
        <v>50</v>
      </c>
      <c r="CS22" s="777"/>
      <c r="CT22" s="777"/>
      <c r="CU22" s="777"/>
      <c r="CV22" s="778"/>
      <c r="CW22" s="776">
        <v>73</v>
      </c>
      <c r="CX22" s="777"/>
      <c r="CY22" s="777"/>
      <c r="CZ22" s="777"/>
      <c r="DA22" s="778"/>
      <c r="DB22" s="776" t="s">
        <v>545</v>
      </c>
      <c r="DC22" s="777"/>
      <c r="DD22" s="777"/>
      <c r="DE22" s="777"/>
      <c r="DF22" s="778"/>
      <c r="DG22" s="776" t="s">
        <v>545</v>
      </c>
      <c r="DH22" s="777"/>
      <c r="DI22" s="777"/>
      <c r="DJ22" s="777"/>
      <c r="DK22" s="778"/>
      <c r="DL22" s="776" t="s">
        <v>545</v>
      </c>
      <c r="DM22" s="777"/>
      <c r="DN22" s="777"/>
      <c r="DO22" s="777"/>
      <c r="DP22" s="778"/>
      <c r="DQ22" s="776" t="s">
        <v>545</v>
      </c>
      <c r="DR22" s="777"/>
      <c r="DS22" s="777"/>
      <c r="DT22" s="777"/>
      <c r="DU22" s="778"/>
      <c r="DV22" s="773"/>
      <c r="DW22" s="774"/>
      <c r="DX22" s="774"/>
      <c r="DY22" s="774"/>
      <c r="DZ22" s="779"/>
      <c r="EA22" s="234"/>
    </row>
    <row r="23" spans="1:131" s="235" customFormat="1" ht="26.25" customHeight="1" thickBot="1" x14ac:dyDescent="0.25">
      <c r="A23" s="240" t="s">
        <v>399</v>
      </c>
      <c r="B23" s="789" t="s">
        <v>400</v>
      </c>
      <c r="C23" s="790"/>
      <c r="D23" s="790"/>
      <c r="E23" s="790"/>
      <c r="F23" s="790"/>
      <c r="G23" s="790"/>
      <c r="H23" s="790"/>
      <c r="I23" s="790"/>
      <c r="J23" s="790"/>
      <c r="K23" s="790"/>
      <c r="L23" s="790"/>
      <c r="M23" s="790"/>
      <c r="N23" s="790"/>
      <c r="O23" s="790"/>
      <c r="P23" s="791"/>
      <c r="Q23" s="792">
        <v>192555</v>
      </c>
      <c r="R23" s="793"/>
      <c r="S23" s="793"/>
      <c r="T23" s="793"/>
      <c r="U23" s="793"/>
      <c r="V23" s="793">
        <v>187874</v>
      </c>
      <c r="W23" s="793"/>
      <c r="X23" s="793"/>
      <c r="Y23" s="793"/>
      <c r="Z23" s="793"/>
      <c r="AA23" s="793">
        <v>4681</v>
      </c>
      <c r="AB23" s="793"/>
      <c r="AC23" s="793"/>
      <c r="AD23" s="793"/>
      <c r="AE23" s="794"/>
      <c r="AF23" s="795">
        <v>3538</v>
      </c>
      <c r="AG23" s="793"/>
      <c r="AH23" s="793"/>
      <c r="AI23" s="793"/>
      <c r="AJ23" s="796"/>
      <c r="AK23" s="797"/>
      <c r="AL23" s="798"/>
      <c r="AM23" s="798"/>
      <c r="AN23" s="798"/>
      <c r="AO23" s="798"/>
      <c r="AP23" s="793">
        <v>235581</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t="s">
        <v>615</v>
      </c>
      <c r="BS23" s="773" t="s">
        <v>632</v>
      </c>
      <c r="BT23" s="774"/>
      <c r="BU23" s="774"/>
      <c r="BV23" s="774"/>
      <c r="BW23" s="774"/>
      <c r="BX23" s="774"/>
      <c r="BY23" s="774"/>
      <c r="BZ23" s="774"/>
      <c r="CA23" s="774"/>
      <c r="CB23" s="774"/>
      <c r="CC23" s="774"/>
      <c r="CD23" s="774"/>
      <c r="CE23" s="774"/>
      <c r="CF23" s="774"/>
      <c r="CG23" s="775"/>
      <c r="CH23" s="776">
        <v>-7</v>
      </c>
      <c r="CI23" s="777"/>
      <c r="CJ23" s="777"/>
      <c r="CK23" s="777"/>
      <c r="CL23" s="778"/>
      <c r="CM23" s="776">
        <v>64</v>
      </c>
      <c r="CN23" s="777"/>
      <c r="CO23" s="777"/>
      <c r="CP23" s="777"/>
      <c r="CQ23" s="778"/>
      <c r="CR23" s="776">
        <v>77</v>
      </c>
      <c r="CS23" s="777"/>
      <c r="CT23" s="777"/>
      <c r="CU23" s="777"/>
      <c r="CV23" s="778"/>
      <c r="CW23" s="776">
        <v>42</v>
      </c>
      <c r="CX23" s="777"/>
      <c r="CY23" s="777"/>
      <c r="CZ23" s="777"/>
      <c r="DA23" s="778"/>
      <c r="DB23" s="776" t="s">
        <v>545</v>
      </c>
      <c r="DC23" s="777"/>
      <c r="DD23" s="777"/>
      <c r="DE23" s="777"/>
      <c r="DF23" s="778"/>
      <c r="DG23" s="776" t="s">
        <v>545</v>
      </c>
      <c r="DH23" s="777"/>
      <c r="DI23" s="777"/>
      <c r="DJ23" s="777"/>
      <c r="DK23" s="778"/>
      <c r="DL23" s="776" t="s">
        <v>545</v>
      </c>
      <c r="DM23" s="777"/>
      <c r="DN23" s="777"/>
      <c r="DO23" s="777"/>
      <c r="DP23" s="778"/>
      <c r="DQ23" s="776" t="s">
        <v>545</v>
      </c>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633</v>
      </c>
      <c r="BT24" s="774"/>
      <c r="BU24" s="774"/>
      <c r="BV24" s="774"/>
      <c r="BW24" s="774"/>
      <c r="BX24" s="774"/>
      <c r="BY24" s="774"/>
      <c r="BZ24" s="774"/>
      <c r="CA24" s="774"/>
      <c r="CB24" s="774"/>
      <c r="CC24" s="774"/>
      <c r="CD24" s="774"/>
      <c r="CE24" s="774"/>
      <c r="CF24" s="774"/>
      <c r="CG24" s="775"/>
      <c r="CH24" s="776">
        <v>-1</v>
      </c>
      <c r="CI24" s="777"/>
      <c r="CJ24" s="777"/>
      <c r="CK24" s="777"/>
      <c r="CL24" s="778"/>
      <c r="CM24" s="776">
        <v>43</v>
      </c>
      <c r="CN24" s="777"/>
      <c r="CO24" s="777"/>
      <c r="CP24" s="777"/>
      <c r="CQ24" s="778"/>
      <c r="CR24" s="776">
        <v>35</v>
      </c>
      <c r="CS24" s="777"/>
      <c r="CT24" s="777"/>
      <c r="CU24" s="777"/>
      <c r="CV24" s="778"/>
      <c r="CW24" s="776">
        <v>21</v>
      </c>
      <c r="CX24" s="777"/>
      <c r="CY24" s="777"/>
      <c r="CZ24" s="777"/>
      <c r="DA24" s="778"/>
      <c r="DB24" s="776" t="s">
        <v>545</v>
      </c>
      <c r="DC24" s="777"/>
      <c r="DD24" s="777"/>
      <c r="DE24" s="777"/>
      <c r="DF24" s="778"/>
      <c r="DG24" s="776" t="s">
        <v>545</v>
      </c>
      <c r="DH24" s="777"/>
      <c r="DI24" s="777"/>
      <c r="DJ24" s="777"/>
      <c r="DK24" s="778"/>
      <c r="DL24" s="776" t="s">
        <v>545</v>
      </c>
      <c r="DM24" s="777"/>
      <c r="DN24" s="777"/>
      <c r="DO24" s="777"/>
      <c r="DP24" s="778"/>
      <c r="DQ24" s="776" t="s">
        <v>545</v>
      </c>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634</v>
      </c>
      <c r="BT25" s="774"/>
      <c r="BU25" s="774"/>
      <c r="BV25" s="774"/>
      <c r="BW25" s="774"/>
      <c r="BX25" s="774"/>
      <c r="BY25" s="774"/>
      <c r="BZ25" s="774"/>
      <c r="CA25" s="774"/>
      <c r="CB25" s="774"/>
      <c r="CC25" s="774"/>
      <c r="CD25" s="774"/>
      <c r="CE25" s="774"/>
      <c r="CF25" s="774"/>
      <c r="CG25" s="775"/>
      <c r="CH25" s="776">
        <v>-11</v>
      </c>
      <c r="CI25" s="777"/>
      <c r="CJ25" s="777"/>
      <c r="CK25" s="777"/>
      <c r="CL25" s="778"/>
      <c r="CM25" s="776">
        <v>126</v>
      </c>
      <c r="CN25" s="777"/>
      <c r="CO25" s="777"/>
      <c r="CP25" s="777"/>
      <c r="CQ25" s="778"/>
      <c r="CR25" s="776">
        <v>48</v>
      </c>
      <c r="CS25" s="777"/>
      <c r="CT25" s="777"/>
      <c r="CU25" s="777"/>
      <c r="CV25" s="778"/>
      <c r="CW25" s="776">
        <v>0</v>
      </c>
      <c r="CX25" s="777"/>
      <c r="CY25" s="777"/>
      <c r="CZ25" s="777"/>
      <c r="DA25" s="778"/>
      <c r="DB25" s="776" t="s">
        <v>545</v>
      </c>
      <c r="DC25" s="777"/>
      <c r="DD25" s="777"/>
      <c r="DE25" s="777"/>
      <c r="DF25" s="778"/>
      <c r="DG25" s="776" t="s">
        <v>545</v>
      </c>
      <c r="DH25" s="777"/>
      <c r="DI25" s="777"/>
      <c r="DJ25" s="777"/>
      <c r="DK25" s="778"/>
      <c r="DL25" s="776" t="s">
        <v>545</v>
      </c>
      <c r="DM25" s="777"/>
      <c r="DN25" s="777"/>
      <c r="DO25" s="777"/>
      <c r="DP25" s="778"/>
      <c r="DQ25" s="776" t="s">
        <v>545</v>
      </c>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380</v>
      </c>
      <c r="BF26" s="734"/>
      <c r="BG26" s="734"/>
      <c r="BH26" s="734"/>
      <c r="BI26" s="740"/>
      <c r="BJ26" s="232"/>
      <c r="BK26" s="232"/>
      <c r="BL26" s="232"/>
      <c r="BM26" s="232"/>
      <c r="BN26" s="232"/>
      <c r="BO26" s="241"/>
      <c r="BP26" s="241"/>
      <c r="BQ26" s="238">
        <v>20</v>
      </c>
      <c r="BR26" s="239" t="s">
        <v>615</v>
      </c>
      <c r="BS26" s="773" t="s">
        <v>635</v>
      </c>
      <c r="BT26" s="774"/>
      <c r="BU26" s="774"/>
      <c r="BV26" s="774"/>
      <c r="BW26" s="774"/>
      <c r="BX26" s="774"/>
      <c r="BY26" s="774"/>
      <c r="BZ26" s="774"/>
      <c r="CA26" s="774"/>
      <c r="CB26" s="774"/>
      <c r="CC26" s="774"/>
      <c r="CD26" s="774"/>
      <c r="CE26" s="774"/>
      <c r="CF26" s="774"/>
      <c r="CG26" s="775"/>
      <c r="CH26" s="776">
        <v>-153</v>
      </c>
      <c r="CI26" s="777"/>
      <c r="CJ26" s="777"/>
      <c r="CK26" s="777"/>
      <c r="CL26" s="778"/>
      <c r="CM26" s="776">
        <v>401</v>
      </c>
      <c r="CN26" s="777"/>
      <c r="CO26" s="777"/>
      <c r="CP26" s="777"/>
      <c r="CQ26" s="778"/>
      <c r="CR26" s="776">
        <v>19</v>
      </c>
      <c r="CS26" s="777"/>
      <c r="CT26" s="777"/>
      <c r="CU26" s="777"/>
      <c r="CV26" s="778"/>
      <c r="CW26" s="776">
        <v>35</v>
      </c>
      <c r="CX26" s="777"/>
      <c r="CY26" s="777"/>
      <c r="CZ26" s="777"/>
      <c r="DA26" s="778"/>
      <c r="DB26" s="776" t="s">
        <v>545</v>
      </c>
      <c r="DC26" s="777"/>
      <c r="DD26" s="777"/>
      <c r="DE26" s="777"/>
      <c r="DF26" s="778"/>
      <c r="DG26" s="776" t="s">
        <v>545</v>
      </c>
      <c r="DH26" s="777"/>
      <c r="DI26" s="777"/>
      <c r="DJ26" s="777"/>
      <c r="DK26" s="778"/>
      <c r="DL26" s="776" t="s">
        <v>545</v>
      </c>
      <c r="DM26" s="777"/>
      <c r="DN26" s="777"/>
      <c r="DO26" s="777"/>
      <c r="DP26" s="778"/>
      <c r="DQ26" s="776" t="s">
        <v>545</v>
      </c>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309</v>
      </c>
      <c r="R28" s="823"/>
      <c r="S28" s="823"/>
      <c r="T28" s="823"/>
      <c r="U28" s="823"/>
      <c r="V28" s="823">
        <v>309</v>
      </c>
      <c r="W28" s="823"/>
      <c r="X28" s="823"/>
      <c r="Y28" s="823"/>
      <c r="Z28" s="823"/>
      <c r="AA28" s="823" t="s">
        <v>545</v>
      </c>
      <c r="AB28" s="823"/>
      <c r="AC28" s="823"/>
      <c r="AD28" s="823"/>
      <c r="AE28" s="824"/>
      <c r="AF28" s="825" t="s">
        <v>392</v>
      </c>
      <c r="AG28" s="823"/>
      <c r="AH28" s="823"/>
      <c r="AI28" s="823"/>
      <c r="AJ28" s="826"/>
      <c r="AK28" s="827">
        <v>31</v>
      </c>
      <c r="AL28" s="828"/>
      <c r="AM28" s="828"/>
      <c r="AN28" s="828"/>
      <c r="AO28" s="828"/>
      <c r="AP28" s="828" t="s">
        <v>545</v>
      </c>
      <c r="AQ28" s="828"/>
      <c r="AR28" s="828"/>
      <c r="AS28" s="828"/>
      <c r="AT28" s="828"/>
      <c r="AU28" s="828" t="s">
        <v>545</v>
      </c>
      <c r="AV28" s="828"/>
      <c r="AW28" s="828"/>
      <c r="AX28" s="828"/>
      <c r="AY28" s="828"/>
      <c r="AZ28" s="829" t="s">
        <v>545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11827</v>
      </c>
      <c r="R29" s="784"/>
      <c r="S29" s="784"/>
      <c r="T29" s="784"/>
      <c r="U29" s="784"/>
      <c r="V29" s="784">
        <v>11814</v>
      </c>
      <c r="W29" s="784"/>
      <c r="X29" s="784"/>
      <c r="Y29" s="784"/>
      <c r="Z29" s="784"/>
      <c r="AA29" s="784">
        <v>13</v>
      </c>
      <c r="AB29" s="784"/>
      <c r="AC29" s="784"/>
      <c r="AD29" s="784"/>
      <c r="AE29" s="785"/>
      <c r="AF29" s="786">
        <v>13</v>
      </c>
      <c r="AG29" s="787"/>
      <c r="AH29" s="787"/>
      <c r="AI29" s="787"/>
      <c r="AJ29" s="788"/>
      <c r="AK29" s="834">
        <v>6574</v>
      </c>
      <c r="AL29" s="830"/>
      <c r="AM29" s="830"/>
      <c r="AN29" s="830"/>
      <c r="AO29" s="830"/>
      <c r="AP29" s="830" t="s">
        <v>545</v>
      </c>
      <c r="AQ29" s="830"/>
      <c r="AR29" s="830"/>
      <c r="AS29" s="830"/>
      <c r="AT29" s="830"/>
      <c r="AU29" s="830" t="s">
        <v>545</v>
      </c>
      <c r="AV29" s="830"/>
      <c r="AW29" s="830"/>
      <c r="AX29" s="830"/>
      <c r="AY29" s="830"/>
      <c r="AZ29" s="831" t="s">
        <v>545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43914</v>
      </c>
      <c r="R30" s="784"/>
      <c r="S30" s="784"/>
      <c r="T30" s="784"/>
      <c r="U30" s="784"/>
      <c r="V30" s="784">
        <v>42632</v>
      </c>
      <c r="W30" s="784"/>
      <c r="X30" s="784"/>
      <c r="Y30" s="784"/>
      <c r="Z30" s="784"/>
      <c r="AA30" s="784">
        <v>1282</v>
      </c>
      <c r="AB30" s="784"/>
      <c r="AC30" s="784"/>
      <c r="AD30" s="784"/>
      <c r="AE30" s="785"/>
      <c r="AF30" s="786">
        <v>1282</v>
      </c>
      <c r="AG30" s="787"/>
      <c r="AH30" s="787"/>
      <c r="AI30" s="787"/>
      <c r="AJ30" s="788"/>
      <c r="AK30" s="834">
        <v>6256</v>
      </c>
      <c r="AL30" s="830"/>
      <c r="AM30" s="830"/>
      <c r="AN30" s="830"/>
      <c r="AO30" s="830"/>
      <c r="AP30" s="830" t="s">
        <v>545</v>
      </c>
      <c r="AQ30" s="830"/>
      <c r="AR30" s="830"/>
      <c r="AS30" s="830"/>
      <c r="AT30" s="830"/>
      <c r="AU30" s="830" t="s">
        <v>545</v>
      </c>
      <c r="AV30" s="830"/>
      <c r="AW30" s="830"/>
      <c r="AX30" s="830"/>
      <c r="AY30" s="830"/>
      <c r="AZ30" s="831" t="s">
        <v>545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414</v>
      </c>
      <c r="C31" s="781"/>
      <c r="D31" s="781"/>
      <c r="E31" s="781"/>
      <c r="F31" s="781"/>
      <c r="G31" s="781"/>
      <c r="H31" s="781"/>
      <c r="I31" s="781"/>
      <c r="J31" s="781"/>
      <c r="K31" s="781"/>
      <c r="L31" s="781"/>
      <c r="M31" s="781"/>
      <c r="N31" s="781"/>
      <c r="O31" s="781"/>
      <c r="P31" s="782"/>
      <c r="Q31" s="783">
        <v>32923</v>
      </c>
      <c r="R31" s="784"/>
      <c r="S31" s="784"/>
      <c r="T31" s="784"/>
      <c r="U31" s="784"/>
      <c r="V31" s="784">
        <v>32923</v>
      </c>
      <c r="W31" s="784"/>
      <c r="X31" s="784"/>
      <c r="Y31" s="784"/>
      <c r="Z31" s="784"/>
      <c r="AA31" s="784" t="s">
        <v>545</v>
      </c>
      <c r="AB31" s="784"/>
      <c r="AC31" s="784"/>
      <c r="AD31" s="784"/>
      <c r="AE31" s="785"/>
      <c r="AF31" s="786" t="s">
        <v>415</v>
      </c>
      <c r="AG31" s="787"/>
      <c r="AH31" s="787"/>
      <c r="AI31" s="787"/>
      <c r="AJ31" s="788"/>
      <c r="AK31" s="834">
        <v>2563</v>
      </c>
      <c r="AL31" s="830"/>
      <c r="AM31" s="830"/>
      <c r="AN31" s="830"/>
      <c r="AO31" s="830"/>
      <c r="AP31" s="830" t="s">
        <v>545</v>
      </c>
      <c r="AQ31" s="830"/>
      <c r="AR31" s="830"/>
      <c r="AS31" s="830"/>
      <c r="AT31" s="830"/>
      <c r="AU31" s="830" t="s">
        <v>545</v>
      </c>
      <c r="AV31" s="830"/>
      <c r="AW31" s="830"/>
      <c r="AX31" s="830"/>
      <c r="AY31" s="830"/>
      <c r="AZ31" s="831" t="s">
        <v>545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416</v>
      </c>
      <c r="C32" s="781"/>
      <c r="D32" s="781"/>
      <c r="E32" s="781"/>
      <c r="F32" s="781"/>
      <c r="G32" s="781"/>
      <c r="H32" s="781"/>
      <c r="I32" s="781"/>
      <c r="J32" s="781"/>
      <c r="K32" s="781"/>
      <c r="L32" s="781"/>
      <c r="M32" s="781"/>
      <c r="N32" s="781"/>
      <c r="O32" s="781"/>
      <c r="P32" s="782"/>
      <c r="Q32" s="783">
        <v>23478</v>
      </c>
      <c r="R32" s="784"/>
      <c r="S32" s="784"/>
      <c r="T32" s="784"/>
      <c r="U32" s="784"/>
      <c r="V32" s="784">
        <v>23315</v>
      </c>
      <c r="W32" s="784"/>
      <c r="X32" s="784"/>
      <c r="Y32" s="784"/>
      <c r="Z32" s="784"/>
      <c r="AA32" s="784">
        <v>163</v>
      </c>
      <c r="AB32" s="784"/>
      <c r="AC32" s="784"/>
      <c r="AD32" s="784"/>
      <c r="AE32" s="785"/>
      <c r="AF32" s="786">
        <v>163</v>
      </c>
      <c r="AG32" s="787"/>
      <c r="AH32" s="787"/>
      <c r="AI32" s="787"/>
      <c r="AJ32" s="788"/>
      <c r="AK32" s="834" t="s">
        <v>545</v>
      </c>
      <c r="AL32" s="830"/>
      <c r="AM32" s="830"/>
      <c r="AN32" s="830"/>
      <c r="AO32" s="830"/>
      <c r="AP32" s="830" t="s">
        <v>545</v>
      </c>
      <c r="AQ32" s="830"/>
      <c r="AR32" s="830"/>
      <c r="AS32" s="830"/>
      <c r="AT32" s="830"/>
      <c r="AU32" s="830" t="s">
        <v>545</v>
      </c>
      <c r="AV32" s="830"/>
      <c r="AW32" s="830"/>
      <c r="AX32" s="830"/>
      <c r="AY32" s="830"/>
      <c r="AZ32" s="831" t="s">
        <v>545</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v>7052</v>
      </c>
      <c r="R33" s="784"/>
      <c r="S33" s="784"/>
      <c r="T33" s="784"/>
      <c r="U33" s="784"/>
      <c r="V33" s="784">
        <v>6468</v>
      </c>
      <c r="W33" s="784"/>
      <c r="X33" s="784"/>
      <c r="Y33" s="784"/>
      <c r="Z33" s="784"/>
      <c r="AA33" s="784">
        <v>584</v>
      </c>
      <c r="AB33" s="784"/>
      <c r="AC33" s="784"/>
      <c r="AD33" s="784"/>
      <c r="AE33" s="785"/>
      <c r="AF33" s="786">
        <v>2100</v>
      </c>
      <c r="AG33" s="787"/>
      <c r="AH33" s="787"/>
      <c r="AI33" s="787"/>
      <c r="AJ33" s="788"/>
      <c r="AK33" s="834">
        <v>23</v>
      </c>
      <c r="AL33" s="830"/>
      <c r="AM33" s="830"/>
      <c r="AN33" s="830"/>
      <c r="AO33" s="830"/>
      <c r="AP33" s="830">
        <v>37604</v>
      </c>
      <c r="AQ33" s="830"/>
      <c r="AR33" s="830"/>
      <c r="AS33" s="830"/>
      <c r="AT33" s="830"/>
      <c r="AU33" s="830">
        <v>1391</v>
      </c>
      <c r="AV33" s="830"/>
      <c r="AW33" s="830"/>
      <c r="AX33" s="830"/>
      <c r="AY33" s="830"/>
      <c r="AZ33" s="831" t="s">
        <v>545</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419</v>
      </c>
      <c r="C34" s="781"/>
      <c r="D34" s="781"/>
      <c r="E34" s="781"/>
      <c r="F34" s="781"/>
      <c r="G34" s="781"/>
      <c r="H34" s="781"/>
      <c r="I34" s="781"/>
      <c r="J34" s="781"/>
      <c r="K34" s="781"/>
      <c r="L34" s="781"/>
      <c r="M34" s="781"/>
      <c r="N34" s="781"/>
      <c r="O34" s="781"/>
      <c r="P34" s="782"/>
      <c r="Q34" s="783">
        <v>462</v>
      </c>
      <c r="R34" s="784"/>
      <c r="S34" s="784"/>
      <c r="T34" s="784"/>
      <c r="U34" s="784"/>
      <c r="V34" s="784">
        <v>277</v>
      </c>
      <c r="W34" s="784"/>
      <c r="X34" s="784"/>
      <c r="Y34" s="784"/>
      <c r="Z34" s="784"/>
      <c r="AA34" s="784">
        <v>185</v>
      </c>
      <c r="AB34" s="784"/>
      <c r="AC34" s="784"/>
      <c r="AD34" s="784"/>
      <c r="AE34" s="785"/>
      <c r="AF34" s="786">
        <v>2536</v>
      </c>
      <c r="AG34" s="787"/>
      <c r="AH34" s="787"/>
      <c r="AI34" s="787"/>
      <c r="AJ34" s="788"/>
      <c r="AK34" s="834">
        <v>0</v>
      </c>
      <c r="AL34" s="830"/>
      <c r="AM34" s="830"/>
      <c r="AN34" s="830"/>
      <c r="AO34" s="830"/>
      <c r="AP34" s="830">
        <v>328</v>
      </c>
      <c r="AQ34" s="830"/>
      <c r="AR34" s="830"/>
      <c r="AS34" s="830"/>
      <c r="AT34" s="830"/>
      <c r="AU34" s="830" t="s">
        <v>545</v>
      </c>
      <c r="AV34" s="830"/>
      <c r="AW34" s="830"/>
      <c r="AX34" s="830"/>
      <c r="AY34" s="830"/>
      <c r="AZ34" s="831" t="s">
        <v>545</v>
      </c>
      <c r="BA34" s="831"/>
      <c r="BB34" s="831"/>
      <c r="BC34" s="831"/>
      <c r="BD34" s="831"/>
      <c r="BE34" s="832" t="s">
        <v>420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421</v>
      </c>
      <c r="C35" s="781"/>
      <c r="D35" s="781"/>
      <c r="E35" s="781"/>
      <c r="F35" s="781"/>
      <c r="G35" s="781"/>
      <c r="H35" s="781"/>
      <c r="I35" s="781"/>
      <c r="J35" s="781"/>
      <c r="K35" s="781"/>
      <c r="L35" s="781"/>
      <c r="M35" s="781"/>
      <c r="N35" s="781"/>
      <c r="O35" s="781"/>
      <c r="P35" s="782"/>
      <c r="Q35" s="783">
        <v>15656</v>
      </c>
      <c r="R35" s="784"/>
      <c r="S35" s="784"/>
      <c r="T35" s="784"/>
      <c r="U35" s="784"/>
      <c r="V35" s="784">
        <v>13724</v>
      </c>
      <c r="W35" s="784"/>
      <c r="X35" s="784"/>
      <c r="Y35" s="784"/>
      <c r="Z35" s="784"/>
      <c r="AA35" s="784">
        <v>1932</v>
      </c>
      <c r="AB35" s="784"/>
      <c r="AC35" s="784"/>
      <c r="AD35" s="784"/>
      <c r="AE35" s="785"/>
      <c r="AF35" s="786">
        <v>3266</v>
      </c>
      <c r="AG35" s="787"/>
      <c r="AH35" s="787"/>
      <c r="AI35" s="787"/>
      <c r="AJ35" s="788"/>
      <c r="AK35" s="834">
        <v>4626</v>
      </c>
      <c r="AL35" s="830"/>
      <c r="AM35" s="830"/>
      <c r="AN35" s="830"/>
      <c r="AO35" s="830"/>
      <c r="AP35" s="830">
        <v>89240</v>
      </c>
      <c r="AQ35" s="830"/>
      <c r="AR35" s="830"/>
      <c r="AS35" s="830"/>
      <c r="AT35" s="830"/>
      <c r="AU35" s="830">
        <v>47387</v>
      </c>
      <c r="AV35" s="830"/>
      <c r="AW35" s="830"/>
      <c r="AX35" s="830"/>
      <c r="AY35" s="830"/>
      <c r="AZ35" s="831" t="s">
        <v>545</v>
      </c>
      <c r="BA35" s="831"/>
      <c r="BB35" s="831"/>
      <c r="BC35" s="831"/>
      <c r="BD35" s="831"/>
      <c r="BE35" s="832" t="s">
        <v>422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423</v>
      </c>
      <c r="C36" s="781"/>
      <c r="D36" s="781"/>
      <c r="E36" s="781"/>
      <c r="F36" s="781"/>
      <c r="G36" s="781"/>
      <c r="H36" s="781"/>
      <c r="I36" s="781"/>
      <c r="J36" s="781"/>
      <c r="K36" s="781"/>
      <c r="L36" s="781"/>
      <c r="M36" s="781"/>
      <c r="N36" s="781"/>
      <c r="O36" s="781"/>
      <c r="P36" s="782"/>
      <c r="Q36" s="783">
        <v>13388</v>
      </c>
      <c r="R36" s="784"/>
      <c r="S36" s="784"/>
      <c r="T36" s="784"/>
      <c r="U36" s="784"/>
      <c r="V36" s="784">
        <v>13509</v>
      </c>
      <c r="W36" s="784"/>
      <c r="X36" s="784"/>
      <c r="Y36" s="784"/>
      <c r="Z36" s="784"/>
      <c r="AA36" s="784">
        <v>-121</v>
      </c>
      <c r="AB36" s="784"/>
      <c r="AC36" s="784"/>
      <c r="AD36" s="784"/>
      <c r="AE36" s="785"/>
      <c r="AF36" s="786">
        <v>1708</v>
      </c>
      <c r="AG36" s="787"/>
      <c r="AH36" s="787"/>
      <c r="AI36" s="787"/>
      <c r="AJ36" s="788"/>
      <c r="AK36" s="834">
        <v>1183</v>
      </c>
      <c r="AL36" s="830"/>
      <c r="AM36" s="830"/>
      <c r="AN36" s="830"/>
      <c r="AO36" s="830"/>
      <c r="AP36" s="830">
        <v>3856</v>
      </c>
      <c r="AQ36" s="830"/>
      <c r="AR36" s="830"/>
      <c r="AS36" s="830"/>
      <c r="AT36" s="830"/>
      <c r="AU36" s="830">
        <v>2025</v>
      </c>
      <c r="AV36" s="830"/>
      <c r="AW36" s="830"/>
      <c r="AX36" s="830"/>
      <c r="AY36" s="830"/>
      <c r="AZ36" s="831" t="s">
        <v>545</v>
      </c>
      <c r="BA36" s="831"/>
      <c r="BB36" s="831"/>
      <c r="BC36" s="831"/>
      <c r="BD36" s="831"/>
      <c r="BE36" s="832" t="s">
        <v>424</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425</v>
      </c>
      <c r="C37" s="781"/>
      <c r="D37" s="781"/>
      <c r="E37" s="781"/>
      <c r="F37" s="781"/>
      <c r="G37" s="781"/>
      <c r="H37" s="781"/>
      <c r="I37" s="781"/>
      <c r="J37" s="781"/>
      <c r="K37" s="781"/>
      <c r="L37" s="781"/>
      <c r="M37" s="781"/>
      <c r="N37" s="781"/>
      <c r="O37" s="781"/>
      <c r="P37" s="782"/>
      <c r="Q37" s="783">
        <v>141</v>
      </c>
      <c r="R37" s="784"/>
      <c r="S37" s="784"/>
      <c r="T37" s="784"/>
      <c r="U37" s="784"/>
      <c r="V37" s="784">
        <v>141</v>
      </c>
      <c r="W37" s="784"/>
      <c r="X37" s="784"/>
      <c r="Y37" s="784"/>
      <c r="Z37" s="784"/>
      <c r="AA37" s="784" t="s">
        <v>545</v>
      </c>
      <c r="AB37" s="784"/>
      <c r="AC37" s="784"/>
      <c r="AD37" s="784"/>
      <c r="AE37" s="785"/>
      <c r="AF37" s="786" t="s">
        <v>392</v>
      </c>
      <c r="AG37" s="787"/>
      <c r="AH37" s="787"/>
      <c r="AI37" s="787"/>
      <c r="AJ37" s="788"/>
      <c r="AK37" s="834">
        <v>35</v>
      </c>
      <c r="AL37" s="830"/>
      <c r="AM37" s="830"/>
      <c r="AN37" s="830"/>
      <c r="AO37" s="830"/>
      <c r="AP37" s="830">
        <v>38</v>
      </c>
      <c r="AQ37" s="830"/>
      <c r="AR37" s="830"/>
      <c r="AS37" s="830"/>
      <c r="AT37" s="830"/>
      <c r="AU37" s="830">
        <v>13</v>
      </c>
      <c r="AV37" s="830"/>
      <c r="AW37" s="830"/>
      <c r="AX37" s="830"/>
      <c r="AY37" s="830"/>
      <c r="AZ37" s="831" t="s">
        <v>545</v>
      </c>
      <c r="BA37" s="831"/>
      <c r="BB37" s="831"/>
      <c r="BC37" s="831"/>
      <c r="BD37" s="831"/>
      <c r="BE37" s="832" t="s">
        <v>426</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427</v>
      </c>
      <c r="C38" s="781"/>
      <c r="D38" s="781"/>
      <c r="E38" s="781"/>
      <c r="F38" s="781"/>
      <c r="G38" s="781"/>
      <c r="H38" s="781"/>
      <c r="I38" s="781"/>
      <c r="J38" s="781"/>
      <c r="K38" s="781"/>
      <c r="L38" s="781"/>
      <c r="M38" s="781"/>
      <c r="N38" s="781"/>
      <c r="O38" s="781"/>
      <c r="P38" s="782"/>
      <c r="Q38" s="783">
        <v>1344</v>
      </c>
      <c r="R38" s="784"/>
      <c r="S38" s="784"/>
      <c r="T38" s="784"/>
      <c r="U38" s="784"/>
      <c r="V38" s="784">
        <v>1344</v>
      </c>
      <c r="W38" s="784"/>
      <c r="X38" s="784"/>
      <c r="Y38" s="784"/>
      <c r="Z38" s="784"/>
      <c r="AA38" s="784" t="s">
        <v>545</v>
      </c>
      <c r="AB38" s="784"/>
      <c r="AC38" s="784"/>
      <c r="AD38" s="784"/>
      <c r="AE38" s="785"/>
      <c r="AF38" s="786" t="s">
        <v>428</v>
      </c>
      <c r="AG38" s="787"/>
      <c r="AH38" s="787"/>
      <c r="AI38" s="787"/>
      <c r="AJ38" s="788"/>
      <c r="AK38" s="834">
        <v>1005</v>
      </c>
      <c r="AL38" s="830"/>
      <c r="AM38" s="830"/>
      <c r="AN38" s="830"/>
      <c r="AO38" s="830"/>
      <c r="AP38" s="830">
        <v>5493</v>
      </c>
      <c r="AQ38" s="830"/>
      <c r="AR38" s="830"/>
      <c r="AS38" s="830"/>
      <c r="AT38" s="830"/>
      <c r="AU38" s="830">
        <v>5493</v>
      </c>
      <c r="AV38" s="830"/>
      <c r="AW38" s="830"/>
      <c r="AX38" s="830"/>
      <c r="AY38" s="830"/>
      <c r="AZ38" s="831" t="s">
        <v>545</v>
      </c>
      <c r="BA38" s="831"/>
      <c r="BB38" s="831"/>
      <c r="BC38" s="831"/>
      <c r="BD38" s="831"/>
      <c r="BE38" s="832" t="s">
        <v>429</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t="s">
        <v>430</v>
      </c>
      <c r="C39" s="781"/>
      <c r="D39" s="781"/>
      <c r="E39" s="781"/>
      <c r="F39" s="781"/>
      <c r="G39" s="781"/>
      <c r="H39" s="781"/>
      <c r="I39" s="781"/>
      <c r="J39" s="781"/>
      <c r="K39" s="781"/>
      <c r="L39" s="781"/>
      <c r="M39" s="781"/>
      <c r="N39" s="781"/>
      <c r="O39" s="781"/>
      <c r="P39" s="782"/>
      <c r="Q39" s="783">
        <v>835</v>
      </c>
      <c r="R39" s="784"/>
      <c r="S39" s="784"/>
      <c r="T39" s="784"/>
      <c r="U39" s="784"/>
      <c r="V39" s="784">
        <v>829</v>
      </c>
      <c r="W39" s="784"/>
      <c r="X39" s="784"/>
      <c r="Y39" s="784"/>
      <c r="Z39" s="784"/>
      <c r="AA39" s="784">
        <v>6</v>
      </c>
      <c r="AB39" s="784"/>
      <c r="AC39" s="784"/>
      <c r="AD39" s="784"/>
      <c r="AE39" s="785"/>
      <c r="AF39" s="786" t="s">
        <v>415</v>
      </c>
      <c r="AG39" s="787"/>
      <c r="AH39" s="787"/>
      <c r="AI39" s="787"/>
      <c r="AJ39" s="788"/>
      <c r="AK39" s="834">
        <v>612</v>
      </c>
      <c r="AL39" s="830"/>
      <c r="AM39" s="830"/>
      <c r="AN39" s="830"/>
      <c r="AO39" s="830"/>
      <c r="AP39" s="830">
        <v>610</v>
      </c>
      <c r="AQ39" s="830"/>
      <c r="AR39" s="830"/>
      <c r="AS39" s="830"/>
      <c r="AT39" s="830"/>
      <c r="AU39" s="830">
        <v>447</v>
      </c>
      <c r="AV39" s="830"/>
      <c r="AW39" s="830"/>
      <c r="AX39" s="830"/>
      <c r="AY39" s="830"/>
      <c r="AZ39" s="831" t="s">
        <v>545</v>
      </c>
      <c r="BA39" s="831"/>
      <c r="BB39" s="831"/>
      <c r="BC39" s="831"/>
      <c r="BD39" s="831"/>
      <c r="BE39" s="832" t="s">
        <v>431</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t="s">
        <v>432</v>
      </c>
      <c r="C40" s="781"/>
      <c r="D40" s="781"/>
      <c r="E40" s="781"/>
      <c r="F40" s="781"/>
      <c r="G40" s="781"/>
      <c r="H40" s="781"/>
      <c r="I40" s="781"/>
      <c r="J40" s="781"/>
      <c r="K40" s="781"/>
      <c r="L40" s="781"/>
      <c r="M40" s="781"/>
      <c r="N40" s="781"/>
      <c r="O40" s="781"/>
      <c r="P40" s="782"/>
      <c r="Q40" s="783">
        <v>1921</v>
      </c>
      <c r="R40" s="784"/>
      <c r="S40" s="784"/>
      <c r="T40" s="784"/>
      <c r="U40" s="784"/>
      <c r="V40" s="784">
        <v>1921</v>
      </c>
      <c r="W40" s="784"/>
      <c r="X40" s="784"/>
      <c r="Y40" s="784"/>
      <c r="Z40" s="784"/>
      <c r="AA40" s="784" t="s">
        <v>545</v>
      </c>
      <c r="AB40" s="784"/>
      <c r="AC40" s="784"/>
      <c r="AD40" s="784"/>
      <c r="AE40" s="785"/>
      <c r="AF40" s="786">
        <v>1465</v>
      </c>
      <c r="AG40" s="787"/>
      <c r="AH40" s="787"/>
      <c r="AI40" s="787"/>
      <c r="AJ40" s="788"/>
      <c r="AK40" s="834">
        <v>112</v>
      </c>
      <c r="AL40" s="830"/>
      <c r="AM40" s="830"/>
      <c r="AN40" s="830"/>
      <c r="AO40" s="830"/>
      <c r="AP40" s="830">
        <v>3225</v>
      </c>
      <c r="AQ40" s="830"/>
      <c r="AR40" s="830"/>
      <c r="AS40" s="830"/>
      <c r="AT40" s="830"/>
      <c r="AU40" s="830" t="s">
        <v>545</v>
      </c>
      <c r="AV40" s="830"/>
      <c r="AW40" s="830"/>
      <c r="AX40" s="830"/>
      <c r="AY40" s="830"/>
      <c r="AZ40" s="831" t="s">
        <v>545</v>
      </c>
      <c r="BA40" s="831"/>
      <c r="BB40" s="831"/>
      <c r="BC40" s="831"/>
      <c r="BD40" s="831"/>
      <c r="BE40" s="832" t="s">
        <v>433</v>
      </c>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399</v>
      </c>
      <c r="B63" s="789" t="s">
        <v>435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12533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392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437</v>
      </c>
      <c r="B66" s="728"/>
      <c r="C66" s="728"/>
      <c r="D66" s="728"/>
      <c r="E66" s="728"/>
      <c r="F66" s="728"/>
      <c r="G66" s="728"/>
      <c r="H66" s="728"/>
      <c r="I66" s="728"/>
      <c r="J66" s="728"/>
      <c r="K66" s="728"/>
      <c r="L66" s="728"/>
      <c r="M66" s="728"/>
      <c r="N66" s="728"/>
      <c r="O66" s="728"/>
      <c r="P66" s="729"/>
      <c r="Q66" s="733" t="s">
        <v>438</v>
      </c>
      <c r="R66" s="734"/>
      <c r="S66" s="734"/>
      <c r="T66" s="734"/>
      <c r="U66" s="735"/>
      <c r="V66" s="733" t="s">
        <v>439</v>
      </c>
      <c r="W66" s="734"/>
      <c r="X66" s="734"/>
      <c r="Y66" s="734"/>
      <c r="Z66" s="735"/>
      <c r="AA66" s="733" t="s">
        <v>405</v>
      </c>
      <c r="AB66" s="734"/>
      <c r="AC66" s="734"/>
      <c r="AD66" s="734"/>
      <c r="AE66" s="735"/>
      <c r="AF66" s="854" t="s">
        <v>440</v>
      </c>
      <c r="AG66" s="815"/>
      <c r="AH66" s="815"/>
      <c r="AI66" s="815"/>
      <c r="AJ66" s="855"/>
      <c r="AK66" s="733" t="s">
        <v>441</v>
      </c>
      <c r="AL66" s="728"/>
      <c r="AM66" s="728"/>
      <c r="AN66" s="728"/>
      <c r="AO66" s="729"/>
      <c r="AP66" s="733" t="s">
        <v>442</v>
      </c>
      <c r="AQ66" s="734"/>
      <c r="AR66" s="734"/>
      <c r="AS66" s="734"/>
      <c r="AT66" s="735"/>
      <c r="AU66" s="733" t="s">
        <v>443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609</v>
      </c>
      <c r="C68" s="870"/>
      <c r="D68" s="870"/>
      <c r="E68" s="870"/>
      <c r="F68" s="870"/>
      <c r="G68" s="870"/>
      <c r="H68" s="870"/>
      <c r="I68" s="870"/>
      <c r="J68" s="870"/>
      <c r="K68" s="870"/>
      <c r="L68" s="870"/>
      <c r="M68" s="870"/>
      <c r="N68" s="870"/>
      <c r="O68" s="870"/>
      <c r="P68" s="871"/>
      <c r="Q68" s="872">
        <v>5084</v>
      </c>
      <c r="R68" s="866"/>
      <c r="S68" s="866"/>
      <c r="T68" s="866"/>
      <c r="U68" s="866"/>
      <c r="V68" s="866">
        <v>4185</v>
      </c>
      <c r="W68" s="866"/>
      <c r="X68" s="866"/>
      <c r="Y68" s="866"/>
      <c r="Z68" s="866"/>
      <c r="AA68" s="866">
        <v>899</v>
      </c>
      <c r="AB68" s="866"/>
      <c r="AC68" s="866"/>
      <c r="AD68" s="866"/>
      <c r="AE68" s="866"/>
      <c r="AF68" s="866">
        <v>899</v>
      </c>
      <c r="AG68" s="866"/>
      <c r="AH68" s="866"/>
      <c r="AI68" s="866"/>
      <c r="AJ68" s="866"/>
      <c r="AK68" s="866" t="s">
        <v>545</v>
      </c>
      <c r="AL68" s="866"/>
      <c r="AM68" s="866"/>
      <c r="AN68" s="866"/>
      <c r="AO68" s="866"/>
      <c r="AP68" s="866">
        <v>699</v>
      </c>
      <c r="AQ68" s="866"/>
      <c r="AR68" s="866"/>
      <c r="AS68" s="866"/>
      <c r="AT68" s="866"/>
      <c r="AU68" s="866">
        <v>403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610</v>
      </c>
      <c r="C69" s="874"/>
      <c r="D69" s="874"/>
      <c r="E69" s="874"/>
      <c r="F69" s="874"/>
      <c r="G69" s="874"/>
      <c r="H69" s="874"/>
      <c r="I69" s="874"/>
      <c r="J69" s="874"/>
      <c r="K69" s="874"/>
      <c r="L69" s="874"/>
      <c r="M69" s="874"/>
      <c r="N69" s="874"/>
      <c r="O69" s="874"/>
      <c r="P69" s="875"/>
      <c r="Q69" s="876">
        <v>252</v>
      </c>
      <c r="R69" s="830"/>
      <c r="S69" s="830"/>
      <c r="T69" s="830"/>
      <c r="U69" s="830"/>
      <c r="V69" s="830">
        <v>196</v>
      </c>
      <c r="W69" s="830"/>
      <c r="X69" s="830"/>
      <c r="Y69" s="830"/>
      <c r="Z69" s="830"/>
      <c r="AA69" s="830">
        <v>56</v>
      </c>
      <c r="AB69" s="830"/>
      <c r="AC69" s="830"/>
      <c r="AD69" s="830"/>
      <c r="AE69" s="830"/>
      <c r="AF69" s="830">
        <v>56</v>
      </c>
      <c r="AG69" s="830"/>
      <c r="AH69" s="830"/>
      <c r="AI69" s="830"/>
      <c r="AJ69" s="830"/>
      <c r="AK69" s="830" t="s">
        <v>545</v>
      </c>
      <c r="AL69" s="830"/>
      <c r="AM69" s="830"/>
      <c r="AN69" s="830"/>
      <c r="AO69" s="830"/>
      <c r="AP69" s="830" t="s">
        <v>545</v>
      </c>
      <c r="AQ69" s="830"/>
      <c r="AR69" s="830"/>
      <c r="AS69" s="830"/>
      <c r="AT69" s="830"/>
      <c r="AU69" s="830" t="s">
        <v>545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611</v>
      </c>
      <c r="C70" s="874"/>
      <c r="D70" s="874"/>
      <c r="E70" s="874"/>
      <c r="F70" s="874"/>
      <c r="G70" s="874"/>
      <c r="H70" s="874"/>
      <c r="I70" s="874"/>
      <c r="J70" s="874"/>
      <c r="K70" s="874"/>
      <c r="L70" s="874"/>
      <c r="M70" s="874"/>
      <c r="N70" s="874"/>
      <c r="O70" s="874"/>
      <c r="P70" s="875"/>
      <c r="Q70" s="876">
        <v>4</v>
      </c>
      <c r="R70" s="830"/>
      <c r="S70" s="830"/>
      <c r="T70" s="830"/>
      <c r="U70" s="830"/>
      <c r="V70" s="830">
        <v>3</v>
      </c>
      <c r="W70" s="830"/>
      <c r="X70" s="830"/>
      <c r="Y70" s="830"/>
      <c r="Z70" s="830"/>
      <c r="AA70" s="830">
        <v>1</v>
      </c>
      <c r="AB70" s="830"/>
      <c r="AC70" s="830"/>
      <c r="AD70" s="830"/>
      <c r="AE70" s="830"/>
      <c r="AF70" s="830">
        <v>1</v>
      </c>
      <c r="AG70" s="830"/>
      <c r="AH70" s="830"/>
      <c r="AI70" s="830"/>
      <c r="AJ70" s="830"/>
      <c r="AK70" s="830" t="s">
        <v>545</v>
      </c>
      <c r="AL70" s="830"/>
      <c r="AM70" s="830"/>
      <c r="AN70" s="830"/>
      <c r="AO70" s="830"/>
      <c r="AP70" s="830" t="s">
        <v>545</v>
      </c>
      <c r="AQ70" s="830"/>
      <c r="AR70" s="830"/>
      <c r="AS70" s="830"/>
      <c r="AT70" s="830"/>
      <c r="AU70" s="830" t="s">
        <v>545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612</v>
      </c>
      <c r="C71" s="874"/>
      <c r="D71" s="874"/>
      <c r="E71" s="874"/>
      <c r="F71" s="874"/>
      <c r="G71" s="874"/>
      <c r="H71" s="874"/>
      <c r="I71" s="874"/>
      <c r="J71" s="874"/>
      <c r="K71" s="874"/>
      <c r="L71" s="874"/>
      <c r="M71" s="874"/>
      <c r="N71" s="874"/>
      <c r="O71" s="874"/>
      <c r="P71" s="875"/>
      <c r="Q71" s="876">
        <v>1</v>
      </c>
      <c r="R71" s="830"/>
      <c r="S71" s="830"/>
      <c r="T71" s="830"/>
      <c r="U71" s="830"/>
      <c r="V71" s="830">
        <v>0</v>
      </c>
      <c r="W71" s="830"/>
      <c r="X71" s="830"/>
      <c r="Y71" s="830"/>
      <c r="Z71" s="830"/>
      <c r="AA71" s="830">
        <v>1</v>
      </c>
      <c r="AB71" s="830"/>
      <c r="AC71" s="830"/>
      <c r="AD71" s="830"/>
      <c r="AE71" s="830"/>
      <c r="AF71" s="830">
        <v>1</v>
      </c>
      <c r="AG71" s="830"/>
      <c r="AH71" s="830"/>
      <c r="AI71" s="830"/>
      <c r="AJ71" s="830"/>
      <c r="AK71" s="830" t="s">
        <v>545</v>
      </c>
      <c r="AL71" s="830"/>
      <c r="AM71" s="830"/>
      <c r="AN71" s="830"/>
      <c r="AO71" s="830"/>
      <c r="AP71" s="830" t="s">
        <v>545</v>
      </c>
      <c r="AQ71" s="830"/>
      <c r="AR71" s="830"/>
      <c r="AS71" s="830"/>
      <c r="AT71" s="830"/>
      <c r="AU71" s="830" t="s">
        <v>545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613</v>
      </c>
      <c r="C72" s="874"/>
      <c r="D72" s="874"/>
      <c r="E72" s="874"/>
      <c r="F72" s="874"/>
      <c r="G72" s="874"/>
      <c r="H72" s="874"/>
      <c r="I72" s="874"/>
      <c r="J72" s="874"/>
      <c r="K72" s="874"/>
      <c r="L72" s="874"/>
      <c r="M72" s="874"/>
      <c r="N72" s="874"/>
      <c r="O72" s="874"/>
      <c r="P72" s="875"/>
      <c r="Q72" s="876">
        <v>158</v>
      </c>
      <c r="R72" s="830"/>
      <c r="S72" s="830"/>
      <c r="T72" s="830"/>
      <c r="U72" s="830"/>
      <c r="V72" s="830">
        <v>156</v>
      </c>
      <c r="W72" s="830"/>
      <c r="X72" s="830"/>
      <c r="Y72" s="830"/>
      <c r="Z72" s="830"/>
      <c r="AA72" s="830">
        <v>2</v>
      </c>
      <c r="AB72" s="830"/>
      <c r="AC72" s="830"/>
      <c r="AD72" s="830"/>
      <c r="AE72" s="830"/>
      <c r="AF72" s="830">
        <v>2</v>
      </c>
      <c r="AG72" s="830"/>
      <c r="AH72" s="830"/>
      <c r="AI72" s="830"/>
      <c r="AJ72" s="830"/>
      <c r="AK72" s="830" t="s">
        <v>545</v>
      </c>
      <c r="AL72" s="830"/>
      <c r="AM72" s="830"/>
      <c r="AN72" s="830"/>
      <c r="AO72" s="830"/>
      <c r="AP72" s="830" t="s">
        <v>545</v>
      </c>
      <c r="AQ72" s="830"/>
      <c r="AR72" s="830"/>
      <c r="AS72" s="830"/>
      <c r="AT72" s="830"/>
      <c r="AU72" s="830" t="s">
        <v>545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614</v>
      </c>
      <c r="C73" s="874"/>
      <c r="D73" s="874"/>
      <c r="E73" s="874"/>
      <c r="F73" s="874"/>
      <c r="G73" s="874"/>
      <c r="H73" s="874"/>
      <c r="I73" s="874"/>
      <c r="J73" s="874"/>
      <c r="K73" s="874"/>
      <c r="L73" s="874"/>
      <c r="M73" s="874"/>
      <c r="N73" s="874"/>
      <c r="O73" s="874"/>
      <c r="P73" s="875"/>
      <c r="Q73" s="876">
        <v>168</v>
      </c>
      <c r="R73" s="830"/>
      <c r="S73" s="830"/>
      <c r="T73" s="830"/>
      <c r="U73" s="830"/>
      <c r="V73" s="830">
        <v>168</v>
      </c>
      <c r="W73" s="830"/>
      <c r="X73" s="830"/>
      <c r="Y73" s="830"/>
      <c r="Z73" s="830"/>
      <c r="AA73" s="830" t="s">
        <v>545</v>
      </c>
      <c r="AB73" s="830"/>
      <c r="AC73" s="830"/>
      <c r="AD73" s="830"/>
      <c r="AE73" s="830"/>
      <c r="AF73" s="830" t="s">
        <v>545</v>
      </c>
      <c r="AG73" s="830"/>
      <c r="AH73" s="830"/>
      <c r="AI73" s="830"/>
      <c r="AJ73" s="830"/>
      <c r="AK73" s="830" t="s">
        <v>545</v>
      </c>
      <c r="AL73" s="830"/>
      <c r="AM73" s="830"/>
      <c r="AN73" s="830"/>
      <c r="AO73" s="830"/>
      <c r="AP73" s="830" t="s">
        <v>545</v>
      </c>
      <c r="AQ73" s="830"/>
      <c r="AR73" s="830"/>
      <c r="AS73" s="830"/>
      <c r="AT73" s="830"/>
      <c r="AU73" s="830" t="s">
        <v>545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399</v>
      </c>
      <c r="B88" s="789" t="s">
        <v>444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445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450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451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452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453</v>
      </c>
      <c r="AB109" s="893"/>
      <c r="AC109" s="893"/>
      <c r="AD109" s="893"/>
      <c r="AE109" s="894"/>
      <c r="AF109" s="892" t="s">
        <v>454</v>
      </c>
      <c r="AG109" s="893"/>
      <c r="AH109" s="893"/>
      <c r="AI109" s="893"/>
      <c r="AJ109" s="894"/>
      <c r="AK109" s="892" t="s">
        <v>310</v>
      </c>
      <c r="AL109" s="893"/>
      <c r="AM109" s="893"/>
      <c r="AN109" s="893"/>
      <c r="AO109" s="894"/>
      <c r="AP109" s="892" t="s">
        <v>455</v>
      </c>
      <c r="AQ109" s="893"/>
      <c r="AR109" s="893"/>
      <c r="AS109" s="893"/>
      <c r="AT109" s="895"/>
      <c r="AU109" s="912" t="s">
        <v>452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453</v>
      </c>
      <c r="BR109" s="893"/>
      <c r="BS109" s="893"/>
      <c r="BT109" s="893"/>
      <c r="BU109" s="894"/>
      <c r="BV109" s="892" t="s">
        <v>454</v>
      </c>
      <c r="BW109" s="893"/>
      <c r="BX109" s="893"/>
      <c r="BY109" s="893"/>
      <c r="BZ109" s="894"/>
      <c r="CA109" s="892" t="s">
        <v>310</v>
      </c>
      <c r="CB109" s="893"/>
      <c r="CC109" s="893"/>
      <c r="CD109" s="893"/>
      <c r="CE109" s="894"/>
      <c r="CF109" s="913" t="s">
        <v>455</v>
      </c>
      <c r="CG109" s="913"/>
      <c r="CH109" s="913"/>
      <c r="CI109" s="913"/>
      <c r="CJ109" s="913"/>
      <c r="CK109" s="892" t="s">
        <v>456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453</v>
      </c>
      <c r="DH109" s="893"/>
      <c r="DI109" s="893"/>
      <c r="DJ109" s="893"/>
      <c r="DK109" s="894"/>
      <c r="DL109" s="892" t="s">
        <v>454</v>
      </c>
      <c r="DM109" s="893"/>
      <c r="DN109" s="893"/>
      <c r="DO109" s="893"/>
      <c r="DP109" s="894"/>
      <c r="DQ109" s="892" t="s">
        <v>310</v>
      </c>
      <c r="DR109" s="893"/>
      <c r="DS109" s="893"/>
      <c r="DT109" s="893"/>
      <c r="DU109" s="894"/>
      <c r="DV109" s="892" t="s">
        <v>455</v>
      </c>
      <c r="DW109" s="893"/>
      <c r="DX109" s="893"/>
      <c r="DY109" s="893"/>
      <c r="DZ109" s="895"/>
    </row>
    <row r="110" spans="1:131" s="230" customFormat="1" ht="26.25" customHeight="1" x14ac:dyDescent="0.2">
      <c r="A110" s="896" t="s">
        <v>457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21442559</v>
      </c>
      <c r="AB110" s="900"/>
      <c r="AC110" s="900"/>
      <c r="AD110" s="900"/>
      <c r="AE110" s="901"/>
      <c r="AF110" s="902">
        <v>21620161</v>
      </c>
      <c r="AG110" s="900"/>
      <c r="AH110" s="900"/>
      <c r="AI110" s="900"/>
      <c r="AJ110" s="901"/>
      <c r="AK110" s="902">
        <v>22080302</v>
      </c>
      <c r="AL110" s="900"/>
      <c r="AM110" s="900"/>
      <c r="AN110" s="900"/>
      <c r="AO110" s="901"/>
      <c r="AP110" s="903">
        <v>25.7</v>
      </c>
      <c r="AQ110" s="904"/>
      <c r="AR110" s="904"/>
      <c r="AS110" s="904"/>
      <c r="AT110" s="905"/>
      <c r="AU110" s="906" t="s">
        <v>74</v>
      </c>
      <c r="AV110" s="907"/>
      <c r="AW110" s="907"/>
      <c r="AX110" s="907"/>
      <c r="AY110" s="907"/>
      <c r="AZ110" s="929" t="s">
        <v>458</v>
      </c>
      <c r="BA110" s="897"/>
      <c r="BB110" s="897"/>
      <c r="BC110" s="897"/>
      <c r="BD110" s="897"/>
      <c r="BE110" s="897"/>
      <c r="BF110" s="897"/>
      <c r="BG110" s="897"/>
      <c r="BH110" s="897"/>
      <c r="BI110" s="897"/>
      <c r="BJ110" s="897"/>
      <c r="BK110" s="897"/>
      <c r="BL110" s="897"/>
      <c r="BM110" s="897"/>
      <c r="BN110" s="897"/>
      <c r="BO110" s="897"/>
      <c r="BP110" s="898"/>
      <c r="BQ110" s="930">
        <v>233945487</v>
      </c>
      <c r="BR110" s="931"/>
      <c r="BS110" s="931"/>
      <c r="BT110" s="931"/>
      <c r="BU110" s="931"/>
      <c r="BV110" s="931">
        <v>239297183</v>
      </c>
      <c r="BW110" s="931"/>
      <c r="BX110" s="931"/>
      <c r="BY110" s="931"/>
      <c r="BZ110" s="931"/>
      <c r="CA110" s="931">
        <v>235581479</v>
      </c>
      <c r="CB110" s="931"/>
      <c r="CC110" s="931"/>
      <c r="CD110" s="931"/>
      <c r="CE110" s="931"/>
      <c r="CF110" s="944">
        <v>274.60000000000002</v>
      </c>
      <c r="CG110" s="945"/>
      <c r="CH110" s="945"/>
      <c r="CI110" s="945"/>
      <c r="CJ110" s="945"/>
      <c r="CK110" s="946" t="s">
        <v>459</v>
      </c>
      <c r="CL110" s="947"/>
      <c r="CM110" s="929" t="s">
        <v>460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18090047</v>
      </c>
      <c r="DH110" s="931"/>
      <c r="DI110" s="931"/>
      <c r="DJ110" s="931"/>
      <c r="DK110" s="931"/>
      <c r="DL110" s="931">
        <v>9830564</v>
      </c>
      <c r="DM110" s="931"/>
      <c r="DN110" s="931"/>
      <c r="DO110" s="931"/>
      <c r="DP110" s="931"/>
      <c r="DQ110" s="931">
        <v>3786008</v>
      </c>
      <c r="DR110" s="931"/>
      <c r="DS110" s="931"/>
      <c r="DT110" s="931"/>
      <c r="DU110" s="931"/>
      <c r="DV110" s="932">
        <v>4.4000000000000004</v>
      </c>
      <c r="DW110" s="932"/>
      <c r="DX110" s="932"/>
      <c r="DY110" s="932"/>
      <c r="DZ110" s="933"/>
    </row>
    <row r="111" spans="1:131" s="230" customFormat="1" ht="26.25" customHeight="1" x14ac:dyDescent="0.2">
      <c r="A111" s="934" t="s">
        <v>461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462</v>
      </c>
      <c r="AB111" s="938"/>
      <c r="AC111" s="938"/>
      <c r="AD111" s="938"/>
      <c r="AE111" s="939"/>
      <c r="AF111" s="940" t="s">
        <v>462</v>
      </c>
      <c r="AG111" s="938"/>
      <c r="AH111" s="938"/>
      <c r="AI111" s="938"/>
      <c r="AJ111" s="939"/>
      <c r="AK111" s="940" t="s">
        <v>428</v>
      </c>
      <c r="AL111" s="938"/>
      <c r="AM111" s="938"/>
      <c r="AN111" s="938"/>
      <c r="AO111" s="939"/>
      <c r="AP111" s="941" t="s">
        <v>428</v>
      </c>
      <c r="AQ111" s="942"/>
      <c r="AR111" s="942"/>
      <c r="AS111" s="942"/>
      <c r="AT111" s="943"/>
      <c r="AU111" s="908"/>
      <c r="AV111" s="909"/>
      <c r="AW111" s="909"/>
      <c r="AX111" s="909"/>
      <c r="AY111" s="909"/>
      <c r="AZ111" s="922" t="s">
        <v>463</v>
      </c>
      <c r="BA111" s="923"/>
      <c r="BB111" s="923"/>
      <c r="BC111" s="923"/>
      <c r="BD111" s="923"/>
      <c r="BE111" s="923"/>
      <c r="BF111" s="923"/>
      <c r="BG111" s="923"/>
      <c r="BH111" s="923"/>
      <c r="BI111" s="923"/>
      <c r="BJ111" s="923"/>
      <c r="BK111" s="923"/>
      <c r="BL111" s="923"/>
      <c r="BM111" s="923"/>
      <c r="BN111" s="923"/>
      <c r="BO111" s="923"/>
      <c r="BP111" s="924"/>
      <c r="BQ111" s="925">
        <v>28981177</v>
      </c>
      <c r="BR111" s="926"/>
      <c r="BS111" s="926"/>
      <c r="BT111" s="926"/>
      <c r="BU111" s="926"/>
      <c r="BV111" s="926">
        <v>19156947</v>
      </c>
      <c r="BW111" s="926"/>
      <c r="BX111" s="926"/>
      <c r="BY111" s="926"/>
      <c r="BZ111" s="926"/>
      <c r="CA111" s="926">
        <v>12302050</v>
      </c>
      <c r="CB111" s="926"/>
      <c r="CC111" s="926"/>
      <c r="CD111" s="926"/>
      <c r="CE111" s="926"/>
      <c r="CF111" s="920">
        <v>14.3</v>
      </c>
      <c r="CG111" s="921"/>
      <c r="CH111" s="921"/>
      <c r="CI111" s="921"/>
      <c r="CJ111" s="921"/>
      <c r="CK111" s="948"/>
      <c r="CL111" s="949"/>
      <c r="CM111" s="922" t="s">
        <v>464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462</v>
      </c>
      <c r="DH111" s="926"/>
      <c r="DI111" s="926"/>
      <c r="DJ111" s="926"/>
      <c r="DK111" s="926"/>
      <c r="DL111" s="926" t="s">
        <v>428</v>
      </c>
      <c r="DM111" s="926"/>
      <c r="DN111" s="926"/>
      <c r="DO111" s="926"/>
      <c r="DP111" s="926"/>
      <c r="DQ111" s="926" t="s">
        <v>428</v>
      </c>
      <c r="DR111" s="926"/>
      <c r="DS111" s="926"/>
      <c r="DT111" s="926"/>
      <c r="DU111" s="926"/>
      <c r="DV111" s="927" t="s">
        <v>462</v>
      </c>
      <c r="DW111" s="927"/>
      <c r="DX111" s="927"/>
      <c r="DY111" s="927"/>
      <c r="DZ111" s="928"/>
    </row>
    <row r="112" spans="1:131" s="230" customFormat="1" ht="26.25" customHeight="1" x14ac:dyDescent="0.2">
      <c r="A112" s="952" t="s">
        <v>465</v>
      </c>
      <c r="B112" s="953"/>
      <c r="C112" s="923" t="s">
        <v>466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462</v>
      </c>
      <c r="AB112" s="959"/>
      <c r="AC112" s="959"/>
      <c r="AD112" s="959"/>
      <c r="AE112" s="960"/>
      <c r="AF112" s="961" t="s">
        <v>428</v>
      </c>
      <c r="AG112" s="959"/>
      <c r="AH112" s="959"/>
      <c r="AI112" s="959"/>
      <c r="AJ112" s="960"/>
      <c r="AK112" s="961" t="s">
        <v>462</v>
      </c>
      <c r="AL112" s="959"/>
      <c r="AM112" s="959"/>
      <c r="AN112" s="959"/>
      <c r="AO112" s="960"/>
      <c r="AP112" s="962" t="s">
        <v>462</v>
      </c>
      <c r="AQ112" s="963"/>
      <c r="AR112" s="963"/>
      <c r="AS112" s="963"/>
      <c r="AT112" s="964"/>
      <c r="AU112" s="908"/>
      <c r="AV112" s="909"/>
      <c r="AW112" s="909"/>
      <c r="AX112" s="909"/>
      <c r="AY112" s="909"/>
      <c r="AZ112" s="922" t="s">
        <v>467</v>
      </c>
      <c r="BA112" s="923"/>
      <c r="BB112" s="923"/>
      <c r="BC112" s="923"/>
      <c r="BD112" s="923"/>
      <c r="BE112" s="923"/>
      <c r="BF112" s="923"/>
      <c r="BG112" s="923"/>
      <c r="BH112" s="923"/>
      <c r="BI112" s="923"/>
      <c r="BJ112" s="923"/>
      <c r="BK112" s="923"/>
      <c r="BL112" s="923"/>
      <c r="BM112" s="923"/>
      <c r="BN112" s="923"/>
      <c r="BO112" s="923"/>
      <c r="BP112" s="924"/>
      <c r="BQ112" s="925">
        <v>66197994</v>
      </c>
      <c r="BR112" s="926"/>
      <c r="BS112" s="926"/>
      <c r="BT112" s="926"/>
      <c r="BU112" s="926"/>
      <c r="BV112" s="926">
        <v>61472007</v>
      </c>
      <c r="BW112" s="926"/>
      <c r="BX112" s="926"/>
      <c r="BY112" s="926"/>
      <c r="BZ112" s="926"/>
      <c r="CA112" s="926">
        <v>56755334</v>
      </c>
      <c r="CB112" s="926"/>
      <c r="CC112" s="926"/>
      <c r="CD112" s="926"/>
      <c r="CE112" s="926"/>
      <c r="CF112" s="920">
        <v>66.2</v>
      </c>
      <c r="CG112" s="921"/>
      <c r="CH112" s="921"/>
      <c r="CI112" s="921"/>
      <c r="CJ112" s="921"/>
      <c r="CK112" s="948"/>
      <c r="CL112" s="949"/>
      <c r="CM112" s="922" t="s">
        <v>468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20526</v>
      </c>
      <c r="DH112" s="926"/>
      <c r="DI112" s="926"/>
      <c r="DJ112" s="926"/>
      <c r="DK112" s="926"/>
      <c r="DL112" s="926">
        <v>16811</v>
      </c>
      <c r="DM112" s="926"/>
      <c r="DN112" s="926"/>
      <c r="DO112" s="926"/>
      <c r="DP112" s="926"/>
      <c r="DQ112" s="926">
        <v>12911</v>
      </c>
      <c r="DR112" s="926"/>
      <c r="DS112" s="926"/>
      <c r="DT112" s="926"/>
      <c r="DU112" s="926"/>
      <c r="DV112" s="927">
        <v>0</v>
      </c>
      <c r="DW112" s="927"/>
      <c r="DX112" s="927"/>
      <c r="DY112" s="927"/>
      <c r="DZ112" s="928"/>
    </row>
    <row r="113" spans="1:130" s="230" customFormat="1" ht="26.25" customHeight="1" x14ac:dyDescent="0.2">
      <c r="A113" s="954"/>
      <c r="B113" s="955"/>
      <c r="C113" s="923" t="s">
        <v>469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7235141</v>
      </c>
      <c r="AB113" s="938"/>
      <c r="AC113" s="938"/>
      <c r="AD113" s="938"/>
      <c r="AE113" s="939"/>
      <c r="AF113" s="940">
        <v>7078477</v>
      </c>
      <c r="AG113" s="938"/>
      <c r="AH113" s="938"/>
      <c r="AI113" s="938"/>
      <c r="AJ113" s="939"/>
      <c r="AK113" s="940">
        <v>6762163</v>
      </c>
      <c r="AL113" s="938"/>
      <c r="AM113" s="938"/>
      <c r="AN113" s="938"/>
      <c r="AO113" s="939"/>
      <c r="AP113" s="941">
        <v>7.9</v>
      </c>
      <c r="AQ113" s="942"/>
      <c r="AR113" s="942"/>
      <c r="AS113" s="942"/>
      <c r="AT113" s="943"/>
      <c r="AU113" s="908"/>
      <c r="AV113" s="909"/>
      <c r="AW113" s="909"/>
      <c r="AX113" s="909"/>
      <c r="AY113" s="909"/>
      <c r="AZ113" s="922" t="s">
        <v>470</v>
      </c>
      <c r="BA113" s="923"/>
      <c r="BB113" s="923"/>
      <c r="BC113" s="923"/>
      <c r="BD113" s="923"/>
      <c r="BE113" s="923"/>
      <c r="BF113" s="923"/>
      <c r="BG113" s="923"/>
      <c r="BH113" s="923"/>
      <c r="BI113" s="923"/>
      <c r="BJ113" s="923"/>
      <c r="BK113" s="923"/>
      <c r="BL113" s="923"/>
      <c r="BM113" s="923"/>
      <c r="BN113" s="923"/>
      <c r="BO113" s="923"/>
      <c r="BP113" s="924"/>
      <c r="BQ113" s="925">
        <v>387672</v>
      </c>
      <c r="BR113" s="926"/>
      <c r="BS113" s="926"/>
      <c r="BT113" s="926"/>
      <c r="BU113" s="926"/>
      <c r="BV113" s="926">
        <v>328549</v>
      </c>
      <c r="BW113" s="926"/>
      <c r="BX113" s="926"/>
      <c r="BY113" s="926"/>
      <c r="BZ113" s="926"/>
      <c r="CA113" s="926">
        <v>403389</v>
      </c>
      <c r="CB113" s="926"/>
      <c r="CC113" s="926"/>
      <c r="CD113" s="926"/>
      <c r="CE113" s="926"/>
      <c r="CF113" s="920">
        <v>0.5</v>
      </c>
      <c r="CG113" s="921"/>
      <c r="CH113" s="921"/>
      <c r="CI113" s="921"/>
      <c r="CJ113" s="921"/>
      <c r="CK113" s="948"/>
      <c r="CL113" s="949"/>
      <c r="CM113" s="922" t="s">
        <v>471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216284</v>
      </c>
      <c r="DH113" s="959"/>
      <c r="DI113" s="959"/>
      <c r="DJ113" s="959"/>
      <c r="DK113" s="960"/>
      <c r="DL113" s="961">
        <v>163936</v>
      </c>
      <c r="DM113" s="959"/>
      <c r="DN113" s="959"/>
      <c r="DO113" s="959"/>
      <c r="DP113" s="960"/>
      <c r="DQ113" s="961">
        <v>111754</v>
      </c>
      <c r="DR113" s="959"/>
      <c r="DS113" s="959"/>
      <c r="DT113" s="959"/>
      <c r="DU113" s="960"/>
      <c r="DV113" s="962">
        <v>0.1</v>
      </c>
      <c r="DW113" s="963"/>
      <c r="DX113" s="963"/>
      <c r="DY113" s="963"/>
      <c r="DZ113" s="964"/>
    </row>
    <row r="114" spans="1:130" s="230" customFormat="1" ht="26.25" customHeight="1" x14ac:dyDescent="0.2">
      <c r="A114" s="954"/>
      <c r="B114" s="955"/>
      <c r="C114" s="923" t="s">
        <v>472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64390</v>
      </c>
      <c r="AB114" s="959"/>
      <c r="AC114" s="959"/>
      <c r="AD114" s="959"/>
      <c r="AE114" s="960"/>
      <c r="AF114" s="961">
        <v>61981</v>
      </c>
      <c r="AG114" s="959"/>
      <c r="AH114" s="959"/>
      <c r="AI114" s="959"/>
      <c r="AJ114" s="960"/>
      <c r="AK114" s="961">
        <v>52390</v>
      </c>
      <c r="AL114" s="959"/>
      <c r="AM114" s="959"/>
      <c r="AN114" s="959"/>
      <c r="AO114" s="960"/>
      <c r="AP114" s="962">
        <v>0.1</v>
      </c>
      <c r="AQ114" s="963"/>
      <c r="AR114" s="963"/>
      <c r="AS114" s="963"/>
      <c r="AT114" s="964"/>
      <c r="AU114" s="908"/>
      <c r="AV114" s="909"/>
      <c r="AW114" s="909"/>
      <c r="AX114" s="909"/>
      <c r="AY114" s="909"/>
      <c r="AZ114" s="922" t="s">
        <v>473</v>
      </c>
      <c r="BA114" s="923"/>
      <c r="BB114" s="923"/>
      <c r="BC114" s="923"/>
      <c r="BD114" s="923"/>
      <c r="BE114" s="923"/>
      <c r="BF114" s="923"/>
      <c r="BG114" s="923"/>
      <c r="BH114" s="923"/>
      <c r="BI114" s="923"/>
      <c r="BJ114" s="923"/>
      <c r="BK114" s="923"/>
      <c r="BL114" s="923"/>
      <c r="BM114" s="923"/>
      <c r="BN114" s="923"/>
      <c r="BO114" s="923"/>
      <c r="BP114" s="924"/>
      <c r="BQ114" s="925">
        <v>19304646</v>
      </c>
      <c r="BR114" s="926"/>
      <c r="BS114" s="926"/>
      <c r="BT114" s="926"/>
      <c r="BU114" s="926"/>
      <c r="BV114" s="926">
        <v>19935943</v>
      </c>
      <c r="BW114" s="926"/>
      <c r="BX114" s="926"/>
      <c r="BY114" s="926"/>
      <c r="BZ114" s="926"/>
      <c r="CA114" s="926">
        <v>20355814</v>
      </c>
      <c r="CB114" s="926"/>
      <c r="CC114" s="926"/>
      <c r="CD114" s="926"/>
      <c r="CE114" s="926"/>
      <c r="CF114" s="920">
        <v>23.7</v>
      </c>
      <c r="CG114" s="921"/>
      <c r="CH114" s="921"/>
      <c r="CI114" s="921"/>
      <c r="CJ114" s="921"/>
      <c r="CK114" s="948"/>
      <c r="CL114" s="949"/>
      <c r="CM114" s="922" t="s">
        <v>474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462</v>
      </c>
      <c r="DH114" s="959"/>
      <c r="DI114" s="959"/>
      <c r="DJ114" s="959"/>
      <c r="DK114" s="960"/>
      <c r="DL114" s="961" t="s">
        <v>475</v>
      </c>
      <c r="DM114" s="959"/>
      <c r="DN114" s="959"/>
      <c r="DO114" s="959"/>
      <c r="DP114" s="960"/>
      <c r="DQ114" s="961" t="s">
        <v>428</v>
      </c>
      <c r="DR114" s="959"/>
      <c r="DS114" s="959"/>
      <c r="DT114" s="959"/>
      <c r="DU114" s="960"/>
      <c r="DV114" s="962" t="s">
        <v>462</v>
      </c>
      <c r="DW114" s="963"/>
      <c r="DX114" s="963"/>
      <c r="DY114" s="963"/>
      <c r="DZ114" s="964"/>
    </row>
    <row r="115" spans="1:130" s="230" customFormat="1" ht="26.25" customHeight="1" x14ac:dyDescent="0.2">
      <c r="A115" s="954"/>
      <c r="B115" s="955"/>
      <c r="C115" s="923" t="s">
        <v>476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348822</v>
      </c>
      <c r="AB115" s="938"/>
      <c r="AC115" s="938"/>
      <c r="AD115" s="938"/>
      <c r="AE115" s="939"/>
      <c r="AF115" s="940">
        <v>507443</v>
      </c>
      <c r="AG115" s="938"/>
      <c r="AH115" s="938"/>
      <c r="AI115" s="938"/>
      <c r="AJ115" s="939"/>
      <c r="AK115" s="940">
        <v>774896</v>
      </c>
      <c r="AL115" s="938"/>
      <c r="AM115" s="938"/>
      <c r="AN115" s="938"/>
      <c r="AO115" s="939"/>
      <c r="AP115" s="941">
        <v>0.9</v>
      </c>
      <c r="AQ115" s="942"/>
      <c r="AR115" s="942"/>
      <c r="AS115" s="942"/>
      <c r="AT115" s="943"/>
      <c r="AU115" s="908"/>
      <c r="AV115" s="909"/>
      <c r="AW115" s="909"/>
      <c r="AX115" s="909"/>
      <c r="AY115" s="909"/>
      <c r="AZ115" s="922" t="s">
        <v>477</v>
      </c>
      <c r="BA115" s="923"/>
      <c r="BB115" s="923"/>
      <c r="BC115" s="923"/>
      <c r="BD115" s="923"/>
      <c r="BE115" s="923"/>
      <c r="BF115" s="923"/>
      <c r="BG115" s="923"/>
      <c r="BH115" s="923"/>
      <c r="BI115" s="923"/>
      <c r="BJ115" s="923"/>
      <c r="BK115" s="923"/>
      <c r="BL115" s="923"/>
      <c r="BM115" s="923"/>
      <c r="BN115" s="923"/>
      <c r="BO115" s="923"/>
      <c r="BP115" s="924"/>
      <c r="BQ115" s="925">
        <v>785250</v>
      </c>
      <c r="BR115" s="926"/>
      <c r="BS115" s="926"/>
      <c r="BT115" s="926"/>
      <c r="BU115" s="926"/>
      <c r="BV115" s="926">
        <v>825210</v>
      </c>
      <c r="BW115" s="926"/>
      <c r="BX115" s="926"/>
      <c r="BY115" s="926"/>
      <c r="BZ115" s="926"/>
      <c r="CA115" s="926">
        <v>847215</v>
      </c>
      <c r="CB115" s="926"/>
      <c r="CC115" s="926"/>
      <c r="CD115" s="926"/>
      <c r="CE115" s="926"/>
      <c r="CF115" s="920">
        <v>1</v>
      </c>
      <c r="CG115" s="921"/>
      <c r="CH115" s="921"/>
      <c r="CI115" s="921"/>
      <c r="CJ115" s="921"/>
      <c r="CK115" s="948"/>
      <c r="CL115" s="949"/>
      <c r="CM115" s="922" t="s">
        <v>478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5398940</v>
      </c>
      <c r="DH115" s="959"/>
      <c r="DI115" s="959"/>
      <c r="DJ115" s="959"/>
      <c r="DK115" s="960"/>
      <c r="DL115" s="961">
        <v>4366046</v>
      </c>
      <c r="DM115" s="959"/>
      <c r="DN115" s="959"/>
      <c r="DO115" s="959"/>
      <c r="DP115" s="960"/>
      <c r="DQ115" s="961">
        <v>4062509</v>
      </c>
      <c r="DR115" s="959"/>
      <c r="DS115" s="959"/>
      <c r="DT115" s="959"/>
      <c r="DU115" s="960"/>
      <c r="DV115" s="962">
        <v>4.7</v>
      </c>
      <c r="DW115" s="963"/>
      <c r="DX115" s="963"/>
      <c r="DY115" s="963"/>
      <c r="DZ115" s="964"/>
    </row>
    <row r="116" spans="1:130" s="230" customFormat="1" ht="26.25" customHeight="1" x14ac:dyDescent="0.2">
      <c r="A116" s="956"/>
      <c r="B116" s="957"/>
      <c r="C116" s="965" t="s">
        <v>479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1157</v>
      </c>
      <c r="AB116" s="959"/>
      <c r="AC116" s="959"/>
      <c r="AD116" s="959"/>
      <c r="AE116" s="960"/>
      <c r="AF116" s="961">
        <v>3091</v>
      </c>
      <c r="AG116" s="959"/>
      <c r="AH116" s="959"/>
      <c r="AI116" s="959"/>
      <c r="AJ116" s="960"/>
      <c r="AK116" s="961">
        <v>4706</v>
      </c>
      <c r="AL116" s="959"/>
      <c r="AM116" s="959"/>
      <c r="AN116" s="959"/>
      <c r="AO116" s="960"/>
      <c r="AP116" s="962">
        <v>0</v>
      </c>
      <c r="AQ116" s="963"/>
      <c r="AR116" s="963"/>
      <c r="AS116" s="963"/>
      <c r="AT116" s="964"/>
      <c r="AU116" s="908"/>
      <c r="AV116" s="909"/>
      <c r="AW116" s="909"/>
      <c r="AX116" s="909"/>
      <c r="AY116" s="909"/>
      <c r="AZ116" s="967" t="s">
        <v>480</v>
      </c>
      <c r="BA116" s="968"/>
      <c r="BB116" s="968"/>
      <c r="BC116" s="968"/>
      <c r="BD116" s="968"/>
      <c r="BE116" s="968"/>
      <c r="BF116" s="968"/>
      <c r="BG116" s="968"/>
      <c r="BH116" s="968"/>
      <c r="BI116" s="968"/>
      <c r="BJ116" s="968"/>
      <c r="BK116" s="968"/>
      <c r="BL116" s="968"/>
      <c r="BM116" s="968"/>
      <c r="BN116" s="968"/>
      <c r="BO116" s="968"/>
      <c r="BP116" s="969"/>
      <c r="BQ116" s="925" t="s">
        <v>462</v>
      </c>
      <c r="BR116" s="926"/>
      <c r="BS116" s="926"/>
      <c r="BT116" s="926"/>
      <c r="BU116" s="926"/>
      <c r="BV116" s="926" t="s">
        <v>475</v>
      </c>
      <c r="BW116" s="926"/>
      <c r="BX116" s="926"/>
      <c r="BY116" s="926"/>
      <c r="BZ116" s="926"/>
      <c r="CA116" s="926" t="s">
        <v>475</v>
      </c>
      <c r="CB116" s="926"/>
      <c r="CC116" s="926"/>
      <c r="CD116" s="926"/>
      <c r="CE116" s="926"/>
      <c r="CF116" s="920" t="s">
        <v>462</v>
      </c>
      <c r="CG116" s="921"/>
      <c r="CH116" s="921"/>
      <c r="CI116" s="921"/>
      <c r="CJ116" s="921"/>
      <c r="CK116" s="948"/>
      <c r="CL116" s="949"/>
      <c r="CM116" s="922" t="s">
        <v>481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29279</v>
      </c>
      <c r="DH116" s="959"/>
      <c r="DI116" s="959"/>
      <c r="DJ116" s="959"/>
      <c r="DK116" s="960"/>
      <c r="DL116" s="961">
        <v>11017</v>
      </c>
      <c r="DM116" s="959"/>
      <c r="DN116" s="959"/>
      <c r="DO116" s="959"/>
      <c r="DP116" s="960"/>
      <c r="DQ116" s="961" t="s">
        <v>462</v>
      </c>
      <c r="DR116" s="959"/>
      <c r="DS116" s="959"/>
      <c r="DT116" s="959"/>
      <c r="DU116" s="960"/>
      <c r="DV116" s="962" t="s">
        <v>462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482</v>
      </c>
      <c r="Z117" s="894"/>
      <c r="AA117" s="978">
        <v>29092069</v>
      </c>
      <c r="AB117" s="979"/>
      <c r="AC117" s="979"/>
      <c r="AD117" s="979"/>
      <c r="AE117" s="980"/>
      <c r="AF117" s="981">
        <v>29271153</v>
      </c>
      <c r="AG117" s="979"/>
      <c r="AH117" s="979"/>
      <c r="AI117" s="979"/>
      <c r="AJ117" s="980"/>
      <c r="AK117" s="981">
        <v>29674457</v>
      </c>
      <c r="AL117" s="979"/>
      <c r="AM117" s="979"/>
      <c r="AN117" s="979"/>
      <c r="AO117" s="980"/>
      <c r="AP117" s="982"/>
      <c r="AQ117" s="983"/>
      <c r="AR117" s="983"/>
      <c r="AS117" s="983"/>
      <c r="AT117" s="984"/>
      <c r="AU117" s="908"/>
      <c r="AV117" s="909"/>
      <c r="AW117" s="909"/>
      <c r="AX117" s="909"/>
      <c r="AY117" s="909"/>
      <c r="AZ117" s="974" t="s">
        <v>483</v>
      </c>
      <c r="BA117" s="975"/>
      <c r="BB117" s="975"/>
      <c r="BC117" s="975"/>
      <c r="BD117" s="975"/>
      <c r="BE117" s="975"/>
      <c r="BF117" s="975"/>
      <c r="BG117" s="975"/>
      <c r="BH117" s="975"/>
      <c r="BI117" s="975"/>
      <c r="BJ117" s="975"/>
      <c r="BK117" s="975"/>
      <c r="BL117" s="975"/>
      <c r="BM117" s="975"/>
      <c r="BN117" s="975"/>
      <c r="BO117" s="975"/>
      <c r="BP117" s="976"/>
      <c r="BQ117" s="925" t="s">
        <v>484</v>
      </c>
      <c r="BR117" s="926"/>
      <c r="BS117" s="926"/>
      <c r="BT117" s="926"/>
      <c r="BU117" s="926"/>
      <c r="BV117" s="926" t="s">
        <v>485</v>
      </c>
      <c r="BW117" s="926"/>
      <c r="BX117" s="926"/>
      <c r="BY117" s="926"/>
      <c r="BZ117" s="926"/>
      <c r="CA117" s="926" t="s">
        <v>486</v>
      </c>
      <c r="CB117" s="926"/>
      <c r="CC117" s="926"/>
      <c r="CD117" s="926"/>
      <c r="CE117" s="926"/>
      <c r="CF117" s="920" t="s">
        <v>392</v>
      </c>
      <c r="CG117" s="921"/>
      <c r="CH117" s="921"/>
      <c r="CI117" s="921"/>
      <c r="CJ117" s="921"/>
      <c r="CK117" s="948"/>
      <c r="CL117" s="949"/>
      <c r="CM117" s="922" t="s">
        <v>487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488</v>
      </c>
      <c r="DH117" s="959"/>
      <c r="DI117" s="959"/>
      <c r="DJ117" s="959"/>
      <c r="DK117" s="960"/>
      <c r="DL117" s="961" t="s">
        <v>489</v>
      </c>
      <c r="DM117" s="959"/>
      <c r="DN117" s="959"/>
      <c r="DO117" s="959"/>
      <c r="DP117" s="960"/>
      <c r="DQ117" s="961" t="s">
        <v>130</v>
      </c>
      <c r="DR117" s="959"/>
      <c r="DS117" s="959"/>
      <c r="DT117" s="959"/>
      <c r="DU117" s="960"/>
      <c r="DV117" s="962" t="s">
        <v>392</v>
      </c>
      <c r="DW117" s="963"/>
      <c r="DX117" s="963"/>
      <c r="DY117" s="963"/>
      <c r="DZ117" s="964"/>
    </row>
    <row r="118" spans="1:130" s="230" customFormat="1" ht="26.25" customHeight="1" x14ac:dyDescent="0.2">
      <c r="A118" s="912" t="s">
        <v>456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453</v>
      </c>
      <c r="AB118" s="893"/>
      <c r="AC118" s="893"/>
      <c r="AD118" s="893"/>
      <c r="AE118" s="894"/>
      <c r="AF118" s="892" t="s">
        <v>454</v>
      </c>
      <c r="AG118" s="893"/>
      <c r="AH118" s="893"/>
      <c r="AI118" s="893"/>
      <c r="AJ118" s="894"/>
      <c r="AK118" s="892" t="s">
        <v>310</v>
      </c>
      <c r="AL118" s="893"/>
      <c r="AM118" s="893"/>
      <c r="AN118" s="893"/>
      <c r="AO118" s="894"/>
      <c r="AP118" s="970" t="s">
        <v>455</v>
      </c>
      <c r="AQ118" s="971"/>
      <c r="AR118" s="971"/>
      <c r="AS118" s="971"/>
      <c r="AT118" s="972"/>
      <c r="AU118" s="908"/>
      <c r="AV118" s="909"/>
      <c r="AW118" s="909"/>
      <c r="AX118" s="909"/>
      <c r="AY118" s="909"/>
      <c r="AZ118" s="973" t="s">
        <v>490</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392</v>
      </c>
      <c r="BW118" s="1000"/>
      <c r="BX118" s="1000"/>
      <c r="BY118" s="1000"/>
      <c r="BZ118" s="1000"/>
      <c r="CA118" s="1000" t="s">
        <v>392</v>
      </c>
      <c r="CB118" s="1000"/>
      <c r="CC118" s="1000"/>
      <c r="CD118" s="1000"/>
      <c r="CE118" s="1000"/>
      <c r="CF118" s="920" t="s">
        <v>486</v>
      </c>
      <c r="CG118" s="921"/>
      <c r="CH118" s="921"/>
      <c r="CI118" s="921"/>
      <c r="CJ118" s="921"/>
      <c r="CK118" s="948"/>
      <c r="CL118" s="949"/>
      <c r="CM118" s="922" t="s">
        <v>491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492</v>
      </c>
      <c r="DH118" s="959"/>
      <c r="DI118" s="959"/>
      <c r="DJ118" s="959"/>
      <c r="DK118" s="960"/>
      <c r="DL118" s="961" t="s">
        <v>493</v>
      </c>
      <c r="DM118" s="959"/>
      <c r="DN118" s="959"/>
      <c r="DO118" s="959"/>
      <c r="DP118" s="960"/>
      <c r="DQ118" s="961" t="s">
        <v>392</v>
      </c>
      <c r="DR118" s="959"/>
      <c r="DS118" s="959"/>
      <c r="DT118" s="959"/>
      <c r="DU118" s="960"/>
      <c r="DV118" s="962" t="s">
        <v>494</v>
      </c>
      <c r="DW118" s="963"/>
      <c r="DX118" s="963"/>
      <c r="DY118" s="963"/>
      <c r="DZ118" s="964"/>
    </row>
    <row r="119" spans="1:130" s="230" customFormat="1" ht="26.25" customHeight="1" x14ac:dyDescent="0.2">
      <c r="A119" s="1057" t="s">
        <v>459</v>
      </c>
      <c r="B119" s="947"/>
      <c r="C119" s="929" t="s">
        <v>460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150293</v>
      </c>
      <c r="AB119" s="900"/>
      <c r="AC119" s="900"/>
      <c r="AD119" s="900"/>
      <c r="AE119" s="901"/>
      <c r="AF119" s="902">
        <v>322853</v>
      </c>
      <c r="AG119" s="900"/>
      <c r="AH119" s="900"/>
      <c r="AI119" s="900"/>
      <c r="AJ119" s="901"/>
      <c r="AK119" s="902">
        <v>612787</v>
      </c>
      <c r="AL119" s="900"/>
      <c r="AM119" s="900"/>
      <c r="AN119" s="900"/>
      <c r="AO119" s="901"/>
      <c r="AP119" s="903">
        <v>0.7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495</v>
      </c>
      <c r="BP119" s="1005"/>
      <c r="BQ119" s="999">
        <v>349602226</v>
      </c>
      <c r="BR119" s="1000"/>
      <c r="BS119" s="1000"/>
      <c r="BT119" s="1000"/>
      <c r="BU119" s="1000"/>
      <c r="BV119" s="1000">
        <v>341015839</v>
      </c>
      <c r="BW119" s="1000"/>
      <c r="BX119" s="1000"/>
      <c r="BY119" s="1000"/>
      <c r="BZ119" s="1000"/>
      <c r="CA119" s="1000">
        <v>326245281</v>
      </c>
      <c r="CB119" s="1000"/>
      <c r="CC119" s="1000"/>
      <c r="CD119" s="1000"/>
      <c r="CE119" s="1000"/>
      <c r="CF119" s="1001"/>
      <c r="CG119" s="1002"/>
      <c r="CH119" s="1002"/>
      <c r="CI119" s="1002"/>
      <c r="CJ119" s="1003"/>
      <c r="CK119" s="950"/>
      <c r="CL119" s="951"/>
      <c r="CM119" s="973" t="s">
        <v>496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5226101</v>
      </c>
      <c r="DH119" s="986"/>
      <c r="DI119" s="986"/>
      <c r="DJ119" s="986"/>
      <c r="DK119" s="987"/>
      <c r="DL119" s="985">
        <v>4768573</v>
      </c>
      <c r="DM119" s="986"/>
      <c r="DN119" s="986"/>
      <c r="DO119" s="986"/>
      <c r="DP119" s="987"/>
      <c r="DQ119" s="985">
        <v>4328868</v>
      </c>
      <c r="DR119" s="986"/>
      <c r="DS119" s="986"/>
      <c r="DT119" s="986"/>
      <c r="DU119" s="987"/>
      <c r="DV119" s="988">
        <v>5</v>
      </c>
      <c r="DW119" s="989"/>
      <c r="DX119" s="989"/>
      <c r="DY119" s="989"/>
      <c r="DZ119" s="990"/>
    </row>
    <row r="120" spans="1:130" s="230" customFormat="1" ht="26.25" customHeight="1" x14ac:dyDescent="0.2">
      <c r="A120" s="1058"/>
      <c r="B120" s="949"/>
      <c r="C120" s="922" t="s">
        <v>464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392</v>
      </c>
      <c r="AB120" s="959"/>
      <c r="AC120" s="959"/>
      <c r="AD120" s="959"/>
      <c r="AE120" s="960"/>
      <c r="AF120" s="961" t="s">
        <v>392</v>
      </c>
      <c r="AG120" s="959"/>
      <c r="AH120" s="959"/>
      <c r="AI120" s="959"/>
      <c r="AJ120" s="960"/>
      <c r="AK120" s="961" t="s">
        <v>130</v>
      </c>
      <c r="AL120" s="959"/>
      <c r="AM120" s="959"/>
      <c r="AN120" s="959"/>
      <c r="AO120" s="960"/>
      <c r="AP120" s="962" t="s">
        <v>392</v>
      </c>
      <c r="AQ120" s="963"/>
      <c r="AR120" s="963"/>
      <c r="AS120" s="963"/>
      <c r="AT120" s="964"/>
      <c r="AU120" s="991" t="s">
        <v>497</v>
      </c>
      <c r="AV120" s="992"/>
      <c r="AW120" s="992"/>
      <c r="AX120" s="992"/>
      <c r="AY120" s="993"/>
      <c r="AZ120" s="929" t="s">
        <v>498</v>
      </c>
      <c r="BA120" s="897"/>
      <c r="BB120" s="897"/>
      <c r="BC120" s="897"/>
      <c r="BD120" s="897"/>
      <c r="BE120" s="897"/>
      <c r="BF120" s="897"/>
      <c r="BG120" s="897"/>
      <c r="BH120" s="897"/>
      <c r="BI120" s="897"/>
      <c r="BJ120" s="897"/>
      <c r="BK120" s="897"/>
      <c r="BL120" s="897"/>
      <c r="BM120" s="897"/>
      <c r="BN120" s="897"/>
      <c r="BO120" s="897"/>
      <c r="BP120" s="898"/>
      <c r="BQ120" s="930">
        <v>30671231</v>
      </c>
      <c r="BR120" s="931"/>
      <c r="BS120" s="931"/>
      <c r="BT120" s="931"/>
      <c r="BU120" s="931"/>
      <c r="BV120" s="931">
        <v>35413737</v>
      </c>
      <c r="BW120" s="931"/>
      <c r="BX120" s="931"/>
      <c r="BY120" s="931"/>
      <c r="BZ120" s="931"/>
      <c r="CA120" s="931">
        <v>40272017</v>
      </c>
      <c r="CB120" s="931"/>
      <c r="CC120" s="931"/>
      <c r="CD120" s="931"/>
      <c r="CE120" s="931"/>
      <c r="CF120" s="944">
        <v>46.9</v>
      </c>
      <c r="CG120" s="945"/>
      <c r="CH120" s="945"/>
      <c r="CI120" s="945"/>
      <c r="CJ120" s="945"/>
      <c r="CK120" s="1006" t="s">
        <v>499</v>
      </c>
      <c r="CL120" s="1007"/>
      <c r="CM120" s="1007"/>
      <c r="CN120" s="1007"/>
      <c r="CO120" s="1008"/>
      <c r="CP120" s="1014" t="s">
        <v>500</v>
      </c>
      <c r="CQ120" s="1015"/>
      <c r="CR120" s="1015"/>
      <c r="CS120" s="1015"/>
      <c r="CT120" s="1015"/>
      <c r="CU120" s="1015"/>
      <c r="CV120" s="1015"/>
      <c r="CW120" s="1015"/>
      <c r="CX120" s="1015"/>
      <c r="CY120" s="1015"/>
      <c r="CZ120" s="1015"/>
      <c r="DA120" s="1015"/>
      <c r="DB120" s="1015"/>
      <c r="DC120" s="1015"/>
      <c r="DD120" s="1015"/>
      <c r="DE120" s="1015"/>
      <c r="DF120" s="1016"/>
      <c r="DG120" s="930">
        <v>54448870</v>
      </c>
      <c r="DH120" s="931"/>
      <c r="DI120" s="931"/>
      <c r="DJ120" s="931"/>
      <c r="DK120" s="931"/>
      <c r="DL120" s="931">
        <v>50993185</v>
      </c>
      <c r="DM120" s="931"/>
      <c r="DN120" s="931"/>
      <c r="DO120" s="931"/>
      <c r="DP120" s="931"/>
      <c r="DQ120" s="931">
        <v>47386574</v>
      </c>
      <c r="DR120" s="931"/>
      <c r="DS120" s="931"/>
      <c r="DT120" s="931"/>
      <c r="DU120" s="931"/>
      <c r="DV120" s="932">
        <v>55.2</v>
      </c>
      <c r="DW120" s="932"/>
      <c r="DX120" s="932"/>
      <c r="DY120" s="932"/>
      <c r="DZ120" s="933"/>
    </row>
    <row r="121" spans="1:130" s="230" customFormat="1" ht="26.25" customHeight="1" x14ac:dyDescent="0.2">
      <c r="A121" s="1058"/>
      <c r="B121" s="949"/>
      <c r="C121" s="974" t="s">
        <v>501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56538</v>
      </c>
      <c r="AB121" s="959"/>
      <c r="AC121" s="959"/>
      <c r="AD121" s="959"/>
      <c r="AE121" s="960"/>
      <c r="AF121" s="961">
        <v>55561</v>
      </c>
      <c r="AG121" s="959"/>
      <c r="AH121" s="959"/>
      <c r="AI121" s="959"/>
      <c r="AJ121" s="960"/>
      <c r="AK121" s="961">
        <v>54580</v>
      </c>
      <c r="AL121" s="959"/>
      <c r="AM121" s="959"/>
      <c r="AN121" s="959"/>
      <c r="AO121" s="960"/>
      <c r="AP121" s="962">
        <v>0.1</v>
      </c>
      <c r="AQ121" s="963"/>
      <c r="AR121" s="963"/>
      <c r="AS121" s="963"/>
      <c r="AT121" s="964"/>
      <c r="AU121" s="994"/>
      <c r="AV121" s="995"/>
      <c r="AW121" s="995"/>
      <c r="AX121" s="995"/>
      <c r="AY121" s="996"/>
      <c r="AZ121" s="922" t="s">
        <v>502</v>
      </c>
      <c r="BA121" s="923"/>
      <c r="BB121" s="923"/>
      <c r="BC121" s="923"/>
      <c r="BD121" s="923"/>
      <c r="BE121" s="923"/>
      <c r="BF121" s="923"/>
      <c r="BG121" s="923"/>
      <c r="BH121" s="923"/>
      <c r="BI121" s="923"/>
      <c r="BJ121" s="923"/>
      <c r="BK121" s="923"/>
      <c r="BL121" s="923"/>
      <c r="BM121" s="923"/>
      <c r="BN121" s="923"/>
      <c r="BO121" s="923"/>
      <c r="BP121" s="924"/>
      <c r="BQ121" s="925">
        <v>24420862</v>
      </c>
      <c r="BR121" s="926"/>
      <c r="BS121" s="926"/>
      <c r="BT121" s="926"/>
      <c r="BU121" s="926"/>
      <c r="BV121" s="926">
        <v>24300222</v>
      </c>
      <c r="BW121" s="926"/>
      <c r="BX121" s="926"/>
      <c r="BY121" s="926"/>
      <c r="BZ121" s="926"/>
      <c r="CA121" s="926">
        <v>23134261</v>
      </c>
      <c r="CB121" s="926"/>
      <c r="CC121" s="926"/>
      <c r="CD121" s="926"/>
      <c r="CE121" s="926"/>
      <c r="CF121" s="920">
        <v>27</v>
      </c>
      <c r="CG121" s="921"/>
      <c r="CH121" s="921"/>
      <c r="CI121" s="921"/>
      <c r="CJ121" s="921"/>
      <c r="CK121" s="1009"/>
      <c r="CL121" s="1010"/>
      <c r="CM121" s="1010"/>
      <c r="CN121" s="1010"/>
      <c r="CO121" s="1011"/>
      <c r="CP121" s="1019" t="s">
        <v>503</v>
      </c>
      <c r="CQ121" s="1020"/>
      <c r="CR121" s="1020"/>
      <c r="CS121" s="1020"/>
      <c r="CT121" s="1020"/>
      <c r="CU121" s="1020"/>
      <c r="CV121" s="1020"/>
      <c r="CW121" s="1020"/>
      <c r="CX121" s="1020"/>
      <c r="CY121" s="1020"/>
      <c r="CZ121" s="1020"/>
      <c r="DA121" s="1020"/>
      <c r="DB121" s="1020"/>
      <c r="DC121" s="1020"/>
      <c r="DD121" s="1020"/>
      <c r="DE121" s="1020"/>
      <c r="DF121" s="1021"/>
      <c r="DG121" s="925">
        <v>6987665</v>
      </c>
      <c r="DH121" s="926"/>
      <c r="DI121" s="926"/>
      <c r="DJ121" s="926"/>
      <c r="DK121" s="926"/>
      <c r="DL121" s="926">
        <v>6236108</v>
      </c>
      <c r="DM121" s="926"/>
      <c r="DN121" s="926"/>
      <c r="DO121" s="926"/>
      <c r="DP121" s="926"/>
      <c r="DQ121" s="926">
        <v>5492581</v>
      </c>
      <c r="DR121" s="926"/>
      <c r="DS121" s="926"/>
      <c r="DT121" s="926"/>
      <c r="DU121" s="926"/>
      <c r="DV121" s="927">
        <v>6.4</v>
      </c>
      <c r="DW121" s="927"/>
      <c r="DX121" s="927"/>
      <c r="DY121" s="927"/>
      <c r="DZ121" s="928"/>
    </row>
    <row r="122" spans="1:130" s="230" customFormat="1" ht="26.25" customHeight="1" x14ac:dyDescent="0.2">
      <c r="A122" s="1058"/>
      <c r="B122" s="949"/>
      <c r="C122" s="922" t="s">
        <v>474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486</v>
      </c>
      <c r="AB122" s="959"/>
      <c r="AC122" s="959"/>
      <c r="AD122" s="959"/>
      <c r="AE122" s="960"/>
      <c r="AF122" s="961" t="s">
        <v>494</v>
      </c>
      <c r="AG122" s="959"/>
      <c r="AH122" s="959"/>
      <c r="AI122" s="959"/>
      <c r="AJ122" s="960"/>
      <c r="AK122" s="961" t="s">
        <v>130</v>
      </c>
      <c r="AL122" s="959"/>
      <c r="AM122" s="959"/>
      <c r="AN122" s="959"/>
      <c r="AO122" s="960"/>
      <c r="AP122" s="962" t="s">
        <v>484</v>
      </c>
      <c r="AQ122" s="963"/>
      <c r="AR122" s="963"/>
      <c r="AS122" s="963"/>
      <c r="AT122" s="964"/>
      <c r="AU122" s="994"/>
      <c r="AV122" s="995"/>
      <c r="AW122" s="995"/>
      <c r="AX122" s="995"/>
      <c r="AY122" s="996"/>
      <c r="AZ122" s="973" t="s">
        <v>504</v>
      </c>
      <c r="BA122" s="965"/>
      <c r="BB122" s="965"/>
      <c r="BC122" s="965"/>
      <c r="BD122" s="965"/>
      <c r="BE122" s="965"/>
      <c r="BF122" s="965"/>
      <c r="BG122" s="965"/>
      <c r="BH122" s="965"/>
      <c r="BI122" s="965"/>
      <c r="BJ122" s="965"/>
      <c r="BK122" s="965"/>
      <c r="BL122" s="965"/>
      <c r="BM122" s="965"/>
      <c r="BN122" s="965"/>
      <c r="BO122" s="965"/>
      <c r="BP122" s="966"/>
      <c r="BQ122" s="999">
        <v>189519271</v>
      </c>
      <c r="BR122" s="1000"/>
      <c r="BS122" s="1000"/>
      <c r="BT122" s="1000"/>
      <c r="BU122" s="1000"/>
      <c r="BV122" s="1000">
        <v>188777782</v>
      </c>
      <c r="BW122" s="1000"/>
      <c r="BX122" s="1000"/>
      <c r="BY122" s="1000"/>
      <c r="BZ122" s="1000"/>
      <c r="CA122" s="1000">
        <v>181375602</v>
      </c>
      <c r="CB122" s="1000"/>
      <c r="CC122" s="1000"/>
      <c r="CD122" s="1000"/>
      <c r="CE122" s="1000"/>
      <c r="CF122" s="1017">
        <v>211.4</v>
      </c>
      <c r="CG122" s="1018"/>
      <c r="CH122" s="1018"/>
      <c r="CI122" s="1018"/>
      <c r="CJ122" s="1018"/>
      <c r="CK122" s="1009"/>
      <c r="CL122" s="1010"/>
      <c r="CM122" s="1010"/>
      <c r="CN122" s="1010"/>
      <c r="CO122" s="1011"/>
      <c r="CP122" s="1019" t="s">
        <v>505</v>
      </c>
      <c r="CQ122" s="1020"/>
      <c r="CR122" s="1020"/>
      <c r="CS122" s="1020"/>
      <c r="CT122" s="1020"/>
      <c r="CU122" s="1020"/>
      <c r="CV122" s="1020"/>
      <c r="CW122" s="1020"/>
      <c r="CX122" s="1020"/>
      <c r="CY122" s="1020"/>
      <c r="CZ122" s="1020"/>
      <c r="DA122" s="1020"/>
      <c r="DB122" s="1020"/>
      <c r="DC122" s="1020"/>
      <c r="DD122" s="1020"/>
      <c r="DE122" s="1020"/>
      <c r="DF122" s="1021"/>
      <c r="DG122" s="925">
        <v>2309784</v>
      </c>
      <c r="DH122" s="926"/>
      <c r="DI122" s="926"/>
      <c r="DJ122" s="926"/>
      <c r="DK122" s="926"/>
      <c r="DL122" s="926">
        <v>2114783</v>
      </c>
      <c r="DM122" s="926"/>
      <c r="DN122" s="926"/>
      <c r="DO122" s="926"/>
      <c r="DP122" s="926"/>
      <c r="DQ122" s="926">
        <v>2024572</v>
      </c>
      <c r="DR122" s="926"/>
      <c r="DS122" s="926"/>
      <c r="DT122" s="926"/>
      <c r="DU122" s="926"/>
      <c r="DV122" s="927">
        <v>2.4</v>
      </c>
      <c r="DW122" s="927"/>
      <c r="DX122" s="927"/>
      <c r="DY122" s="927"/>
      <c r="DZ122" s="928"/>
    </row>
    <row r="123" spans="1:130" s="230" customFormat="1" ht="26.25" customHeight="1" x14ac:dyDescent="0.2">
      <c r="A123" s="1058"/>
      <c r="B123" s="949"/>
      <c r="C123" s="922" t="s">
        <v>481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19706</v>
      </c>
      <c r="AB123" s="959"/>
      <c r="AC123" s="959"/>
      <c r="AD123" s="959"/>
      <c r="AE123" s="960"/>
      <c r="AF123" s="961">
        <v>19479</v>
      </c>
      <c r="AG123" s="959"/>
      <c r="AH123" s="959"/>
      <c r="AI123" s="959"/>
      <c r="AJ123" s="960"/>
      <c r="AK123" s="961">
        <v>12008</v>
      </c>
      <c r="AL123" s="959"/>
      <c r="AM123" s="959"/>
      <c r="AN123" s="959"/>
      <c r="AO123" s="960"/>
      <c r="AP123" s="962">
        <v>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506</v>
      </c>
      <c r="BP123" s="1005"/>
      <c r="BQ123" s="1064">
        <v>244611364</v>
      </c>
      <c r="BR123" s="1031"/>
      <c r="BS123" s="1031"/>
      <c r="BT123" s="1031"/>
      <c r="BU123" s="1031"/>
      <c r="BV123" s="1031">
        <v>248491741</v>
      </c>
      <c r="BW123" s="1031"/>
      <c r="BX123" s="1031"/>
      <c r="BY123" s="1031"/>
      <c r="BZ123" s="1031"/>
      <c r="CA123" s="1031">
        <v>244781880</v>
      </c>
      <c r="CB123" s="1031"/>
      <c r="CC123" s="1031"/>
      <c r="CD123" s="1031"/>
      <c r="CE123" s="1031"/>
      <c r="CF123" s="1001"/>
      <c r="CG123" s="1002"/>
      <c r="CH123" s="1002"/>
      <c r="CI123" s="1002"/>
      <c r="CJ123" s="1003"/>
      <c r="CK123" s="1009"/>
      <c r="CL123" s="1010"/>
      <c r="CM123" s="1010"/>
      <c r="CN123" s="1010"/>
      <c r="CO123" s="1011"/>
      <c r="CP123" s="1019" t="s">
        <v>507</v>
      </c>
      <c r="CQ123" s="1020"/>
      <c r="CR123" s="1020"/>
      <c r="CS123" s="1020"/>
      <c r="CT123" s="1020"/>
      <c r="CU123" s="1020"/>
      <c r="CV123" s="1020"/>
      <c r="CW123" s="1020"/>
      <c r="CX123" s="1020"/>
      <c r="CY123" s="1020"/>
      <c r="CZ123" s="1020"/>
      <c r="DA123" s="1020"/>
      <c r="DB123" s="1020"/>
      <c r="DC123" s="1020"/>
      <c r="DD123" s="1020"/>
      <c r="DE123" s="1020"/>
      <c r="DF123" s="1021"/>
      <c r="DG123" s="958">
        <v>1902478</v>
      </c>
      <c r="DH123" s="959"/>
      <c r="DI123" s="959"/>
      <c r="DJ123" s="959"/>
      <c r="DK123" s="960"/>
      <c r="DL123" s="961">
        <v>1648657</v>
      </c>
      <c r="DM123" s="959"/>
      <c r="DN123" s="959"/>
      <c r="DO123" s="959"/>
      <c r="DP123" s="960"/>
      <c r="DQ123" s="961">
        <v>1391354</v>
      </c>
      <c r="DR123" s="959"/>
      <c r="DS123" s="959"/>
      <c r="DT123" s="959"/>
      <c r="DU123" s="960"/>
      <c r="DV123" s="962">
        <v>1.6</v>
      </c>
      <c r="DW123" s="963"/>
      <c r="DX123" s="963"/>
      <c r="DY123" s="963"/>
      <c r="DZ123" s="964"/>
    </row>
    <row r="124" spans="1:130" s="230" customFormat="1" ht="26.25" customHeight="1" thickBot="1" x14ac:dyDescent="0.25">
      <c r="A124" s="1058"/>
      <c r="B124" s="949"/>
      <c r="C124" s="922" t="s">
        <v>487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392</v>
      </c>
      <c r="AG124" s="959"/>
      <c r="AH124" s="959"/>
      <c r="AI124" s="959"/>
      <c r="AJ124" s="960"/>
      <c r="AK124" s="961" t="s">
        <v>486</v>
      </c>
      <c r="AL124" s="959"/>
      <c r="AM124" s="959"/>
      <c r="AN124" s="959"/>
      <c r="AO124" s="960"/>
      <c r="AP124" s="962" t="s">
        <v>484</v>
      </c>
      <c r="AQ124" s="963"/>
      <c r="AR124" s="963"/>
      <c r="AS124" s="963"/>
      <c r="AT124" s="964"/>
      <c r="AU124" s="1060" t="s">
        <v>508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124.8</v>
      </c>
      <c r="BR124" s="1027"/>
      <c r="BS124" s="1027"/>
      <c r="BT124" s="1027"/>
      <c r="BU124" s="1027"/>
      <c r="BV124" s="1027">
        <v>104.8</v>
      </c>
      <c r="BW124" s="1027"/>
      <c r="BX124" s="1027"/>
      <c r="BY124" s="1027"/>
      <c r="BZ124" s="1027"/>
      <c r="CA124" s="1027">
        <v>94.9</v>
      </c>
      <c r="CB124" s="1027"/>
      <c r="CC124" s="1027"/>
      <c r="CD124" s="1027"/>
      <c r="CE124" s="1027"/>
      <c r="CF124" s="1028"/>
      <c r="CG124" s="1029"/>
      <c r="CH124" s="1029"/>
      <c r="CI124" s="1029"/>
      <c r="CJ124" s="1030"/>
      <c r="CK124" s="1012"/>
      <c r="CL124" s="1012"/>
      <c r="CM124" s="1012"/>
      <c r="CN124" s="1012"/>
      <c r="CO124" s="1013"/>
      <c r="CP124" s="1019" t="s">
        <v>509</v>
      </c>
      <c r="CQ124" s="1020"/>
      <c r="CR124" s="1020"/>
      <c r="CS124" s="1020"/>
      <c r="CT124" s="1020"/>
      <c r="CU124" s="1020"/>
      <c r="CV124" s="1020"/>
      <c r="CW124" s="1020"/>
      <c r="CX124" s="1020"/>
      <c r="CY124" s="1020"/>
      <c r="CZ124" s="1020"/>
      <c r="DA124" s="1020"/>
      <c r="DB124" s="1020"/>
      <c r="DC124" s="1020"/>
      <c r="DD124" s="1020"/>
      <c r="DE124" s="1020"/>
      <c r="DF124" s="1021"/>
      <c r="DG124" s="1004">
        <v>549197</v>
      </c>
      <c r="DH124" s="986"/>
      <c r="DI124" s="986"/>
      <c r="DJ124" s="986"/>
      <c r="DK124" s="987"/>
      <c r="DL124" s="985">
        <v>479274</v>
      </c>
      <c r="DM124" s="986"/>
      <c r="DN124" s="986"/>
      <c r="DO124" s="986"/>
      <c r="DP124" s="987"/>
      <c r="DQ124" s="985">
        <v>460253</v>
      </c>
      <c r="DR124" s="986"/>
      <c r="DS124" s="986"/>
      <c r="DT124" s="986"/>
      <c r="DU124" s="987"/>
      <c r="DV124" s="988">
        <v>0.5</v>
      </c>
      <c r="DW124" s="989"/>
      <c r="DX124" s="989"/>
      <c r="DY124" s="989"/>
      <c r="DZ124" s="990"/>
    </row>
    <row r="125" spans="1:130" s="230" customFormat="1" ht="26.25" customHeight="1" x14ac:dyDescent="0.2">
      <c r="A125" s="1058"/>
      <c r="B125" s="949"/>
      <c r="C125" s="922" t="s">
        <v>491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392</v>
      </c>
      <c r="AG125" s="959"/>
      <c r="AH125" s="959"/>
      <c r="AI125" s="959"/>
      <c r="AJ125" s="960"/>
      <c r="AK125" s="961" t="s">
        <v>392</v>
      </c>
      <c r="AL125" s="959"/>
      <c r="AM125" s="959"/>
      <c r="AN125" s="959"/>
      <c r="AO125" s="960"/>
      <c r="AP125" s="962" t="s">
        <v>486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510</v>
      </c>
      <c r="CL125" s="1007"/>
      <c r="CM125" s="1007"/>
      <c r="CN125" s="1007"/>
      <c r="CO125" s="1008"/>
      <c r="CP125" s="929" t="s">
        <v>511</v>
      </c>
      <c r="CQ125" s="897"/>
      <c r="CR125" s="897"/>
      <c r="CS125" s="897"/>
      <c r="CT125" s="897"/>
      <c r="CU125" s="897"/>
      <c r="CV125" s="897"/>
      <c r="CW125" s="897"/>
      <c r="CX125" s="897"/>
      <c r="CY125" s="897"/>
      <c r="CZ125" s="897"/>
      <c r="DA125" s="897"/>
      <c r="DB125" s="897"/>
      <c r="DC125" s="897"/>
      <c r="DD125" s="897"/>
      <c r="DE125" s="897"/>
      <c r="DF125" s="898"/>
      <c r="DG125" s="930" t="s">
        <v>494</v>
      </c>
      <c r="DH125" s="931"/>
      <c r="DI125" s="931"/>
      <c r="DJ125" s="931"/>
      <c r="DK125" s="931"/>
      <c r="DL125" s="931" t="s">
        <v>485</v>
      </c>
      <c r="DM125" s="931"/>
      <c r="DN125" s="931"/>
      <c r="DO125" s="931"/>
      <c r="DP125" s="931"/>
      <c r="DQ125" s="931" t="s">
        <v>485</v>
      </c>
      <c r="DR125" s="931"/>
      <c r="DS125" s="931"/>
      <c r="DT125" s="931"/>
      <c r="DU125" s="931"/>
      <c r="DV125" s="932" t="s">
        <v>486</v>
      </c>
      <c r="DW125" s="932"/>
      <c r="DX125" s="932"/>
      <c r="DY125" s="932"/>
      <c r="DZ125" s="933"/>
    </row>
    <row r="126" spans="1:130" s="230" customFormat="1" ht="26.25" customHeight="1" thickBot="1" x14ac:dyDescent="0.25">
      <c r="A126" s="1058"/>
      <c r="B126" s="949"/>
      <c r="C126" s="922" t="s">
        <v>496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122285</v>
      </c>
      <c r="AB126" s="959"/>
      <c r="AC126" s="959"/>
      <c r="AD126" s="959"/>
      <c r="AE126" s="960"/>
      <c r="AF126" s="961">
        <v>109550</v>
      </c>
      <c r="AG126" s="959"/>
      <c r="AH126" s="959"/>
      <c r="AI126" s="959"/>
      <c r="AJ126" s="960"/>
      <c r="AK126" s="961">
        <v>95521</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512</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392</v>
      </c>
      <c r="DM126" s="926"/>
      <c r="DN126" s="926"/>
      <c r="DO126" s="926"/>
      <c r="DP126" s="926"/>
      <c r="DQ126" s="926" t="s">
        <v>494</v>
      </c>
      <c r="DR126" s="926"/>
      <c r="DS126" s="926"/>
      <c r="DT126" s="926"/>
      <c r="DU126" s="926"/>
      <c r="DV126" s="927" t="s">
        <v>392</v>
      </c>
      <c r="DW126" s="927"/>
      <c r="DX126" s="927"/>
      <c r="DY126" s="927"/>
      <c r="DZ126" s="928"/>
    </row>
    <row r="127" spans="1:130" s="230" customFormat="1" ht="26.25" customHeight="1" x14ac:dyDescent="0.2">
      <c r="A127" s="1059"/>
      <c r="B127" s="951"/>
      <c r="C127" s="973" t="s">
        <v>513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392</v>
      </c>
      <c r="AB127" s="959"/>
      <c r="AC127" s="959"/>
      <c r="AD127" s="959"/>
      <c r="AE127" s="960"/>
      <c r="AF127" s="961" t="s">
        <v>392</v>
      </c>
      <c r="AG127" s="959"/>
      <c r="AH127" s="959"/>
      <c r="AI127" s="959"/>
      <c r="AJ127" s="960"/>
      <c r="AK127" s="961" t="s">
        <v>392</v>
      </c>
      <c r="AL127" s="959"/>
      <c r="AM127" s="959"/>
      <c r="AN127" s="959"/>
      <c r="AO127" s="960"/>
      <c r="AP127" s="962" t="s">
        <v>493</v>
      </c>
      <c r="AQ127" s="963"/>
      <c r="AR127" s="963"/>
      <c r="AS127" s="963"/>
      <c r="AT127" s="964"/>
      <c r="AU127" s="232"/>
      <c r="AV127" s="232"/>
      <c r="AW127" s="232"/>
      <c r="AX127" s="1032" t="s">
        <v>514</v>
      </c>
      <c r="AY127" s="1033"/>
      <c r="AZ127" s="1033"/>
      <c r="BA127" s="1033"/>
      <c r="BB127" s="1033"/>
      <c r="BC127" s="1033"/>
      <c r="BD127" s="1033"/>
      <c r="BE127" s="1034"/>
      <c r="BF127" s="1035" t="s">
        <v>515</v>
      </c>
      <c r="BG127" s="1033"/>
      <c r="BH127" s="1033"/>
      <c r="BI127" s="1033"/>
      <c r="BJ127" s="1033"/>
      <c r="BK127" s="1033"/>
      <c r="BL127" s="1034"/>
      <c r="BM127" s="1035" t="s">
        <v>516</v>
      </c>
      <c r="BN127" s="1033"/>
      <c r="BO127" s="1033"/>
      <c r="BP127" s="1033"/>
      <c r="BQ127" s="1033"/>
      <c r="BR127" s="1033"/>
      <c r="BS127" s="1034"/>
      <c r="BT127" s="1035" t="s">
        <v>517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518</v>
      </c>
      <c r="CQ127" s="923"/>
      <c r="CR127" s="923"/>
      <c r="CS127" s="923"/>
      <c r="CT127" s="923"/>
      <c r="CU127" s="923"/>
      <c r="CV127" s="923"/>
      <c r="CW127" s="923"/>
      <c r="CX127" s="923"/>
      <c r="CY127" s="923"/>
      <c r="CZ127" s="923"/>
      <c r="DA127" s="923"/>
      <c r="DB127" s="923"/>
      <c r="DC127" s="923"/>
      <c r="DD127" s="923"/>
      <c r="DE127" s="923"/>
      <c r="DF127" s="924"/>
      <c r="DG127" s="925" t="s">
        <v>392</v>
      </c>
      <c r="DH127" s="926"/>
      <c r="DI127" s="926"/>
      <c r="DJ127" s="926"/>
      <c r="DK127" s="926"/>
      <c r="DL127" s="926" t="s">
        <v>392</v>
      </c>
      <c r="DM127" s="926"/>
      <c r="DN127" s="926"/>
      <c r="DO127" s="926"/>
      <c r="DP127" s="926"/>
      <c r="DQ127" s="926" t="s">
        <v>519</v>
      </c>
      <c r="DR127" s="926"/>
      <c r="DS127" s="926"/>
      <c r="DT127" s="926"/>
      <c r="DU127" s="926"/>
      <c r="DV127" s="927" t="s">
        <v>486</v>
      </c>
      <c r="DW127" s="927"/>
      <c r="DX127" s="927"/>
      <c r="DY127" s="927"/>
      <c r="DZ127" s="928"/>
    </row>
    <row r="128" spans="1:130" s="230" customFormat="1" ht="26.25" customHeight="1" thickBot="1" x14ac:dyDescent="0.25">
      <c r="A128" s="1042" t="s">
        <v>520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521</v>
      </c>
      <c r="X128" s="1044"/>
      <c r="Y128" s="1044"/>
      <c r="Z128" s="1045"/>
      <c r="AA128" s="1046">
        <v>5336201</v>
      </c>
      <c r="AB128" s="1047"/>
      <c r="AC128" s="1047"/>
      <c r="AD128" s="1047"/>
      <c r="AE128" s="1048"/>
      <c r="AF128" s="1049">
        <v>4257446</v>
      </c>
      <c r="AG128" s="1047"/>
      <c r="AH128" s="1047"/>
      <c r="AI128" s="1047"/>
      <c r="AJ128" s="1048"/>
      <c r="AK128" s="1049">
        <v>4123186</v>
      </c>
      <c r="AL128" s="1047"/>
      <c r="AM128" s="1047"/>
      <c r="AN128" s="1047"/>
      <c r="AO128" s="1048"/>
      <c r="AP128" s="1050"/>
      <c r="AQ128" s="1051"/>
      <c r="AR128" s="1051"/>
      <c r="AS128" s="1051"/>
      <c r="AT128" s="1052"/>
      <c r="AU128" s="232"/>
      <c r="AV128" s="232"/>
      <c r="AW128" s="232"/>
      <c r="AX128" s="896" t="s">
        <v>522</v>
      </c>
      <c r="AY128" s="897"/>
      <c r="AZ128" s="897"/>
      <c r="BA128" s="897"/>
      <c r="BB128" s="897"/>
      <c r="BC128" s="897"/>
      <c r="BD128" s="897"/>
      <c r="BE128" s="898"/>
      <c r="BF128" s="1053" t="s">
        <v>392</v>
      </c>
      <c r="BG128" s="1054"/>
      <c r="BH128" s="1054"/>
      <c r="BI128" s="1054"/>
      <c r="BJ128" s="1054"/>
      <c r="BK128" s="1054"/>
      <c r="BL128" s="1055"/>
      <c r="BM128" s="1053">
        <v>11.25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523</v>
      </c>
      <c r="CQ128" s="726"/>
      <c r="CR128" s="726"/>
      <c r="CS128" s="726"/>
      <c r="CT128" s="726"/>
      <c r="CU128" s="726"/>
      <c r="CV128" s="726"/>
      <c r="CW128" s="726"/>
      <c r="CX128" s="726"/>
      <c r="CY128" s="726"/>
      <c r="CZ128" s="726"/>
      <c r="DA128" s="726"/>
      <c r="DB128" s="726"/>
      <c r="DC128" s="726"/>
      <c r="DD128" s="726"/>
      <c r="DE128" s="726"/>
      <c r="DF128" s="1037"/>
      <c r="DG128" s="1038">
        <v>785250</v>
      </c>
      <c r="DH128" s="1039"/>
      <c r="DI128" s="1039"/>
      <c r="DJ128" s="1039"/>
      <c r="DK128" s="1039"/>
      <c r="DL128" s="1039">
        <v>825210</v>
      </c>
      <c r="DM128" s="1039"/>
      <c r="DN128" s="1039"/>
      <c r="DO128" s="1039"/>
      <c r="DP128" s="1039"/>
      <c r="DQ128" s="1039">
        <v>847215</v>
      </c>
      <c r="DR128" s="1039"/>
      <c r="DS128" s="1039"/>
      <c r="DT128" s="1039"/>
      <c r="DU128" s="1039"/>
      <c r="DV128" s="1040">
        <v>1</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524</v>
      </c>
      <c r="X129" s="1071"/>
      <c r="Y129" s="1071"/>
      <c r="Z129" s="1072"/>
      <c r="AA129" s="958">
        <v>101964607</v>
      </c>
      <c r="AB129" s="959"/>
      <c r="AC129" s="959"/>
      <c r="AD129" s="959"/>
      <c r="AE129" s="960"/>
      <c r="AF129" s="961">
        <v>106266086</v>
      </c>
      <c r="AG129" s="959"/>
      <c r="AH129" s="959"/>
      <c r="AI129" s="959"/>
      <c r="AJ129" s="960"/>
      <c r="AK129" s="961">
        <v>103405647</v>
      </c>
      <c r="AL129" s="959"/>
      <c r="AM129" s="959"/>
      <c r="AN129" s="959"/>
      <c r="AO129" s="960"/>
      <c r="AP129" s="1073"/>
      <c r="AQ129" s="1074"/>
      <c r="AR129" s="1074"/>
      <c r="AS129" s="1074"/>
      <c r="AT129" s="1075"/>
      <c r="AU129" s="233"/>
      <c r="AV129" s="233"/>
      <c r="AW129" s="233"/>
      <c r="AX129" s="1065" t="s">
        <v>525</v>
      </c>
      <c r="AY129" s="923"/>
      <c r="AZ129" s="923"/>
      <c r="BA129" s="923"/>
      <c r="BB129" s="923"/>
      <c r="BC129" s="923"/>
      <c r="BD129" s="923"/>
      <c r="BE129" s="924"/>
      <c r="BF129" s="1066" t="s">
        <v>130</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526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527</v>
      </c>
      <c r="X130" s="1071"/>
      <c r="Y130" s="1071"/>
      <c r="Z130" s="1072"/>
      <c r="AA130" s="958">
        <v>17841934</v>
      </c>
      <c r="AB130" s="959"/>
      <c r="AC130" s="959"/>
      <c r="AD130" s="959"/>
      <c r="AE130" s="960"/>
      <c r="AF130" s="961">
        <v>17988750</v>
      </c>
      <c r="AG130" s="959"/>
      <c r="AH130" s="959"/>
      <c r="AI130" s="959"/>
      <c r="AJ130" s="960"/>
      <c r="AK130" s="961">
        <v>17612747</v>
      </c>
      <c r="AL130" s="959"/>
      <c r="AM130" s="959"/>
      <c r="AN130" s="959"/>
      <c r="AO130" s="960"/>
      <c r="AP130" s="1073"/>
      <c r="AQ130" s="1074"/>
      <c r="AR130" s="1074"/>
      <c r="AS130" s="1074"/>
      <c r="AT130" s="1075"/>
      <c r="AU130" s="233"/>
      <c r="AV130" s="233"/>
      <c r="AW130" s="233"/>
      <c r="AX130" s="1065" t="s">
        <v>528</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529</v>
      </c>
      <c r="X131" s="1108"/>
      <c r="Y131" s="1108"/>
      <c r="Z131" s="1109"/>
      <c r="AA131" s="1004">
        <v>84122673</v>
      </c>
      <c r="AB131" s="986"/>
      <c r="AC131" s="986"/>
      <c r="AD131" s="986"/>
      <c r="AE131" s="987"/>
      <c r="AF131" s="985">
        <v>88277336</v>
      </c>
      <c r="AG131" s="986"/>
      <c r="AH131" s="986"/>
      <c r="AI131" s="986"/>
      <c r="AJ131" s="987"/>
      <c r="AK131" s="985">
        <v>85792900</v>
      </c>
      <c r="AL131" s="986"/>
      <c r="AM131" s="986"/>
      <c r="AN131" s="986"/>
      <c r="AO131" s="987"/>
      <c r="AP131" s="1110"/>
      <c r="AQ131" s="1111"/>
      <c r="AR131" s="1111"/>
      <c r="AS131" s="1111"/>
      <c r="AT131" s="1112"/>
      <c r="AU131" s="233"/>
      <c r="AV131" s="233"/>
      <c r="AW131" s="233"/>
      <c r="AX131" s="1083" t="s">
        <v>530</v>
      </c>
      <c r="AY131" s="726"/>
      <c r="AZ131" s="726"/>
      <c r="BA131" s="726"/>
      <c r="BB131" s="726"/>
      <c r="BC131" s="726"/>
      <c r="BD131" s="726"/>
      <c r="BE131" s="1037"/>
      <c r="BF131" s="1084">
        <v>94.9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531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532</v>
      </c>
      <c r="W132" s="1094"/>
      <c r="X132" s="1094"/>
      <c r="Y132" s="1094"/>
      <c r="Z132" s="1095"/>
      <c r="AA132" s="1096">
        <v>7.0301308660000004</v>
      </c>
      <c r="AB132" s="1097"/>
      <c r="AC132" s="1097"/>
      <c r="AD132" s="1097"/>
      <c r="AE132" s="1098"/>
      <c r="AF132" s="1099">
        <v>7.9578264350000003</v>
      </c>
      <c r="AG132" s="1097"/>
      <c r="AH132" s="1097"/>
      <c r="AI132" s="1097"/>
      <c r="AJ132" s="1098"/>
      <c r="AK132" s="1099">
        <v>9.2531249689999999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533</v>
      </c>
      <c r="W133" s="1077"/>
      <c r="X133" s="1077"/>
      <c r="Y133" s="1077"/>
      <c r="Z133" s="1078"/>
      <c r="AA133" s="1079">
        <v>7.7</v>
      </c>
      <c r="AB133" s="1080"/>
      <c r="AC133" s="1080"/>
      <c r="AD133" s="1080"/>
      <c r="AE133" s="1081"/>
      <c r="AF133" s="1079">
        <v>7.5</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U04XShl5/5P9nt5//i6JF6U6njRb0oQTta0Wl7CX3eJuojxffoqANaHlGaP5G5ZkVcuNcbQelkyB/CSaiRSBA==" saltValue="Octz7oU5wj/ct9l+XTZx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534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dRa6pJRBXpVX5NZZu0rbokzJVaWA/2yhcrM3BI+T1f1HhQvqnaux0v92uFKPNkKbC81misXG2SjDVPZDk9GPQ==" saltValue="t9OwLCK7ZTwis1upnvWt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26W981NgoHoQCExKuM98lmRivI50vzMvpjs51Qau/X4L+aqyLWALw+C2oTxNEwhtQrM4uq+BRTVSrGc8ac15g==" saltValue="k/rQl3joCDm2BgbKBGYg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535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537</v>
      </c>
      <c r="AP7" s="272"/>
      <c r="AQ7" s="273" t="s">
        <v>538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539</v>
      </c>
      <c r="AQ8" s="279" t="s">
        <v>540</v>
      </c>
      <c r="AR8" s="280" t="s">
        <v>541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542</v>
      </c>
      <c r="AL9" s="1117"/>
      <c r="AM9" s="1117"/>
      <c r="AN9" s="1118"/>
      <c r="AO9" s="281">
        <v>26072418</v>
      </c>
      <c r="AP9" s="281">
        <v>63735</v>
      </c>
      <c r="AQ9" s="282">
        <v>63571</v>
      </c>
      <c r="AR9" s="283">
        <v>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543</v>
      </c>
      <c r="AL10" s="1117"/>
      <c r="AM10" s="1117"/>
      <c r="AN10" s="1118"/>
      <c r="AO10" s="284">
        <v>119692</v>
      </c>
      <c r="AP10" s="284">
        <v>293</v>
      </c>
      <c r="AQ10" s="285">
        <v>1690</v>
      </c>
      <c r="AR10" s="286">
        <v>-82.7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544</v>
      </c>
      <c r="AL11" s="1117"/>
      <c r="AM11" s="1117"/>
      <c r="AN11" s="1118"/>
      <c r="AO11" s="284" t="s">
        <v>545</v>
      </c>
      <c r="AP11" s="284" t="s">
        <v>545</v>
      </c>
      <c r="AQ11" s="285">
        <v>679</v>
      </c>
      <c r="AR11" s="286" t="s">
        <v>545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546</v>
      </c>
      <c r="AL12" s="1117"/>
      <c r="AM12" s="1117"/>
      <c r="AN12" s="1118"/>
      <c r="AO12" s="284" t="s">
        <v>545</v>
      </c>
      <c r="AP12" s="284" t="s">
        <v>545</v>
      </c>
      <c r="AQ12" s="285">
        <v>23</v>
      </c>
      <c r="AR12" s="286" t="s">
        <v>545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547</v>
      </c>
      <c r="AL13" s="1117"/>
      <c r="AM13" s="1117"/>
      <c r="AN13" s="1118"/>
      <c r="AO13" s="284" t="s">
        <v>545</v>
      </c>
      <c r="AP13" s="284" t="s">
        <v>545</v>
      </c>
      <c r="AQ13" s="285">
        <v>1992</v>
      </c>
      <c r="AR13" s="286" t="s">
        <v>545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548</v>
      </c>
      <c r="AL14" s="1117"/>
      <c r="AM14" s="1117"/>
      <c r="AN14" s="1118"/>
      <c r="AO14" s="284">
        <v>307701</v>
      </c>
      <c r="AP14" s="284">
        <v>752</v>
      </c>
      <c r="AQ14" s="285">
        <v>1254</v>
      </c>
      <c r="AR14" s="286">
        <v>-40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549</v>
      </c>
      <c r="AL15" s="1120"/>
      <c r="AM15" s="1120"/>
      <c r="AN15" s="1121"/>
      <c r="AO15" s="284">
        <v>-1210427</v>
      </c>
      <c r="AP15" s="284">
        <v>-2959</v>
      </c>
      <c r="AQ15" s="285">
        <v>-3845</v>
      </c>
      <c r="AR15" s="286">
        <v>-23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25289384</v>
      </c>
      <c r="AP16" s="284">
        <v>61821</v>
      </c>
      <c r="AQ16" s="285">
        <v>65365</v>
      </c>
      <c r="AR16" s="286">
        <v>-5.4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550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551</v>
      </c>
      <c r="AP20" s="293" t="s">
        <v>552</v>
      </c>
      <c r="AQ20" s="294" t="s">
        <v>553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554</v>
      </c>
      <c r="AL21" s="1123"/>
      <c r="AM21" s="1123"/>
      <c r="AN21" s="1124"/>
      <c r="AO21" s="297">
        <v>7.32</v>
      </c>
      <c r="AP21" s="298">
        <v>6.46</v>
      </c>
      <c r="AQ21" s="299">
        <v>0.86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555</v>
      </c>
      <c r="AL22" s="1123"/>
      <c r="AM22" s="1123"/>
      <c r="AN22" s="1124"/>
      <c r="AO22" s="302">
        <v>100.4</v>
      </c>
      <c r="AP22" s="303">
        <v>99.4</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556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557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537</v>
      </c>
      <c r="AP30" s="272"/>
      <c r="AQ30" s="273" t="s">
        <v>538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539</v>
      </c>
      <c r="AQ31" s="279" t="s">
        <v>540</v>
      </c>
      <c r="AR31" s="280" t="s">
        <v>541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559</v>
      </c>
      <c r="AL32" s="1131"/>
      <c r="AM32" s="1131"/>
      <c r="AN32" s="1132"/>
      <c r="AO32" s="312">
        <v>22080302</v>
      </c>
      <c r="AP32" s="312">
        <v>53976</v>
      </c>
      <c r="AQ32" s="313">
        <v>37452</v>
      </c>
      <c r="AR32" s="314">
        <v>44.1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560</v>
      </c>
      <c r="AL33" s="1131"/>
      <c r="AM33" s="1131"/>
      <c r="AN33" s="1132"/>
      <c r="AO33" s="312" t="s">
        <v>545</v>
      </c>
      <c r="AP33" s="312" t="s">
        <v>545</v>
      </c>
      <c r="AQ33" s="313" t="s">
        <v>545</v>
      </c>
      <c r="AR33" s="314" t="s">
        <v>545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561</v>
      </c>
      <c r="AL34" s="1131"/>
      <c r="AM34" s="1131"/>
      <c r="AN34" s="1132"/>
      <c r="AO34" s="312" t="s">
        <v>545</v>
      </c>
      <c r="AP34" s="312" t="s">
        <v>545</v>
      </c>
      <c r="AQ34" s="313">
        <v>45</v>
      </c>
      <c r="AR34" s="314" t="s">
        <v>545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562</v>
      </c>
      <c r="AL35" s="1131"/>
      <c r="AM35" s="1131"/>
      <c r="AN35" s="1132"/>
      <c r="AO35" s="312">
        <v>6762163</v>
      </c>
      <c r="AP35" s="312">
        <v>16530</v>
      </c>
      <c r="AQ35" s="313">
        <v>8356</v>
      </c>
      <c r="AR35" s="314">
        <v>97.8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563</v>
      </c>
      <c r="AL36" s="1131"/>
      <c r="AM36" s="1131"/>
      <c r="AN36" s="1132"/>
      <c r="AO36" s="312">
        <v>52390</v>
      </c>
      <c r="AP36" s="312">
        <v>128</v>
      </c>
      <c r="AQ36" s="313">
        <v>443</v>
      </c>
      <c r="AR36" s="314">
        <v>-71.099999999999994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564</v>
      </c>
      <c r="AL37" s="1131"/>
      <c r="AM37" s="1131"/>
      <c r="AN37" s="1132"/>
      <c r="AO37" s="312">
        <v>774896</v>
      </c>
      <c r="AP37" s="312">
        <v>1894</v>
      </c>
      <c r="AQ37" s="313">
        <v>649</v>
      </c>
      <c r="AR37" s="314">
        <v>191.8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565</v>
      </c>
      <c r="AL38" s="1134"/>
      <c r="AM38" s="1134"/>
      <c r="AN38" s="1135"/>
      <c r="AO38" s="315">
        <v>4706</v>
      </c>
      <c r="AP38" s="315">
        <v>12</v>
      </c>
      <c r="AQ38" s="316">
        <v>1</v>
      </c>
      <c r="AR38" s="304">
        <v>1100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566</v>
      </c>
      <c r="AL39" s="1134"/>
      <c r="AM39" s="1134"/>
      <c r="AN39" s="1135"/>
      <c r="AO39" s="312">
        <v>-4123186</v>
      </c>
      <c r="AP39" s="312">
        <v>-10079</v>
      </c>
      <c r="AQ39" s="313">
        <v>-7867</v>
      </c>
      <c r="AR39" s="314">
        <v>28.1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567</v>
      </c>
      <c r="AL40" s="1131"/>
      <c r="AM40" s="1131"/>
      <c r="AN40" s="1132"/>
      <c r="AO40" s="312">
        <v>-17612747</v>
      </c>
      <c r="AP40" s="312">
        <v>-43055</v>
      </c>
      <c r="AQ40" s="313">
        <v>-28343</v>
      </c>
      <c r="AR40" s="314">
        <v>51.9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7938524</v>
      </c>
      <c r="AP41" s="312">
        <v>19406</v>
      </c>
      <c r="AQ41" s="313">
        <v>10736</v>
      </c>
      <c r="AR41" s="314">
        <v>80.8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570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537</v>
      </c>
      <c r="AN49" s="1127" t="s">
        <v>571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572</v>
      </c>
      <c r="AO50" s="329" t="s">
        <v>573</v>
      </c>
      <c r="AP50" s="330" t="s">
        <v>574</v>
      </c>
      <c r="AQ50" s="331" t="s">
        <v>575</v>
      </c>
      <c r="AR50" s="332" t="s">
        <v>576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577</v>
      </c>
      <c r="AL51" s="325"/>
      <c r="AM51" s="333">
        <v>22767157</v>
      </c>
      <c r="AN51" s="334">
        <v>54567</v>
      </c>
      <c r="AO51" s="335">
        <v>12</v>
      </c>
      <c r="AP51" s="336">
        <v>46457</v>
      </c>
      <c r="AQ51" s="337">
        <v>-3.4</v>
      </c>
      <c r="AR51" s="338">
        <v>15.4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578</v>
      </c>
      <c r="AM52" s="341">
        <v>9957457</v>
      </c>
      <c r="AN52" s="342">
        <v>23865</v>
      </c>
      <c r="AO52" s="343">
        <v>15.6</v>
      </c>
      <c r="AP52" s="344">
        <v>24020</v>
      </c>
      <c r="AQ52" s="345">
        <v>-4.5999999999999996</v>
      </c>
      <c r="AR52" s="346">
        <v>20.2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579</v>
      </c>
      <c r="AL53" s="325"/>
      <c r="AM53" s="333">
        <v>25212546</v>
      </c>
      <c r="AN53" s="334">
        <v>60641</v>
      </c>
      <c r="AO53" s="335">
        <v>11.1</v>
      </c>
      <c r="AP53" s="336">
        <v>51849</v>
      </c>
      <c r="AQ53" s="337">
        <v>11.6</v>
      </c>
      <c r="AR53" s="338">
        <v>-0.5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578</v>
      </c>
      <c r="AM54" s="341">
        <v>14458527</v>
      </c>
      <c r="AN54" s="342">
        <v>34776</v>
      </c>
      <c r="AO54" s="343">
        <v>45.7</v>
      </c>
      <c r="AP54" s="344">
        <v>26326</v>
      </c>
      <c r="AQ54" s="345">
        <v>9.6</v>
      </c>
      <c r="AR54" s="346">
        <v>36.1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580</v>
      </c>
      <c r="AL55" s="325"/>
      <c r="AM55" s="333">
        <v>25047347</v>
      </c>
      <c r="AN55" s="334">
        <v>60486</v>
      </c>
      <c r="AO55" s="335">
        <v>-0.3</v>
      </c>
      <c r="AP55" s="336">
        <v>52191</v>
      </c>
      <c r="AQ55" s="337">
        <v>0.7</v>
      </c>
      <c r="AR55" s="338">
        <v>-1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578</v>
      </c>
      <c r="AM56" s="341">
        <v>12934036</v>
      </c>
      <c r="AN56" s="342">
        <v>31234</v>
      </c>
      <c r="AO56" s="343">
        <v>-10.199999999999999</v>
      </c>
      <c r="AP56" s="344">
        <v>26807</v>
      </c>
      <c r="AQ56" s="345">
        <v>1.8</v>
      </c>
      <c r="AR56" s="346">
        <v>-12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581</v>
      </c>
      <c r="AL57" s="325"/>
      <c r="AM57" s="333">
        <v>33292449</v>
      </c>
      <c r="AN57" s="334">
        <v>80960</v>
      </c>
      <c r="AO57" s="335">
        <v>33.799999999999997</v>
      </c>
      <c r="AP57" s="336">
        <v>48105</v>
      </c>
      <c r="AQ57" s="337">
        <v>-7.8</v>
      </c>
      <c r="AR57" s="338">
        <v>41.6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578</v>
      </c>
      <c r="AM58" s="341">
        <v>18926857</v>
      </c>
      <c r="AN58" s="342">
        <v>46026</v>
      </c>
      <c r="AO58" s="343">
        <v>47.4</v>
      </c>
      <c r="AP58" s="344">
        <v>24072</v>
      </c>
      <c r="AQ58" s="345">
        <v>-10.199999999999999</v>
      </c>
      <c r="AR58" s="346">
        <v>57.6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582</v>
      </c>
      <c r="AL59" s="325"/>
      <c r="AM59" s="333">
        <v>25701291</v>
      </c>
      <c r="AN59" s="334">
        <v>62828</v>
      </c>
      <c r="AO59" s="335">
        <v>-22.4</v>
      </c>
      <c r="AP59" s="336">
        <v>47446</v>
      </c>
      <c r="AQ59" s="337">
        <v>-1.4</v>
      </c>
      <c r="AR59" s="338">
        <v>-21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578</v>
      </c>
      <c r="AM60" s="341">
        <v>15534453</v>
      </c>
      <c r="AN60" s="342">
        <v>37975</v>
      </c>
      <c r="AO60" s="343">
        <v>-17.5</v>
      </c>
      <c r="AP60" s="344">
        <v>24371</v>
      </c>
      <c r="AQ60" s="345">
        <v>1.2</v>
      </c>
      <c r="AR60" s="346">
        <v>-18.7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583</v>
      </c>
      <c r="AL61" s="347"/>
      <c r="AM61" s="348">
        <v>26404158</v>
      </c>
      <c r="AN61" s="349">
        <v>63896</v>
      </c>
      <c r="AO61" s="350">
        <v>6.8</v>
      </c>
      <c r="AP61" s="351">
        <v>49210</v>
      </c>
      <c r="AQ61" s="352">
        <v>-0.1</v>
      </c>
      <c r="AR61" s="338">
        <v>6.9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578</v>
      </c>
      <c r="AM62" s="341">
        <v>14362266</v>
      </c>
      <c r="AN62" s="342">
        <v>34775</v>
      </c>
      <c r="AO62" s="343">
        <v>16.2</v>
      </c>
      <c r="AP62" s="344">
        <v>25119</v>
      </c>
      <c r="AQ62" s="345">
        <v>-0.4</v>
      </c>
      <c r="AR62" s="346">
        <v>16.600000000000001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5iDHDsB4eiqhY18LHAQzPzUlmpfH2IgBK87F7oZmieBNNnPHGqSYMbHoJRqYaASqmkO+YbO5e2FHVikuL4CVTQ==" saltValue="PHSJAyolx6xgKlAAestg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585</v>
      </c>
    </row>
    <row r="121" spans="125:125" ht="13.5" hidden="1" customHeight="1" x14ac:dyDescent="0.2">
      <c r="DU121" s="259"/>
    </row>
  </sheetData>
  <sheetProtection algorithmName="SHA-512" hashValue="s+aQOdM5w5Ne985a4+kD5RbVyZYzH1G8uVc+l6lZiRmipVK4pYrs1aSV2lkn2+3hSceEP3JZAHrMI8BGCWwRHw==" saltValue="xcmLuucxJr5oGnuGEOwv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586</v>
      </c>
    </row>
  </sheetData>
  <sheetProtection algorithmName="SHA-512" hashValue="Lwify4H3Ndj8xcBtB3EMyixIWYNd4OUKG5Ljc0qBJvV2NX3667526Jeo+aYqE6WHsImR2YIo9/VWaLdl6ERaeQ==" saltValue="CEQewLshy/ZJ0ZlerMJC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587</v>
      </c>
      <c r="G46" s="8" t="s">
        <v>588</v>
      </c>
      <c r="H46" s="8" t="s">
        <v>589</v>
      </c>
      <c r="I46" s="8" t="s">
        <v>590</v>
      </c>
      <c r="J46" s="9" t="s">
        <v>591</v>
      </c>
    </row>
    <row r="47" spans="2:10" ht="57.75" customHeight="1" x14ac:dyDescent="0.2">
      <c r="B47" s="10"/>
      <c r="C47" s="1139" t="s">
        <v>3</v>
      </c>
      <c r="D47" s="1139"/>
      <c r="E47" s="1140"/>
      <c r="F47" s="11">
        <v>8.14</v>
      </c>
      <c r="G47" s="12">
        <v>7.24</v>
      </c>
      <c r="H47" s="12">
        <v>8.59</v>
      </c>
      <c r="I47" s="12">
        <v>9.18</v>
      </c>
      <c r="J47" s="13">
        <v>9.92</v>
      </c>
    </row>
    <row r="48" spans="2:10" ht="57.75" customHeight="1" x14ac:dyDescent="0.2">
      <c r="B48" s="14"/>
      <c r="C48" s="1141" t="s">
        <v>4</v>
      </c>
      <c r="D48" s="1141"/>
      <c r="E48" s="1142"/>
      <c r="F48" s="15">
        <v>2.14</v>
      </c>
      <c r="G48" s="16">
        <v>2.73</v>
      </c>
      <c r="H48" s="16">
        <v>2.5499999999999998</v>
      </c>
      <c r="I48" s="16">
        <v>3.23</v>
      </c>
      <c r="J48" s="17">
        <v>3.42</v>
      </c>
    </row>
    <row r="49" spans="2:10" ht="57.75" customHeight="1" thickBot="1" x14ac:dyDescent="0.25">
      <c r="B49" s="18"/>
      <c r="C49" s="1143" t="s">
        <v>5</v>
      </c>
      <c r="D49" s="1143"/>
      <c r="E49" s="1144"/>
      <c r="F49" s="19">
        <v>1.54</v>
      </c>
      <c r="G49" s="20" t="s">
        <v>592</v>
      </c>
      <c r="H49" s="20">
        <v>1.21</v>
      </c>
      <c r="I49" s="20">
        <v>1.72</v>
      </c>
      <c r="J49" s="21">
        <v>0.6</v>
      </c>
    </row>
    <row r="50" spans="2:10" ht="13.2" x14ac:dyDescent="0.2"/>
  </sheetData>
  <sheetProtection algorithmName="SHA-512" hashValue="wZaXe5zxoCBbRJ7h6AGYrH5gyNTIwoO6QfjJVKBGR4O5i/QJhTOS9JxjJioPmlgoGiQY1UGC7qqQ84P9kzM2pw==" saltValue="GlJpKHxdyqhgOiBb0MJk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dcterms:created xsi:type="dcterms:W3CDTF">2024-03-14T02:13:59Z</dcterms:created>
  <dcterms:modified xsi:type="dcterms:W3CDTF">2024-03-23T03:37:11Z</dcterms:modified>
  <cp:category/>
</cp:coreProperties>
</file>