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3魚津市○\下水道（法適用）\"/>
    </mc:Choice>
  </mc:AlternateContent>
  <xr:revisionPtr revIDLastSave="0" documentId="13_ncr:1_{5F87BE72-420F-4376-87A2-EAD355095758}" xr6:coauthVersionLast="36" xr6:coauthVersionMax="36" xr10:uidLastSave="{00000000-0000-0000-0000-000000000000}"/>
  <workbookProtection workbookAlgorithmName="SHA-512" workbookHashValue="d89DczuqYSq3l4rHeElo+llmkc0ancWxqWkKJf8LE83W6JoVTxIxlgyYiFJcajpu1NTbFEIPwrgvxVe2gVRflw==" workbookSaltValue="IZhoKEk630nmWJMDwbZK9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W10" i="4"/>
  <c r="BB8" i="4"/>
  <c r="AD8" i="4"/>
  <c r="W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<sst xmlns="http://schemas.openxmlformats.org/spreadsheetml/2006/main" count="253" uniqueCount="116">
  <si>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</si>
  <si>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</si>
  <si>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</si>
  <si>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</si>
  <si>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</si>
  <si>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</si>
  <si>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</si>
  <si>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</si>
  <si>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</si>
  <si>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</si>
  <si>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</si>
  <si>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</si>
  <si>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</si>
  <si>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</si>
  <si>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</si>
  <si>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</si>
  <si>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</si>
  <si>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</si>
  <si>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</si>
  <si>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</si>
  <si>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</si>
  <si>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</si>
  <si>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</si>
  <si>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</si>
  <si>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</si>
  <si>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</si>
  <si>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</si>
  <si>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</si>
  <si>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</si>
  <si>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</si>
  <si>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</si>
  <si>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</si>
  <si>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</si>
  <si>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</si>
  <si>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</si>
  <si>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</si>
  <si>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</si>
  <si>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</si>
  <si>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</si>
  <si>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</si>
  <si>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</si>
  <si>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</si>
  <si>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</si>
  <si>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</si>
  <si>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</si>
  <si>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</si>
  <si>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</si>
  <si>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</si>
  <si>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</si>
  <si>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</si>
  <si>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</si>
  <si>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</si>
  <si>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</si>
  <si>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</si>
  <si>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</si>
  <si>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</si>
  <si>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</si>
  <si>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</si>
  <si>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</si>
  <si>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</si>
  <si>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</si>
  <si>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</si>
  <si>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</si>
  <si>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</si>
  <si>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</si>
  <si>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</si>
  <si>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</si>
  <si>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</si>
  <si>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</si>
  <si>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</si>
  <si>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</si>
  <si>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</si>
  <si>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</si>
  <si>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</si>
  <si>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</si>
  <si>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</si>
  <si>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</si>
  <si>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</si>
  <si>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</si>
  <si>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</si>
  <si>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</si>
  <si>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</si>
  <si>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</si>
  <si>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</si>
  <si>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</si>
  <si>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</si>
  <si>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</si>
  <si>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</si>
  <si>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</si>
  <si>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</si>
  <si>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</si>
  <si>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</si>
  <si>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</si>
  <si>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</si>
  <si>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</si>
  <si>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</si>
  <si>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</si>
  <si>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</si>
  <si>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</si>
  <si>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</si>
  <si>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</si>
  <si>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</si>
  <si>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</si>
  <si>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</si>
  <si>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</si>
  <si>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</si>
  <si>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</si>
  <si>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</si>
  <si>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</si>
  <si>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</si>
  <si>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</si>
  <si>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</si>
  <si>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</si>
  <si>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流動比率については、昨年度よりは改善し、令和５年度全国平均より高くなりましたが、類似団体平均値との比較は、かなり低い状態が続いており、資金繰りが苦しい状態に変わりありません。国が示す繰出基準に基づく一般会計からの繰出を確保するとともに、使用料の見直し、経費削減などにより３条予算の黒字化により、現金等の流動資産の確保に努めます。
④企業債残高対事業規模比率については、昨年度同様、個別排水処理施設に係る事業費がなかったことから、0％となっています。当面、新規事業を行う予定がないことから、今後も同じ数値で推移するものと想定しています。
⑤経費回収率については、100%を超えており、令和５年度全国平均及び類似団体平均値を上回っています。個別排水処理施設については、当面、新規事業を行う予定がないことから、新規接続及び有収水量の増加も見込めない状況にありますが、国が示す繰出基準に基づく一般会計からの繰出金を確保しつつ、適切な受益者負担となるよう使用料の継続的な見直しを実施してまいります。
⑥汚水処理原価については、令和５年度全国平均及び類似団体平均値よりもかなり低い状況となっています。今後は、汚水処理費（公費負担除く。）の削減により改善に努めてまいります。
⑦施設利用率については、令和５年度全国平均より高いものの類似団体平均値よりは低くなっています。今後も人口が減少していく予想されている中で、当該区域内においては、使用者の増加が見込めない状況にあり、施設利用率を高めていくことは困難な状況にあり、今後も同様に推移するものと想定しています。
⑧水洗化率については、100％で、令和５年度全国平均及び類似団体平均値より高い状態となっており、今後も同様に推移するものと想定しています。
　</t>
    <rPh sb="11" eb="14">
      <t>サクネンド</t>
    </rPh>
    <rPh sb="17" eb="19">
      <t>カイゼン</t>
    </rPh>
    <rPh sb="59" eb="61">
      <t>ジョウタイ</t>
    </rPh>
    <rPh sb="62" eb="63">
      <t>ツヅ</t>
    </rPh>
    <rPh sb="79" eb="80">
      <t>カ</t>
    </rPh>
    <rPh sb="185" eb="188">
      <t>サクネンド</t>
    </rPh>
    <rPh sb="188" eb="190">
      <t>ドウヨウ</t>
    </rPh>
    <rPh sb="191" eb="193">
      <t>コベツ</t>
    </rPh>
    <rPh sb="193" eb="195">
      <t>ハイスイ</t>
    </rPh>
    <rPh sb="195" eb="197">
      <t>ショリ</t>
    </rPh>
    <rPh sb="197" eb="199">
      <t>シセツ</t>
    </rPh>
    <rPh sb="200" eb="201">
      <t>カカ</t>
    </rPh>
    <rPh sb="202" eb="205">
      <t>ジギョウヒ</t>
    </rPh>
    <rPh sb="225" eb="227">
      <t>トウメン</t>
    </rPh>
    <rPh sb="228" eb="230">
      <t>シンキ</t>
    </rPh>
    <rPh sb="230" eb="232">
      <t>ジギョウ</t>
    </rPh>
    <rPh sb="233" eb="234">
      <t>オコナ</t>
    </rPh>
    <rPh sb="235" eb="237">
      <t>ヨテイ</t>
    </rPh>
    <rPh sb="248" eb="249">
      <t>オナ</t>
    </rPh>
    <rPh sb="250" eb="252">
      <t>スウチ</t>
    </rPh>
    <rPh sb="253" eb="255">
      <t>スイイ</t>
    </rPh>
    <rPh sb="260" eb="262">
      <t>ソウテイ</t>
    </rPh>
    <rPh sb="286" eb="287">
      <t>コ</t>
    </rPh>
    <rPh sb="319" eb="321">
      <t>コベツ</t>
    </rPh>
    <rPh sb="321" eb="323">
      <t>ハイスイ</t>
    </rPh>
    <rPh sb="323" eb="325">
      <t>ショリ</t>
    </rPh>
    <rPh sb="325" eb="327">
      <t>シセツ</t>
    </rPh>
    <rPh sb="333" eb="335">
      <t>トウメン</t>
    </rPh>
    <rPh sb="336" eb="340">
      <t>シンキジギョウ</t>
    </rPh>
    <rPh sb="341" eb="342">
      <t>オコナ</t>
    </rPh>
    <rPh sb="343" eb="345">
      <t>ヨテイ</t>
    </rPh>
    <rPh sb="353" eb="355">
      <t>シンキ</t>
    </rPh>
    <rPh sb="355" eb="357">
      <t>セツゾク</t>
    </rPh>
    <rPh sb="357" eb="358">
      <t>オヨ</t>
    </rPh>
    <rPh sb="367" eb="369">
      <t>ミコ</t>
    </rPh>
    <rPh sb="372" eb="374">
      <t>ジョウキョウ</t>
    </rPh>
    <rPh sb="381" eb="382">
      <t>クニ</t>
    </rPh>
    <rPh sb="383" eb="384">
      <t>シメ</t>
    </rPh>
    <rPh sb="385" eb="386">
      <t>ク</t>
    </rPh>
    <rPh sb="386" eb="387">
      <t>ダ</t>
    </rPh>
    <rPh sb="387" eb="389">
      <t>キジュン</t>
    </rPh>
    <rPh sb="390" eb="391">
      <t>モト</t>
    </rPh>
    <rPh sb="393" eb="397">
      <t>イッパンカイケイ</t>
    </rPh>
    <rPh sb="400" eb="401">
      <t>ク</t>
    </rPh>
    <rPh sb="401" eb="402">
      <t>ダ</t>
    </rPh>
    <rPh sb="402" eb="403">
      <t>キン</t>
    </rPh>
    <rPh sb="404" eb="406">
      <t>カクホ</t>
    </rPh>
    <rPh sb="495" eb="497">
      <t>コンゴ</t>
    </rPh>
    <rPh sb="522" eb="523">
      <t>ツト</t>
    </rPh>
    <rPh sb="555" eb="556">
      <t>タカ</t>
    </rPh>
    <rPh sb="570" eb="571">
      <t>ヒク</t>
    </rPh>
    <rPh sb="601" eb="603">
      <t>トウガイ</t>
    </rPh>
    <rPh sb="603" eb="606">
      <t>クイキナイ</t>
    </rPh>
    <rPh sb="619" eb="621">
      <t>ミコ</t>
    </rPh>
    <rPh sb="624" eb="626">
      <t>ジョウキョウ</t>
    </rPh>
    <rPh sb="632" eb="634">
      <t>リヨウ</t>
    </rPh>
    <rPh sb="644" eb="646">
      <t>コンナン</t>
    </rPh>
    <rPh sb="647" eb="649">
      <t>ジョウキョウ</t>
    </rPh>
    <rPh sb="723" eb="725">
      <t>コンゴ</t>
    </rPh>
    <rPh sb="726" eb="728">
      <t>ドウヨウ</t>
    </rPh>
    <rPh sb="729" eb="731">
      <t>スイイ</t>
    </rPh>
    <rPh sb="736" eb="738">
      <t>ソウテイ</t>
    </rPh>
    <phoneticPr fontId="4"/>
  </si>
  <si>
    <t>　現在は法定耐用年数を経過した管路や施設がないことから、更新投資が到来しない状況にあります。
　今後については、使用者の推移、管路や施設の法定耐用年数を踏まえ、個別排水処理施設を継続と個人所有の合併浄化槽への移行のどちらが適当か、両方の制度の長所短所、費用対効果、個別排水処理施設の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132" eb="136">
      <t>コベツハイスイ</t>
    </rPh>
    <rPh sb="136" eb="140">
      <t>ショリシセツ</t>
    </rPh>
    <rPh sb="141" eb="143">
      <t>ジギョウ</t>
    </rPh>
    <rPh sb="144" eb="147">
      <t>ケイゾクセイ</t>
    </rPh>
    <rPh sb="147" eb="148">
      <t>ナド</t>
    </rPh>
    <rPh sb="149" eb="152">
      <t>タカクテキ</t>
    </rPh>
    <phoneticPr fontId="4"/>
  </si>
  <si>
    <t>　昨年度と同様に、流動比率が低い状況については、早期の一般会計繰出金の確保の実施等、改善策を検討してまいります。
　魚津市においては、個別排水処理施設の整備は完了しており、今後は使用者数の推移、施設の耐用年数を踏まえながら、施設の継続と個人所有の合併処理浄化槽への移行のいずれかを比較検討していくことが必要と考えています。
　起債については、償還が進み、元金が徐々に減少していますが、引き続き資金管理の徹底を図ってまいります。
　他の指標については、特段劣っているものはありませんが、引き続き維持管理費の削減に努め、経営の健全化を推進してまいります。</t>
    <rPh sb="1" eb="4">
      <t>サクネンド</t>
    </rPh>
    <rPh sb="5" eb="7">
      <t>ドウヨウ</t>
    </rPh>
    <rPh sb="11" eb="13">
      <t>ヒリツ</t>
    </rPh>
    <rPh sb="14" eb="15">
      <t>ヒク</t>
    </rPh>
    <rPh sb="16" eb="18">
      <t>ジョウキョウ</t>
    </rPh>
    <rPh sb="24" eb="26">
      <t>ソウキ</t>
    </rPh>
    <rPh sb="27" eb="31">
      <t>イッパンカイケイ</t>
    </rPh>
    <rPh sb="31" eb="33">
      <t>クリダ</t>
    </rPh>
    <rPh sb="33" eb="34">
      <t>キン</t>
    </rPh>
    <rPh sb="35" eb="37">
      <t>カクホ</t>
    </rPh>
    <rPh sb="38" eb="40">
      <t>ジッシ</t>
    </rPh>
    <rPh sb="40" eb="41">
      <t>ナド</t>
    </rPh>
    <rPh sb="42" eb="44">
      <t>カイゼン</t>
    </rPh>
    <rPh sb="44" eb="45">
      <t>サク</t>
    </rPh>
    <rPh sb="46" eb="48">
      <t>ケントウ</t>
    </rPh>
    <rPh sb="58" eb="61">
      <t>ウオヅシ</t>
    </rPh>
    <rPh sb="86" eb="88">
      <t>コンゴ</t>
    </rPh>
    <rPh sb="89" eb="92">
      <t>シヨウシャ</t>
    </rPh>
    <rPh sb="92" eb="93">
      <t>スウ</t>
    </rPh>
    <rPh sb="94" eb="96">
      <t>スイイ</t>
    </rPh>
    <rPh sb="97" eb="99">
      <t>シセツ</t>
    </rPh>
    <rPh sb="100" eb="104">
      <t>タイヨウネンスウ</t>
    </rPh>
    <rPh sb="105" eb="106">
      <t>フ</t>
    </rPh>
    <rPh sb="112" eb="114">
      <t>シセツ</t>
    </rPh>
    <rPh sb="115" eb="117">
      <t>ケイゾク</t>
    </rPh>
    <rPh sb="118" eb="122">
      <t>コジンショユウ</t>
    </rPh>
    <rPh sb="123" eb="125">
      <t>ガッペイ</t>
    </rPh>
    <rPh sb="125" eb="130">
      <t>ショリジョウカソウ</t>
    </rPh>
    <rPh sb="132" eb="134">
      <t>イコウ</t>
    </rPh>
    <rPh sb="140" eb="142">
      <t>ヒカク</t>
    </rPh>
    <rPh sb="142" eb="144">
      <t>ケントウ</t>
    </rPh>
    <rPh sb="151" eb="153">
      <t>ヒツヨウ</t>
    </rPh>
    <rPh sb="154" eb="155">
      <t>カンガ</t>
    </rPh>
    <rPh sb="163" eb="165">
      <t>キサイ</t>
    </rPh>
    <rPh sb="171" eb="173">
      <t>ショウカン</t>
    </rPh>
    <rPh sb="174" eb="175">
      <t>スス</t>
    </rPh>
    <rPh sb="177" eb="179">
      <t>ガンキン</t>
    </rPh>
    <rPh sb="180" eb="182">
      <t>ジョジョ</t>
    </rPh>
    <rPh sb="183" eb="185">
      <t>ゲンショウ</t>
    </rPh>
    <rPh sb="192" eb="193">
      <t>ヒ</t>
    </rPh>
    <rPh sb="194" eb="195">
      <t>ツヅ</t>
    </rPh>
    <rPh sb="196" eb="200">
      <t>シキンカンリ</t>
    </rPh>
    <rPh sb="201" eb="203">
      <t>テッテイ</t>
    </rPh>
    <rPh sb="215" eb="216">
      <t>タ</t>
    </rPh>
    <rPh sb="225" eb="227">
      <t>トクダン</t>
    </rPh>
    <rPh sb="227" eb="228">
      <t>オト</t>
    </rPh>
    <rPh sb="242" eb="243">
      <t>ヒ</t>
    </rPh>
    <rPh sb="244" eb="245">
      <t>ツヅ</t>
    </rPh>
    <rPh sb="255" eb="256">
      <t>ツト</t>
    </rPh>
    <rPh sb="258" eb="260">
      <t>ケイエイ</t>
    </rPh>
    <rPh sb="261" eb="264">
      <t>ケンゼンカ</t>
    </rPh>
    <rPh sb="265" eb="26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</si>
</sst>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43-4101-9626-436D5FF8C7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43-4101-9626-436D5FF8C7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66.67</c:v>
                </c:pt>
                <c:pt idx="1">
                  <c:v>66.67</c:v>
                </c:pt>
                <c:pt idx="2">
                  <c:v>66.67</c:v>
                </c:pt>
                <c:pt idx="3">
                  <c:v>61.11</c:v>
                </c:pt>
                <c:pt idx="4">
                  <c:v>55.56</c:v>
                </c:pt>
              </c:numCache>
            </c:numRef>
          </c:val>
          <c:extLst>
            <c:ext xmlns:c16="http://schemas.microsoft.com/office/drawing/2014/chart" uri="{C3380CC4-5D6E-409C-BE32-E72D297353CC}">
              <c16:uniqueId val="{00000000-6424-4187-8BBD-1B47F28D61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6424-4187-8BBD-1B47F28D61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F5-4814-B8C1-72D040FC1B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2CF5-4814-B8C1-72D040FC1B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104.77</c:v>
                </c:pt>
                <c:pt idx="1">
                  <c:v>109.54</c:v>
                </c:pt>
                <c:pt idx="2">
                  <c:v>105.19</c:v>
                </c:pt>
                <c:pt idx="3">
                  <c:v>159.38</c:v>
                </c:pt>
                <c:pt idx="4">
                  <c:v>154.47</c:v>
                </c:pt>
              </c:numCache>
            </c:numRef>
          </c:val>
          <c:extLst>
            <c:ext xmlns:c16="http://schemas.microsoft.com/office/drawing/2014/chart" uri="{C3380CC4-5D6E-409C-BE32-E72D297353CC}">
              <c16:uniqueId val="{00000000-34D1-4CE3-8B30-E308D794B9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109.09</c:v>
                </c:pt>
                <c:pt idx="1">
                  <c:v>109.67</c:v>
                </c:pt>
                <c:pt idx="2">
                  <c:v>104.53</c:v>
                </c:pt>
                <c:pt idx="3">
                  <c:v>92.01</c:v>
                </c:pt>
                <c:pt idx="4">
                  <c:v>97.47</c:v>
                </c:pt>
              </c:numCache>
            </c:numRef>
          </c:val>
          <c:smooth val="0"/>
          <c:extLst>
            <c:ext xmlns:c16="http://schemas.microsoft.com/office/drawing/2014/chart" uri="{C3380CC4-5D6E-409C-BE32-E72D297353CC}">
              <c16:uniqueId val="{00000001-34D1-4CE3-8B30-E308D794B9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4.0999999999999996</c:v>
                </c:pt>
                <c:pt idx="1">
                  <c:v>8.19</c:v>
                </c:pt>
                <c:pt idx="2">
                  <c:v>12.24</c:v>
                </c:pt>
                <c:pt idx="3">
                  <c:v>16.27</c:v>
                </c:pt>
                <c:pt idx="4">
                  <c:v>20.309999999999999</c:v>
                </c:pt>
              </c:numCache>
            </c:numRef>
          </c:val>
          <c:extLst>
            <c:ext xmlns:c16="http://schemas.microsoft.com/office/drawing/2014/chart" uri="{C3380CC4-5D6E-409C-BE32-E72D297353CC}">
              <c16:uniqueId val="{00000000-C4E3-45C6-ADEB-2C54BE7274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20.059999999999999</c:v>
                </c:pt>
                <c:pt idx="1">
                  <c:v>23.54</c:v>
                </c:pt>
                <c:pt idx="2">
                  <c:v>28.45</c:v>
                </c:pt>
                <c:pt idx="3">
                  <c:v>33.56</c:v>
                </c:pt>
                <c:pt idx="4">
                  <c:v>37.28</c:v>
                </c:pt>
              </c:numCache>
            </c:numRef>
          </c:val>
          <c:smooth val="0"/>
          <c:extLst>
            <c:ext xmlns:c16="http://schemas.microsoft.com/office/drawing/2014/chart" uri="{C3380CC4-5D6E-409C-BE32-E72D297353CC}">
              <c16:uniqueId val="{00000001-C4E3-45C6-ADEB-2C54BE7274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F-4675-99C8-5017292057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9F-4675-99C8-5017292057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FA-46D4-8594-21804615D4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37.090000000000003</c:v>
                </c:pt>
                <c:pt idx="1">
                  <c:v>25.28</c:v>
                </c:pt>
                <c:pt idx="2">
                  <c:v>24.21</c:v>
                </c:pt>
                <c:pt idx="3" formatCode="#,##0.00;&quot;△&quot;#,##0.00">
                  <c:v>0</c:v>
                </c:pt>
                <c:pt idx="4" formatCode="#,##0.00;&quot;△&quot;#,##0.00">
                  <c:v>0</c:v>
                </c:pt>
              </c:numCache>
            </c:numRef>
          </c:val>
          <c:smooth val="0"/>
          <c:extLst>
            <c:ext xmlns:c16="http://schemas.microsoft.com/office/drawing/2014/chart" uri="{C3380CC4-5D6E-409C-BE32-E72D297353CC}">
              <c16:uniqueId val="{00000001-56FA-46D4-8594-21804615D4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36.229999999999997</c:v>
                </c:pt>
                <c:pt idx="1">
                  <c:v>60.73</c:v>
                </c:pt>
                <c:pt idx="2">
                  <c:v>74.95</c:v>
                </c:pt>
                <c:pt idx="3">
                  <c:v>157.88</c:v>
                </c:pt>
                <c:pt idx="4">
                  <c:v>220.3</c:v>
                </c:pt>
              </c:numCache>
            </c:numRef>
          </c:val>
          <c:extLst>
            <c:ext xmlns:c16="http://schemas.microsoft.com/office/drawing/2014/chart" uri="{C3380CC4-5D6E-409C-BE32-E72D297353CC}">
              <c16:uniqueId val="{00000000-A3F5-4D42-8844-0DAE772D9E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241.94</c:v>
                </c:pt>
                <c:pt idx="1">
                  <c:v>261.99</c:v>
                </c:pt>
                <c:pt idx="2">
                  <c:v>267.27</c:v>
                </c:pt>
                <c:pt idx="3">
                  <c:v>276.67</c:v>
                </c:pt>
                <c:pt idx="4">
                  <c:v>372.23</c:v>
                </c:pt>
              </c:numCache>
            </c:numRef>
          </c:val>
          <c:smooth val="0"/>
          <c:extLst>
            <c:ext xmlns:c16="http://schemas.microsoft.com/office/drawing/2014/chart" uri="{C3380CC4-5D6E-409C-BE32-E72D297353CC}">
              <c16:uniqueId val="{00000001-A3F5-4D42-8844-0DAE772D9E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E-4B14-83BF-DA7E843C8A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1AAE-4B14-83BF-DA7E843C8A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188.55</c:v>
                </c:pt>
              </c:numCache>
            </c:numRef>
          </c:val>
          <c:extLst>
            <c:ext xmlns:c16="http://schemas.microsoft.com/office/drawing/2014/chart" uri="{C3380CC4-5D6E-409C-BE32-E72D297353CC}">
              <c16:uniqueId val="{00000000-876B-4B9F-9BCD-865A27CACD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876B-4B9F-9BCD-865A27CACD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c:v>
                </c:pt>
                <c:pt idx="1">
                  <c:v>175.13</c:v>
                </c:pt>
                <c:pt idx="2">
                  <c:v>177.86</c:v>
                </c:pt>
                <c:pt idx="3">
                  <c:v>176.98</c:v>
                </c:pt>
                <c:pt idx="4">
                  <c:v>95.32</c:v>
                </c:pt>
              </c:numCache>
            </c:numRef>
          </c:val>
          <c:extLst>
            <c:ext xmlns:c16="http://schemas.microsoft.com/office/drawing/2014/chart" uri="{C3380CC4-5D6E-409C-BE32-E72D297353CC}">
              <c16:uniqueId val="{00000000-FBAD-4ADA-BD77-815F474FF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FBAD-4ADA-BD77-815F474FF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E5" sqref="BE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魚津市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個別排水処理</v>
      </c>
      <c r="Q8" s="59"/>
      <c r="R8" s="59"/>
      <c r="S8" s="59"/>
      <c r="T8" s="59"/>
      <c r="U8" s="59"/>
      <c r="V8" s="59"/>
      <c r="W8" s="59" t="str">
        <f>データ!L6</f>
        <v>L3</v>
      </c>
      <c r="X8" s="59"/>
      <c r="Y8" s="59"/>
      <c r="Z8" s="59"/>
      <c r="AA8" s="59"/>
      <c r="AB8" s="59"/>
      <c r="AC8" s="59"/>
      <c r="AD8" s="60" t="str">
        <f>データ!$M$6</f>
        <v>非設置</v>
      </c>
      <c r="AE8" s="60"/>
      <c r="AF8" s="60"/>
      <c r="AG8" s="60"/>
      <c r="AH8" s="60"/>
      <c r="AI8" s="60"/>
      <c r="AJ8" s="60"/>
      <c r="AK8" s="3"/>
      <c r="AL8" s="48">
        <f>データ!S6</f>
        <v>39274</v>
      </c>
      <c r="AM8" s="48"/>
      <c r="AN8" s="48"/>
      <c r="AO8" s="48"/>
      <c r="AP8" s="48"/>
      <c r="AQ8" s="48"/>
      <c r="AR8" s="48"/>
      <c r="AS8" s="48"/>
      <c r="AT8" s="47">
        <f>データ!T6</f>
        <v>200.61</v>
      </c>
      <c r="AU8" s="47"/>
      <c r="AV8" s="47"/>
      <c r="AW8" s="47"/>
      <c r="AX8" s="47"/>
      <c r="AY8" s="47"/>
      <c r="AZ8" s="47"/>
      <c r="BA8" s="47"/>
      <c r="BB8" s="47">
        <f>データ!U6</f>
        <v>195.77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15.61</v>
      </c>
      <c r="J10" s="47"/>
      <c r="K10" s="47"/>
      <c r="L10" s="47"/>
      <c r="M10" s="47"/>
      <c r="N10" s="47"/>
      <c r="O10" s="47"/>
      <c r="P10" s="47">
        <f>データ!P6</f>
        <v>0.11</v>
      </c>
      <c r="Q10" s="47"/>
      <c r="R10" s="47"/>
      <c r="S10" s="47"/>
      <c r="T10" s="47"/>
      <c r="U10" s="47"/>
      <c r="V10" s="47"/>
      <c r="W10" s="47">
        <f>データ!Q6</f>
        <v>100</v>
      </c>
      <c r="X10" s="47"/>
      <c r="Y10" s="47"/>
      <c r="Z10" s="47"/>
      <c r="AA10" s="47"/>
      <c r="AB10" s="47"/>
      <c r="AC10" s="47"/>
      <c r="AD10" s="48">
        <f>データ!R6</f>
        <v>3610</v>
      </c>
      <c r="AE10" s="48"/>
      <c r="AF10" s="48"/>
      <c r="AG10" s="48"/>
      <c r="AH10" s="48"/>
      <c r="AI10" s="48"/>
      <c r="AJ10" s="48"/>
      <c r="AK10" s="2"/>
      <c r="AL10" s="48">
        <f>データ!V6</f>
        <v>41</v>
      </c>
      <c r="AM10" s="48"/>
      <c r="AN10" s="48"/>
      <c r="AO10" s="48"/>
      <c r="AP10" s="48"/>
      <c r="AQ10" s="48"/>
      <c r="AR10" s="48"/>
      <c r="AS10" s="48"/>
      <c r="AT10" s="47">
        <f>データ!W6</f>
        <v>0.02</v>
      </c>
      <c r="AU10" s="47"/>
      <c r="AV10" s="47"/>
      <c r="AW10" s="47"/>
      <c r="AX10" s="47"/>
      <c r="AY10" s="47"/>
      <c r="AZ10" s="47"/>
      <c r="BA10" s="47"/>
      <c r="BB10" s="47">
        <f>データ!X6</f>
        <v>2050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7YRm/HA6ITszph2WbWjXB4ZyUPLpaUkzRjAAyTCSapxoCeLbMJnn07aKjCzTGzsuOltsR2yN5mfH13pOndmUhA==" saltValue="U9C3AnAqQDxIFaQPImbO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162043</v>
      </c>
      <c r="D6" s="19">
        <f t="shared" si="3"/>
        <v>46</v>
      </c>
      <c r="E6" s="19">
        <f t="shared" si="3"/>
        <v>18</v>
      </c>
      <c r="F6" s="19">
        <f t="shared" si="3"/>
        <v>1</v>
      </c>
      <c r="G6" s="19">
        <f t="shared" si="3"/>
        <v>0</v>
      </c>
      <c r="H6" s="19" t="str">
        <f t="shared" si="3"/>
        <v>富山県　魚津市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15.61</v>
      </c>
      <c r="P6" s="20">
        <f t="shared" si="3"/>
        <v>0.11</v>
      </c>
      <c r="Q6" s="20">
        <f t="shared" si="3"/>
        <v>100</v>
      </c>
      <c r="R6" s="20">
        <f t="shared" si="3"/>
        <v>3610</v>
      </c>
      <c r="S6" s="20">
        <f t="shared" si="3"/>
        <v>39274</v>
      </c>
      <c r="T6" s="20">
        <f t="shared" si="3"/>
        <v>200.61</v>
      </c>
      <c r="U6" s="20">
        <f t="shared" si="3"/>
        <v>195.77</v>
      </c>
      <c r="V6" s="20">
        <f t="shared" si="3"/>
        <v>41</v>
      </c>
      <c r="W6" s="20">
        <f t="shared" si="3"/>
        <v>0.02</v>
      </c>
      <c r="X6" s="20">
        <f t="shared" si="3"/>
        <v>2050</v>
      </c>
      <c r="Y6" s="21">
        <f>IF(Y7="",NA(),Y7)</f>
        <v>104.77</v>
      </c>
      <c r="Z6" s="21">
        <f t="shared" ref="Z6:AH6" si="4">IF(Z7="",NA(),Z7)</f>
        <v>109.54</v>
      </c>
      <c r="AA6" s="21">
        <f t="shared" si="4"/>
        <v>105.19</v>
      </c>
      <c r="AB6" s="21">
        <f t="shared" si="4"/>
        <v>159.38</v>
      </c>
      <c r="AC6" s="21">
        <f t="shared" si="4"/>
        <v>154.47</v>
      </c>
      <c r="AD6" s="21">
        <f t="shared" si="4"/>
        <v>109.09</v>
      </c>
      <c r="AE6" s="21">
        <f t="shared" si="4"/>
        <v>109.67</v>
      </c>
      <c r="AF6" s="21">
        <f t="shared" si="4"/>
        <v>104.53</v>
      </c>
      <c r="AG6" s="21">
        <f t="shared" si="4"/>
        <v>92.01</v>
      </c>
      <c r="AH6" s="21">
        <f t="shared" si="4"/>
        <v>97.47</v>
      </c>
      <c r="AI6" s="20" t="str">
        <f>IF(AI7="","",IF(AI7="-","【-】","【"&amp;SUBSTITUTE(TEXT(AI7,"#,##0.00"),"-","△")&amp;"】"))</f>
        <v>【96.59】</v>
      </c>
      <c r="AJ6" s="20">
        <f>IF(AJ7="",NA(),AJ7)</f>
        <v>0</v>
      </c>
      <c r="AK6" s="20">
        <f t="shared" ref="AK6:AS6" si="5">IF(AK7="",NA(),AK7)</f>
        <v>0</v>
      </c>
      <c r="AL6" s="20">
        <f t="shared" si="5"/>
        <v>0</v>
      </c>
      <c r="AM6" s="20">
        <f t="shared" si="5"/>
        <v>0</v>
      </c>
      <c r="AN6" s="20">
        <f t="shared" si="5"/>
        <v>0</v>
      </c>
      <c r="AO6" s="21">
        <f t="shared" si="5"/>
        <v>37.090000000000003</v>
      </c>
      <c r="AP6" s="21">
        <f t="shared" si="5"/>
        <v>25.28</v>
      </c>
      <c r="AQ6" s="21">
        <f t="shared" si="5"/>
        <v>24.21</v>
      </c>
      <c r="AR6" s="20">
        <f t="shared" si="5"/>
        <v>0</v>
      </c>
      <c r="AS6" s="20">
        <f t="shared" si="5"/>
        <v>0</v>
      </c>
      <c r="AT6" s="20" t="str">
        <f>IF(AT7="","",IF(AT7="-","【-】","【"&amp;SUBSTITUTE(TEXT(AT7,"#,##0.00"),"-","△")&amp;"】"))</f>
        <v>【208.93】</v>
      </c>
      <c r="AU6" s="21">
        <f>IF(AU7="",NA(),AU7)</f>
        <v>36.229999999999997</v>
      </c>
      <c r="AV6" s="21">
        <f t="shared" ref="AV6:BD6" si="6">IF(AV7="",NA(),AV7)</f>
        <v>60.73</v>
      </c>
      <c r="AW6" s="21">
        <f t="shared" si="6"/>
        <v>74.95</v>
      </c>
      <c r="AX6" s="21">
        <f t="shared" si="6"/>
        <v>157.88</v>
      </c>
      <c r="AY6" s="21">
        <f t="shared" si="6"/>
        <v>220.3</v>
      </c>
      <c r="AZ6" s="21">
        <f t="shared" si="6"/>
        <v>241.94</v>
      </c>
      <c r="BA6" s="21">
        <f t="shared" si="6"/>
        <v>261.99</v>
      </c>
      <c r="BB6" s="21">
        <f t="shared" si="6"/>
        <v>267.27</v>
      </c>
      <c r="BC6" s="21">
        <f t="shared" si="6"/>
        <v>276.67</v>
      </c>
      <c r="BD6" s="21">
        <f t="shared" si="6"/>
        <v>372.23</v>
      </c>
      <c r="BE6" s="20" t="str">
        <f>IF(BE7="","",IF(BE7="-","【-】","【"&amp;SUBSTITUTE(TEXT(BE7,"#,##0.00"),"-","△")&amp;"】"))</f>
        <v>【136.43】</v>
      </c>
      <c r="BF6" s="20">
        <f>IF(BF7="",NA(),BF7)</f>
        <v>0</v>
      </c>
      <c r="BG6" s="20">
        <f t="shared" ref="BG6:BO6" si="7">IF(BG7="",NA(),BG7)</f>
        <v>0</v>
      </c>
      <c r="BH6" s="20">
        <f t="shared" si="7"/>
        <v>0</v>
      </c>
      <c r="BI6" s="20">
        <f t="shared" si="7"/>
        <v>0</v>
      </c>
      <c r="BJ6" s="20">
        <f t="shared" si="7"/>
        <v>0</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100</v>
      </c>
      <c r="BR6" s="21">
        <f t="shared" ref="BR6:BZ6" si="8">IF(BR7="",NA(),BR7)</f>
        <v>100</v>
      </c>
      <c r="BS6" s="21">
        <f t="shared" si="8"/>
        <v>100</v>
      </c>
      <c r="BT6" s="21">
        <f t="shared" si="8"/>
        <v>100</v>
      </c>
      <c r="BU6" s="21">
        <f t="shared" si="8"/>
        <v>188.55</v>
      </c>
      <c r="BV6" s="21">
        <f t="shared" si="8"/>
        <v>44.86</v>
      </c>
      <c r="BW6" s="21">
        <f t="shared" si="8"/>
        <v>38.090000000000003</v>
      </c>
      <c r="BX6" s="21">
        <f t="shared" si="8"/>
        <v>59.67</v>
      </c>
      <c r="BY6" s="21">
        <f t="shared" si="8"/>
        <v>54.97</v>
      </c>
      <c r="BZ6" s="21">
        <f t="shared" si="8"/>
        <v>63.25</v>
      </c>
      <c r="CA6" s="20" t="str">
        <f>IF(CA7="","",IF(CA7="-","【-】","【"&amp;SUBSTITUTE(TEXT(CA7,"#,##0.00"),"-","△")&amp;"】"))</f>
        <v>【46.20】</v>
      </c>
      <c r="CB6" s="21">
        <f>IF(CB7="",NA(),CB7)</f>
        <v>176</v>
      </c>
      <c r="CC6" s="21">
        <f t="shared" ref="CC6:CK6" si="9">IF(CC7="",NA(),CC7)</f>
        <v>175.13</v>
      </c>
      <c r="CD6" s="21">
        <f t="shared" si="9"/>
        <v>177.86</v>
      </c>
      <c r="CE6" s="21">
        <f t="shared" si="9"/>
        <v>176.98</v>
      </c>
      <c r="CF6" s="21">
        <f t="shared" si="9"/>
        <v>95.32</v>
      </c>
      <c r="CG6" s="21">
        <f t="shared" si="9"/>
        <v>496.36</v>
      </c>
      <c r="CH6" s="21">
        <f t="shared" si="9"/>
        <v>609.26</v>
      </c>
      <c r="CI6" s="21">
        <f t="shared" si="9"/>
        <v>406.8</v>
      </c>
      <c r="CJ6" s="21">
        <f t="shared" si="9"/>
        <v>430.17</v>
      </c>
      <c r="CK6" s="21">
        <f t="shared" si="9"/>
        <v>383.02</v>
      </c>
      <c r="CL6" s="20" t="str">
        <f>IF(CL7="","",IF(CL7="-","【-】","【"&amp;SUBSTITUTE(TEXT(CL7,"#,##0.00"),"-","△")&amp;"】"))</f>
        <v>【332.82】</v>
      </c>
      <c r="CM6" s="21">
        <f>IF(CM7="",NA(),CM7)</f>
        <v>66.67</v>
      </c>
      <c r="CN6" s="21">
        <f t="shared" ref="CN6:CV6" si="10">IF(CN7="",NA(),CN7)</f>
        <v>66.67</v>
      </c>
      <c r="CO6" s="21">
        <f t="shared" si="10"/>
        <v>66.67</v>
      </c>
      <c r="CP6" s="21">
        <f t="shared" si="10"/>
        <v>61.11</v>
      </c>
      <c r="CQ6" s="21">
        <f t="shared" si="10"/>
        <v>55.56</v>
      </c>
      <c r="CR6" s="21">
        <f t="shared" si="10"/>
        <v>54.73</v>
      </c>
      <c r="CS6" s="21">
        <f t="shared" si="10"/>
        <v>56.29</v>
      </c>
      <c r="CT6" s="21">
        <f t="shared" si="10"/>
        <v>59.69</v>
      </c>
      <c r="CU6" s="21">
        <f t="shared" si="10"/>
        <v>60.64</v>
      </c>
      <c r="CV6" s="21">
        <f t="shared" si="10"/>
        <v>59.56</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67.73</v>
      </c>
      <c r="DF6" s="21">
        <f t="shared" si="11"/>
        <v>72.97</v>
      </c>
      <c r="DG6" s="21">
        <f t="shared" si="11"/>
        <v>72.89</v>
      </c>
      <c r="DH6" s="20" t="str">
        <f>IF(DH7="","",IF(DH7="-","【-】","【"&amp;SUBSTITUTE(TEXT(DH7,"#,##0.00"),"-","△")&amp;"】"))</f>
        <v>【82.56】</v>
      </c>
      <c r="DI6" s="21">
        <f>IF(DI7="",NA(),DI7)</f>
        <v>4.0999999999999996</v>
      </c>
      <c r="DJ6" s="21">
        <f t="shared" ref="DJ6:DR6" si="12">IF(DJ7="",NA(),DJ7)</f>
        <v>8.19</v>
      </c>
      <c r="DK6" s="21">
        <f t="shared" si="12"/>
        <v>12.24</v>
      </c>
      <c r="DL6" s="21">
        <f t="shared" si="12"/>
        <v>16.27</v>
      </c>
      <c r="DM6" s="21">
        <f t="shared" si="12"/>
        <v>20.309999999999999</v>
      </c>
      <c r="DN6" s="21">
        <f t="shared" si="12"/>
        <v>20.059999999999999</v>
      </c>
      <c r="DO6" s="21">
        <f t="shared" si="12"/>
        <v>23.54</v>
      </c>
      <c r="DP6" s="21">
        <f t="shared" si="12"/>
        <v>28.45</v>
      </c>
      <c r="DQ6" s="21">
        <f t="shared" si="12"/>
        <v>33.56</v>
      </c>
      <c r="DR6" s="21">
        <f t="shared" si="12"/>
        <v>37.28</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162043</v>
      </c>
      <c r="D7" s="23">
        <v>46</v>
      </c>
      <c r="E7" s="23">
        <v>18</v>
      </c>
      <c r="F7" s="23">
        <v>1</v>
      </c>
      <c r="G7" s="23">
        <v>0</v>
      </c>
      <c r="H7" s="23" t="s">
        <v>96</v>
      </c>
      <c r="I7" s="23" t="s">
        <v>97</v>
      </c>
      <c r="J7" s="23" t="s">
        <v>98</v>
      </c>
      <c r="K7" s="23" t="s">
        <v>99</v>
      </c>
      <c r="L7" s="23" t="s">
        <v>100</v>
      </c>
      <c r="M7" s="23" t="s">
        <v>101</v>
      </c>
      <c r="N7" s="24" t="s">
        <v>102</v>
      </c>
      <c r="O7" s="24">
        <v>15.61</v>
      </c>
      <c r="P7" s="24">
        <v>0.11</v>
      </c>
      <c r="Q7" s="24">
        <v>100</v>
      </c>
      <c r="R7" s="24">
        <v>3610</v>
      </c>
      <c r="S7" s="24">
        <v>39274</v>
      </c>
      <c r="T7" s="24">
        <v>200.61</v>
      </c>
      <c r="U7" s="24">
        <v>195.77</v>
      </c>
      <c r="V7" s="24">
        <v>41</v>
      </c>
      <c r="W7" s="24">
        <v>0.02</v>
      </c>
      <c r="X7" s="24">
        <v>2050</v>
      </c>
      <c r="Y7" s="24">
        <v>104.77</v>
      </c>
      <c r="Z7" s="24">
        <v>109.54</v>
      </c>
      <c r="AA7" s="24">
        <v>105.19</v>
      </c>
      <c r="AB7" s="24">
        <v>159.38</v>
      </c>
      <c r="AC7" s="24">
        <v>154.47</v>
      </c>
      <c r="AD7" s="24">
        <v>109.09</v>
      </c>
      <c r="AE7" s="24">
        <v>109.67</v>
      </c>
      <c r="AF7" s="24">
        <v>104.53</v>
      </c>
      <c r="AG7" s="24">
        <v>92.01</v>
      </c>
      <c r="AH7" s="24">
        <v>97.47</v>
      </c>
      <c r="AI7" s="24">
        <v>96.59</v>
      </c>
      <c r="AJ7" s="24">
        <v>0</v>
      </c>
      <c r="AK7" s="24">
        <v>0</v>
      </c>
      <c r="AL7" s="24">
        <v>0</v>
      </c>
      <c r="AM7" s="24">
        <v>0</v>
      </c>
      <c r="AN7" s="24">
        <v>0</v>
      </c>
      <c r="AO7" s="24">
        <v>37.090000000000003</v>
      </c>
      <c r="AP7" s="24">
        <v>25.28</v>
      </c>
      <c r="AQ7" s="24">
        <v>24.21</v>
      </c>
      <c r="AR7" s="24">
        <v>0</v>
      </c>
      <c r="AS7" s="24">
        <v>0</v>
      </c>
      <c r="AT7" s="24">
        <v>208.93</v>
      </c>
      <c r="AU7" s="24">
        <v>36.229999999999997</v>
      </c>
      <c r="AV7" s="24">
        <v>60.73</v>
      </c>
      <c r="AW7" s="24">
        <v>74.95</v>
      </c>
      <c r="AX7" s="24">
        <v>157.88</v>
      </c>
      <c r="AY7" s="24">
        <v>220.3</v>
      </c>
      <c r="AZ7" s="24">
        <v>241.94</v>
      </c>
      <c r="BA7" s="24">
        <v>261.99</v>
      </c>
      <c r="BB7" s="24">
        <v>267.27</v>
      </c>
      <c r="BC7" s="24">
        <v>276.67</v>
      </c>
      <c r="BD7" s="24">
        <v>372.23</v>
      </c>
      <c r="BE7" s="24">
        <v>136.43</v>
      </c>
      <c r="BF7" s="24">
        <v>0</v>
      </c>
      <c r="BG7" s="24">
        <v>0</v>
      </c>
      <c r="BH7" s="24">
        <v>0</v>
      </c>
      <c r="BI7" s="24">
        <v>0</v>
      </c>
      <c r="BJ7" s="24">
        <v>0</v>
      </c>
      <c r="BK7" s="24">
        <v>860.05</v>
      </c>
      <c r="BL7" s="24">
        <v>745.86</v>
      </c>
      <c r="BM7" s="24">
        <v>407.37</v>
      </c>
      <c r="BN7" s="24">
        <v>461.71</v>
      </c>
      <c r="BO7" s="24">
        <v>520.32000000000005</v>
      </c>
      <c r="BP7" s="24">
        <v>967.97</v>
      </c>
      <c r="BQ7" s="24">
        <v>100</v>
      </c>
      <c r="BR7" s="24">
        <v>100</v>
      </c>
      <c r="BS7" s="24">
        <v>100</v>
      </c>
      <c r="BT7" s="24">
        <v>100</v>
      </c>
      <c r="BU7" s="24">
        <v>188.55</v>
      </c>
      <c r="BV7" s="24">
        <v>44.86</v>
      </c>
      <c r="BW7" s="24">
        <v>38.090000000000003</v>
      </c>
      <c r="BX7" s="24">
        <v>59.67</v>
      </c>
      <c r="BY7" s="24">
        <v>54.97</v>
      </c>
      <c r="BZ7" s="24">
        <v>63.25</v>
      </c>
      <c r="CA7" s="24">
        <v>46.2</v>
      </c>
      <c r="CB7" s="24">
        <v>176</v>
      </c>
      <c r="CC7" s="24">
        <v>175.13</v>
      </c>
      <c r="CD7" s="24">
        <v>177.86</v>
      </c>
      <c r="CE7" s="24">
        <v>176.98</v>
      </c>
      <c r="CF7" s="24">
        <v>95.32</v>
      </c>
      <c r="CG7" s="24">
        <v>496.36</v>
      </c>
      <c r="CH7" s="24">
        <v>609.26</v>
      </c>
      <c r="CI7" s="24">
        <v>406.8</v>
      </c>
      <c r="CJ7" s="24">
        <v>430.17</v>
      </c>
      <c r="CK7" s="24">
        <v>383.02</v>
      </c>
      <c r="CL7" s="24">
        <v>332.82</v>
      </c>
      <c r="CM7" s="24">
        <v>66.67</v>
      </c>
      <c r="CN7" s="24">
        <v>66.67</v>
      </c>
      <c r="CO7" s="24">
        <v>66.67</v>
      </c>
      <c r="CP7" s="24">
        <v>61.11</v>
      </c>
      <c r="CQ7" s="24">
        <v>55.56</v>
      </c>
      <c r="CR7" s="24">
        <v>54.73</v>
      </c>
      <c r="CS7" s="24">
        <v>56.29</v>
      </c>
      <c r="CT7" s="24">
        <v>59.69</v>
      </c>
      <c r="CU7" s="24">
        <v>60.64</v>
      </c>
      <c r="CV7" s="24">
        <v>59.56</v>
      </c>
      <c r="CW7" s="24">
        <v>46.29</v>
      </c>
      <c r="CX7" s="24">
        <v>100</v>
      </c>
      <c r="CY7" s="24">
        <v>100</v>
      </c>
      <c r="CZ7" s="24">
        <v>100</v>
      </c>
      <c r="DA7" s="24">
        <v>100</v>
      </c>
      <c r="DB7" s="24">
        <v>100</v>
      </c>
      <c r="DC7" s="24">
        <v>54.72</v>
      </c>
      <c r="DD7" s="24">
        <v>54.06</v>
      </c>
      <c r="DE7" s="24">
        <v>67.73</v>
      </c>
      <c r="DF7" s="24">
        <v>72.97</v>
      </c>
      <c r="DG7" s="24">
        <v>72.89</v>
      </c>
      <c r="DH7" s="24">
        <v>82.56</v>
      </c>
      <c r="DI7" s="24">
        <v>4.0999999999999996</v>
      </c>
      <c r="DJ7" s="24">
        <v>8.19</v>
      </c>
      <c r="DK7" s="24">
        <v>12.24</v>
      </c>
      <c r="DL7" s="24">
        <v>16.27</v>
      </c>
      <c r="DM7" s="24">
        <v>20.309999999999999</v>
      </c>
      <c r="DN7" s="24">
        <v>20.059999999999999</v>
      </c>
      <c r="DO7" s="24">
        <v>23.54</v>
      </c>
      <c r="DP7" s="24">
        <v>28.45</v>
      </c>
      <c r="DQ7" s="24">
        <v>33.56</v>
      </c>
      <c r="DR7" s="24">
        <v>37.28</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2025-01-29T05:14:43Z</cp:lastPrinted>
  <dcterms:created xsi:type="dcterms:W3CDTF">2025-01-24T07:26:00Z</dcterms:created>
  <dcterms:modified xsi:type="dcterms:W3CDTF">2025-01-29T05:14:44Z</dcterms:modified>
  <cp:category/>
</cp:coreProperties>
</file>