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H:\R0712_医療介護支援パッケージ\07_募集開始\実績報告書\0605様式修正\HPアップ用\"/>
    </mc:Choice>
  </mc:AlternateContent>
  <xr:revisionPtr revIDLastSave="0" documentId="13_ncr:1_{591F9683-1C03-44B1-89FD-4233D278B339}" xr6:coauthVersionLast="47" xr6:coauthVersionMax="47" xr10:uidLastSave="{00000000-0000-0000-0000-000000000000}"/>
  <bookViews>
    <workbookView xWindow="8685" yWindow="-16320" windowWidth="29040" windowHeight="15720" tabRatio="813" xr2:uid="{00000000-000D-0000-FFFF-FFFF00000000}"/>
  </bookViews>
  <sheets>
    <sheet name="【総額及び平均額】賃上げ支援事業実績報告書" sheetId="97" r:id="rId1"/>
    <sheet name="別紙（2.0％超部分算定シート）" sheetId="111" r:id="rId2"/>
    <sheet name="【記載例】賃上げ支援事業実績報告書 " sheetId="127" r:id="rId3"/>
    <sheet name="【記載例】別紙（2.0％超部分算定シート）" sheetId="128" r:id="rId4"/>
    <sheet name="【参考】集計用シート（賃上げ支援事業）" sheetId="98" state="hidden" r:id="rId5"/>
    <sheet name="都道府県リスト" sheetId="62" state="hidden" r:id="rId6"/>
  </sheets>
  <definedNames>
    <definedName name="_xlnm._FilterDatabase" localSheetId="2" hidden="1">'【記載例】賃上げ支援事業実績報告書 '!$A$9:$AA$25</definedName>
    <definedName name="_xlnm._FilterDatabase" localSheetId="3" hidden="1">'【記載例】別紙（2.0％超部分算定シート）'!$A$3:$L$4</definedName>
    <definedName name="_xlnm._FilterDatabase" localSheetId="0" hidden="1">【総額及び平均額】賃上げ支援事業実績報告書!$A$9:$AA$25</definedName>
    <definedName name="_xlnm._FilterDatabase" localSheetId="1" hidden="1">'別紙（2.0％超部分算定シート）'!$A$3:$L$4</definedName>
    <definedName name="_xlnm.Print_Area" localSheetId="2">'【記載例】賃上げ支援事業実績報告書 '!$A$1:$G$25</definedName>
    <definedName name="_xlnm.Print_Area" localSheetId="3">'【記載例】別紙（2.0％超部分算定シート）'!$A$1:$I$7</definedName>
    <definedName name="_xlnm.Print_Area" localSheetId="0">【総額及び平均額】賃上げ支援事業実績報告書!$A$1:$G$25</definedName>
    <definedName name="_xlnm.Print_Area" localSheetId="1">'別紙（2.0％超部分算定シート）'!$A$1:$I$7</definedName>
    <definedName name="_xlnm.Print_Area">#REF!</definedName>
    <definedName name="_xlnm.Print_Titles" localSheetId="2">'【記載例】賃上げ支援事業実績報告書 '!$1:$8</definedName>
    <definedName name="_xlnm.Print_Titles" localSheetId="3">'【記載例】別紙（2.0％超部分算定シート）'!$1:$2</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28" l="1"/>
  <c r="G14" i="127" s="1"/>
  <c r="D5" i="128"/>
  <c r="E5" i="128" s="1"/>
  <c r="I4" i="128"/>
  <c r="D4" i="128"/>
  <c r="E4" i="128" s="1"/>
  <c r="G25" i="127"/>
  <c r="G24" i="127"/>
  <c r="G23" i="127"/>
  <c r="G22" i="127"/>
  <c r="G20" i="127"/>
  <c r="G19" i="127"/>
  <c r="G18" i="127"/>
  <c r="G17" i="127"/>
  <c r="G13" i="127"/>
  <c r="G12" i="127"/>
  <c r="G11" i="127"/>
  <c r="G10" i="127"/>
  <c r="G25" i="97"/>
  <c r="G24" i="97"/>
  <c r="G23" i="97"/>
  <c r="G22" i="97"/>
  <c r="G20" i="97"/>
  <c r="G19" i="97"/>
  <c r="G18" i="97"/>
  <c r="G17" i="97"/>
  <c r="G13" i="97"/>
  <c r="G12" i="97"/>
  <c r="G11" i="97"/>
  <c r="G10" i="97"/>
  <c r="G3" i="127" l="1"/>
  <c r="G5" i="127" s="1"/>
  <c r="G7" i="127" s="1"/>
  <c r="E7" i="127" s="1"/>
  <c r="E6" i="127" l="1"/>
  <c r="I5" i="111" l="1"/>
  <c r="I4" i="111"/>
  <c r="D5" i="111"/>
  <c r="E5" i="111" s="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0DAE7BB-F73C-494E-B946-9F7C5855E494}">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8BCB210E-645F-4834-8500-837BB59886F8}">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<sst xmlns="http://schemas.openxmlformats.org/spreadsheetml/2006/main" count="654" uniqueCount="161">
  <si>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</si>
  <si>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</si>
  <si>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</si>
  <si>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</si>
  <si>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</si>
  <si>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</si>
  <si>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</si>
  <si>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</si>
  <si>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</si>
  <si>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</si>
  <si>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</si>
  <si>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</si>
  <si>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</si>
  <si>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</si>
  <si>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</si>
  <si>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</si>
  <si>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</si>
  <si>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</si>
  <si>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</si>
  <si>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</si>
  <si>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</si>
  <si>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</si>
  <si>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</si>
  <si>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</si>
  <si>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</si>
  <si>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</si>
  <si>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</si>
  <si>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</si>
  <si>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</si>
  <si>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</si>
  <si>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</si>
  <si>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</si>
  <si>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</si>
  <si>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</si>
  <si>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</si>
  <si>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</si>
  <si>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</si>
  <si>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</si>
  <si>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</si>
  <si>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</si>
  <si>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</si>
  <si>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</si>
  <si>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</si>
  <si>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</si>
  <si>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</si>
  <si>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</si>
  <si>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</si>
  <si>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</si>
  <si>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</si>
  <si>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</si>
  <si>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</si>
  <si>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</si>
  <si>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</si>
  <si>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</si>
  <si>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</si>
  <si>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</si>
  <si>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</si>
  <si>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</si>
  <si>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</si>
  <si>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</si>
  <si>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</si>
  <si>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</si>
  <si>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</si>
  <si>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</si>
  <si>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</si>
  <si>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</si>
  <si>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</si>
  <si>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</si>
  <si>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</si>
  <si>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</si>
  <si>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</si>
  <si>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</si>
  <si>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</si>
  <si>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</si>
  <si>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</si>
  <si>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</si>
  <si>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</si>
  <si>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</si>
  <si>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</si>
  <si>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</si>
  <si>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</si>
  <si>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</si>
  <si>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</si>
  <si>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</si>
  <si>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</si>
  <si>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</si>
  <si>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</si>
  <si>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</si>
  <si>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</si>
  <si>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</si>
  <si>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</si>
  <si>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</si>
  <si>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</si>
  <si>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</si>
  <si>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</si>
  <si>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</si>
  <si>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</si>
  <si>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</si>
  <si>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</si>
  <si>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</si>
  <si>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</si>
  <si>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</si>
  <si>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</si>
  <si>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</si>
  <si>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</si>
  <si>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</si>
  <si>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</si>
  <si>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</si>
  <si>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</si>
  <si>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</si>
  <si>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</si>
  <si>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</si>
  <si>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</si>
  <si>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</si>
  <si>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</si>
  <si>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</si>
  <si>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</si>
  <si>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</si>
  <si>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</si>
  <si>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</si>
  <si>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</si>
  <si>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</si>
  <si>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</si>
  <si>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</si>
  <si>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</si>
  <si>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</si>
  <si>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</si>
  <si>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</si>
  <si>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</si>
  <si>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事務職員の賃金改善の内容</t>
    <rPh sb="0" eb="2">
      <t>ジム</t>
    </rPh>
    <rPh sb="2" eb="4">
      <t>ショクイン</t>
    </rPh>
    <rPh sb="5" eb="7">
      <t>チンギン</t>
    </rPh>
    <rPh sb="7" eb="9">
      <t>カイゼン</t>
    </rPh>
    <rPh sb="10" eb="12">
      <t>ナイヨウ</t>
    </rPh>
    <phoneticPr fontId="37"/>
  </si>
  <si>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</si>
  <si>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</si>
  <si>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rPh sb="9" eb="11">
      <t>ヘンカン</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</si>
  <si>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</si>
  <si>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②月額または
月額換算額</t>
    <rPh sb="1" eb="3">
      <t>ゲツガク</t>
    </rPh>
    <phoneticPr fontId="37"/>
  </si>
  <si>
    <r>
      <t>（第３号様式）（別紙様式２）</t>
    </r>
    <r>
      <rPr>
        <b/>
        <sz val="14"/>
        <color rgb="FFFF0000"/>
        <rFont val="ＭＳ Ｐゴシック"/>
        <family val="3"/>
        <charset val="128"/>
        <scheme val="minor"/>
      </rPr>
      <t>※薬局（施設単位）の報告</t>
    </r>
    <rPh sb="1" eb="2">
      <t>ダイ</t>
    </rPh>
    <rPh sb="3" eb="4">
      <t>ゴウ</t>
    </rPh>
    <rPh sb="4" eb="6">
      <t>ヨウシキ</t>
    </rPh>
    <rPh sb="8" eb="10">
      <t>ベッシ</t>
    </rPh>
    <rPh sb="10" eb="12">
      <t>ヨウシキ</t>
    </rPh>
    <rPh sb="15" eb="17">
      <t>ヤッキョク</t>
    </rPh>
    <rPh sb="18" eb="20">
      <t>シセツ</t>
    </rPh>
    <rPh sb="20" eb="22">
      <t>タンイ</t>
    </rPh>
    <rPh sb="24" eb="26">
      <t>ホウコク</t>
    </rPh>
    <phoneticPr fontId="38"/>
  </si>
  <si>
    <t>薬局の名称：</t>
    <rPh sb="0" eb="2">
      <t>ヤッキョク</t>
    </rPh>
    <rPh sb="3" eb="5">
      <t>メイショウ</t>
    </rPh>
    <phoneticPr fontId="38"/>
  </si>
  <si>
    <r>
      <t xml:space="preserve">（別紙）
</t>
    </r>
    <r>
      <rPr>
        <b/>
        <sz val="14"/>
        <color rgb="FFFF0000"/>
        <rFont val="ＭＳ Ｐゴシック"/>
        <family val="3"/>
        <charset val="128"/>
        <scheme val="minor"/>
      </rPr>
      <t>※薬局（施設単位）の報告</t>
    </r>
    <rPh sb="1" eb="3">
      <t>ベッシ</t>
    </rPh>
    <rPh sb="6" eb="8">
      <t>ヤッキョク</t>
    </rPh>
    <rPh sb="9" eb="11">
      <t>シセツ</t>
    </rPh>
    <rPh sb="11" eb="13">
      <t>タンイ</t>
    </rPh>
    <rPh sb="15" eb="17">
      <t>ホウコク</t>
    </rPh>
    <phoneticPr fontId="38"/>
  </si>
  <si>
    <t>▲▲薬局</t>
    <rPh sb="2" eb="4">
      <t>ヤッキョク</t>
    </rPh>
    <phoneticPr fontId="37"/>
  </si>
  <si>
    <t>○○</t>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</si>
  <si>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政策上の必要性から把握するものであり、補助金の交付額には影響しません。職種ごとの賃金改善の総額と薬局全体の賃金改善の総額が一致しなくても差し支えありません。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</si>
  <si>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</si>
  <si>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</si>
  <si>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</si>
  <si>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</si>
  <si>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</si>
  <si>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</si>
  <si>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</si>
  <si>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t>
    <phoneticPr fontId="37"/>
  </si>
  <si>
    <t>×</t>
    <phoneticPr fontId="37"/>
  </si>
  <si>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</si>
  <si>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</si>
  <si>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</si>
  <si>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7"/>
  </si>
  <si>
    <t>富山県</t>
    <rPh sb="0" eb="3">
      <t>トヤマケン</t>
    </rPh>
    <phoneticPr fontId="37"/>
  </si>
  <si>
    <t>○</t>
  </si>
  <si>
    <t>左側（Ｆ列）：給付金の対象となる補助対象経費が給付金の支給額と同額以上であることを判定します。
右側（Ｋ列）：❸は「賃上げ支援事業」の交付決定通知書の記載額と同額をプルダウンから選択してください。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5" eb="77">
      <t>キサイ</t>
    </rPh>
    <rPh sb="77" eb="78">
      <t>ガク</t>
    </rPh>
    <rPh sb="79" eb="81">
      <t>ドウガク</t>
    </rPh>
    <rPh sb="89" eb="91">
      <t>センタク</t>
    </rPh>
    <phoneticPr fontId="37"/>
  </si>
  <si>
    <r>
      <t>左側（Ｆ列）：施設の名称を記載してください。（例：▲▲薬局）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イイン</t>
    </rPh>
    <rPh sb="27" eb="29">
      <t>ヤッキョク</t>
    </rPh>
    <rPh sb="29" eb="31">
      <t>ミギガワ</t>
    </rPh>
    <rPh sb="33" eb="34">
      <t>レツ</t>
    </rPh>
    <rPh sb="38" eb="40">
      <t>キサイ</t>
    </rPh>
    <rPh sb="44" eb="46">
      <t>チンギン</t>
    </rPh>
    <rPh sb="46" eb="48">
      <t>カイゼン</t>
    </rPh>
    <rPh sb="49" eb="51">
      <t>ソウガク</t>
    </rPh>
    <rPh sb="59" eb="61">
      <t>ヒョウカ</t>
    </rPh>
    <rPh sb="61" eb="62">
      <t>リョウ</t>
    </rPh>
    <rPh sb="63" eb="65">
      <t>カツヨウ</t>
    </rPh>
    <rPh sb="67" eb="69">
      <t>キンガク</t>
    </rPh>
    <rPh sb="70" eb="71">
      <t>ホン</t>
    </rPh>
    <rPh sb="71" eb="74">
      <t>キュウフキン</t>
    </rPh>
    <rPh sb="74" eb="76">
      <t>イガイ</t>
    </rPh>
    <rPh sb="77" eb="79">
      <t>チンア</t>
    </rPh>
    <rPh sb="80" eb="83">
      <t>ホジョキン</t>
    </rPh>
    <rPh sb="84" eb="86">
      <t>カツヨウ</t>
    </rPh>
    <rPh sb="88" eb="90">
      <t>キンガク</t>
    </rPh>
    <rPh sb="91" eb="92">
      <t>フク</t>
    </rPh>
    <rPh sb="97" eb="99">
      <t>バアイ</t>
    </rPh>
    <rPh sb="102" eb="104">
      <t>キンガク</t>
    </rPh>
    <rPh sb="105" eb="107">
      <t>キサイ</t>
    </rPh>
    <phoneticPr fontId="37"/>
  </si>
  <si>
    <t>❸：賃上げ支援事業の支給額（プルダウン選択）</t>
    <rPh sb="2" eb="4">
      <t>チンア</t>
    </rPh>
    <rPh sb="5" eb="7">
      <t>シエン</t>
    </rPh>
    <rPh sb="7" eb="9">
      <t>ジギョウ</t>
    </rPh>
    <rPh sb="10" eb="13">
      <t>シキュウガク</t>
    </rPh>
    <rPh sb="19" eb="21">
      <t>センタク</t>
    </rPh>
    <phoneticPr fontId="37"/>
  </si>
  <si>
    <t>富山県庁薬局</t>
    <rPh sb="0" eb="4">
      <t>トヤマケンチョウ</t>
    </rPh>
    <rPh sb="4" eb="6">
      <t>ヤッキョク</t>
    </rPh>
    <phoneticPr fontId="37"/>
  </si>
  <si>
    <t>令和８年６月１日時点で令和８年度診療報酬改定による見直し後のベースアップ評価料の届出の有無（プルダウン選択）</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rPh sb="51" eb="53">
      <t>センタク</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</si>
</sst>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diagonalDown="1">
      <left/>
      <right/>
      <top/>
      <bottom style="thin">
        <color indexed="64"/>
      </bottom>
      <diagonal style="thin">
        <color indexed="64"/>
      </diagonal>
    </border>
    <border>
      <left/>
      <right style="thin">
        <color indexed="64"/>
      </right>
      <top/>
      <bottom style="thin">
        <color indexed="64"/>
      </bottom>
      <diagonal/>
    </border>
    <border>
      <left style="thin">
        <color indexed="64"/>
      </left>
      <right style="thin">
        <color indexed="64"/>
      </right>
      <top/>
      <bottom/>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103">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6" fillId="0" borderId="0" xfId="69" applyFont="1" applyAlignment="1">
      <alignment horizontal="center" vertical="center"/>
    </xf>
    <xf numFmtId="0" fontId="46" fillId="0" borderId="0" xfId="69" applyFont="1" applyAlignment="1">
      <alignment horizontal="center" vertical="center"/>
    </xf>
    <xf numFmtId="0" fontId="45" fillId="0" borderId="0" xfId="69" applyFont="1" applyFill="1" applyAlignment="1" applyProtection="1">
      <alignment horizontal="right" vertical="center"/>
      <protection locked="0"/>
    </xf>
    <xf numFmtId="176" fontId="32" fillId="0"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0" fillId="0" borderId="0" xfId="72" applyFont="1" applyAlignment="1">
      <alignment vertical="center" wrapText="1"/>
    </xf>
    <xf numFmtId="0" fontId="7" fillId="0" borderId="0" xfId="72">
      <alignment vertical="center"/>
    </xf>
    <xf numFmtId="0" fontId="47" fillId="0" borderId="0" xfId="69" applyFont="1" applyFill="1" applyAlignment="1" applyProtection="1">
      <alignment horizontal="center" vertical="center"/>
      <protection locked="0"/>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46" fillId="0" borderId="0" xfId="69" applyFont="1" applyAlignment="1">
      <alignment vertical="center" wrapText="1"/>
    </xf>
    <xf numFmtId="0" fontId="4" fillId="0" borderId="0" xfId="69" applyFont="1" applyAlignment="1">
      <alignment vertical="center" wrapText="1"/>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0" fontId="3" fillId="0" borderId="0" xfId="69" applyFont="1" applyAlignment="1">
      <alignment vertical="center" wrapText="1"/>
    </xf>
    <xf numFmtId="0" fontId="3" fillId="0" borderId="0" xfId="69" applyFont="1">
      <alignment vertical="center"/>
    </xf>
    <xf numFmtId="0" fontId="46" fillId="0" borderId="0" xfId="69" applyFont="1" applyAlignment="1">
      <alignment horizontal="center" vertical="center"/>
    </xf>
    <xf numFmtId="0" fontId="32" fillId="37" borderId="4" xfId="69" applyFont="1" applyFill="1" applyBorder="1" applyAlignment="1">
      <alignment horizontal="center" vertical="center" wrapText="1"/>
    </xf>
    <xf numFmtId="3" fontId="9" fillId="0" borderId="0" xfId="69" applyNumberFormat="1">
      <alignment vertical="center"/>
    </xf>
    <xf numFmtId="0" fontId="2" fillId="0" borderId="0" xfId="69" applyFont="1" applyAlignment="1">
      <alignment vertical="center" wrapText="1"/>
    </xf>
    <xf numFmtId="0" fontId="47" fillId="35" borderId="27" xfId="69" applyFont="1" applyFill="1" applyBorder="1" applyAlignment="1" applyProtection="1">
      <alignment horizontal="right" vertical="center"/>
      <protection locked="0"/>
    </xf>
    <xf numFmtId="0" fontId="47" fillId="35" borderId="28" xfId="69" applyFont="1" applyFill="1" applyBorder="1" applyAlignment="1" applyProtection="1">
      <alignment horizontal="right" vertical="center"/>
      <protection locked="0"/>
    </xf>
    <xf numFmtId="176" fontId="47" fillId="35" borderId="27" xfId="68" applyNumberFormat="1" applyFont="1" applyFill="1" applyBorder="1" applyAlignment="1" applyProtection="1">
      <alignment horizontal="right" vertical="center"/>
      <protection locked="0"/>
    </xf>
    <xf numFmtId="0" fontId="32" fillId="37" borderId="4" xfId="72" applyFont="1" applyFill="1" applyBorder="1" applyAlignment="1">
      <alignment horizontal="center" vertical="center" wrapText="1"/>
    </xf>
    <xf numFmtId="177" fontId="32" fillId="35" borderId="27" xfId="69" applyNumberFormat="1" applyFont="1" applyFill="1" applyBorder="1" applyAlignment="1">
      <alignment horizontal="center" vertical="center" wrapText="1"/>
    </xf>
    <xf numFmtId="176" fontId="32" fillId="35" borderId="27" xfId="69" applyNumberFormat="1" applyFont="1" applyFill="1" applyBorder="1" applyAlignment="1">
      <alignment horizontal="center" vertical="center" wrapText="1"/>
    </xf>
    <xf numFmtId="0" fontId="32" fillId="0" borderId="2" xfId="69" applyFont="1" applyBorder="1" applyAlignment="1">
      <alignment vertical="center" wrapText="1"/>
    </xf>
    <xf numFmtId="0" fontId="32" fillId="0" borderId="29" xfId="69" applyFont="1" applyBorder="1" applyAlignment="1">
      <alignment vertical="center" wrapText="1"/>
    </xf>
    <xf numFmtId="180" fontId="32" fillId="35" borderId="27" xfId="69" applyNumberFormat="1" applyFont="1" applyFill="1" applyBorder="1" applyAlignment="1">
      <alignment horizontal="center" vertical="center" wrapText="1"/>
    </xf>
    <xf numFmtId="176" fontId="32" fillId="0" borderId="4" xfId="69" applyNumberFormat="1" applyFont="1" applyFill="1" applyBorder="1" applyAlignment="1">
      <alignment horizontal="center" vertical="center" wrapText="1"/>
    </xf>
    <xf numFmtId="0" fontId="32" fillId="37" borderId="31" xfId="72" applyFont="1" applyFill="1" applyBorder="1" applyAlignment="1">
      <alignment horizontal="center" vertical="center" wrapText="1"/>
    </xf>
    <xf numFmtId="178" fontId="32" fillId="0" borderId="2" xfId="71" applyNumberFormat="1" applyFont="1" applyBorder="1" applyAlignment="1">
      <alignment horizontal="center" vertical="center" wrapText="1"/>
    </xf>
    <xf numFmtId="176" fontId="32" fillId="0" borderId="3" xfId="71" applyNumberFormat="1" applyFont="1" applyBorder="1" applyAlignment="1">
      <alignment horizontal="center" vertical="center" wrapText="1"/>
    </xf>
    <xf numFmtId="176" fontId="32" fillId="0" borderId="2" xfId="69" applyNumberFormat="1" applyFont="1" applyFill="1" applyBorder="1" applyAlignment="1">
      <alignment horizontal="center" vertical="center" wrapText="1"/>
    </xf>
    <xf numFmtId="176" fontId="32" fillId="35" borderId="27" xfId="71" applyNumberFormat="1" applyFont="1" applyFill="1" applyBorder="1" applyAlignment="1">
      <alignment horizontal="center" vertical="center" wrapText="1"/>
    </xf>
    <xf numFmtId="180" fontId="32" fillId="35" borderId="27" xfId="71" applyNumberFormat="1" applyFont="1" applyFill="1" applyBorder="1" applyAlignment="1">
      <alignment horizontal="center" vertical="center" wrapText="1"/>
    </xf>
    <xf numFmtId="177" fontId="32" fillId="35" borderId="27" xfId="71" applyNumberFormat="1" applyFont="1" applyFill="1" applyBorder="1" applyAlignment="1">
      <alignment horizontal="center" vertical="center" wrapText="1"/>
    </xf>
    <xf numFmtId="176" fontId="32" fillId="0" borderId="33" xfId="69" applyNumberFormat="1" applyFont="1" applyFill="1" applyBorder="1" applyAlignment="1">
      <alignment horizontal="center" vertical="center" wrapText="1"/>
    </xf>
    <xf numFmtId="179" fontId="32" fillId="35" borderId="27" xfId="69" applyNumberFormat="1" applyFont="1" applyFill="1" applyBorder="1" applyAlignment="1" applyProtection="1">
      <alignment horizontal="center" vertical="center" wrapText="1"/>
    </xf>
    <xf numFmtId="0" fontId="52" fillId="35" borderId="28" xfId="69" applyFont="1" applyFill="1" applyBorder="1" applyAlignment="1" applyProtection="1">
      <alignment horizontal="right" vertical="center"/>
      <protection locked="0"/>
    </xf>
    <xf numFmtId="0" fontId="52" fillId="35" borderId="27" xfId="69" applyFont="1" applyFill="1" applyBorder="1" applyAlignment="1" applyProtection="1">
      <alignment horizontal="right" vertical="center"/>
      <protection locked="0"/>
    </xf>
    <xf numFmtId="176" fontId="52" fillId="35" borderId="27" xfId="68" applyNumberFormat="1" applyFont="1" applyFill="1" applyBorder="1" applyAlignment="1" applyProtection="1">
      <alignment horizontal="right" vertical="center"/>
      <protection locked="0"/>
    </xf>
    <xf numFmtId="177" fontId="48" fillId="35" borderId="27" xfId="69" applyNumberFormat="1" applyFont="1" applyFill="1" applyBorder="1" applyAlignment="1">
      <alignment horizontal="center" vertical="center" wrapText="1"/>
    </xf>
    <xf numFmtId="176" fontId="48" fillId="35" borderId="27" xfId="69" applyNumberFormat="1" applyFont="1" applyFill="1" applyBorder="1" applyAlignment="1">
      <alignment horizontal="center" vertical="center" wrapText="1"/>
    </xf>
    <xf numFmtId="180" fontId="48" fillId="35" borderId="27" xfId="69" applyNumberFormat="1" applyFont="1" applyFill="1" applyBorder="1" applyAlignment="1">
      <alignment horizontal="center" vertical="center" wrapText="1"/>
    </xf>
    <xf numFmtId="179" fontId="48" fillId="35" borderId="27" xfId="69" applyNumberFormat="1" applyFont="1" applyFill="1" applyBorder="1" applyAlignment="1" applyProtection="1">
      <alignment horizontal="center" vertical="center" wrapText="1"/>
    </xf>
    <xf numFmtId="176" fontId="48" fillId="35" borderId="27" xfId="71" applyNumberFormat="1" applyFont="1" applyFill="1" applyBorder="1" applyAlignment="1">
      <alignment horizontal="center" vertical="center" wrapText="1"/>
    </xf>
    <xf numFmtId="180" fontId="48" fillId="35" borderId="27" xfId="71" applyNumberFormat="1" applyFont="1" applyFill="1" applyBorder="1" applyAlignment="1">
      <alignment horizontal="center" vertical="center" wrapText="1"/>
    </xf>
    <xf numFmtId="177" fontId="48" fillId="35" borderId="27" xfId="71" applyNumberFormat="1" applyFont="1" applyFill="1" applyBorder="1" applyAlignment="1">
      <alignment horizontal="center" vertical="center" wrapText="1"/>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30"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3" xfId="69" applyFont="1" applyBorder="1" applyAlignment="1">
      <alignment horizontal="center" vertical="center" wrapText="1"/>
    </xf>
    <xf numFmtId="0" fontId="32" fillId="0" borderId="29" xfId="69" applyFont="1" applyBorder="1" applyAlignment="1">
      <alignment horizontal="center" vertical="center" wrapText="1"/>
    </xf>
    <xf numFmtId="0" fontId="32" fillId="0" borderId="24"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2" fillId="0" borderId="3" xfId="69" applyFont="1" applyFill="1" applyBorder="1" applyAlignment="1">
      <alignment horizontal="center" vertical="center" wrapText="1"/>
    </xf>
    <xf numFmtId="0" fontId="32" fillId="0" borderId="1" xfId="69" applyFont="1" applyFill="1" applyBorder="1" applyAlignment="1">
      <alignment horizontal="center" vertical="center" wrapText="1"/>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5" xfId="69" applyFont="1" applyFill="1" applyBorder="1" applyAlignment="1">
      <alignment horizontal="center" vertical="center" wrapText="1"/>
    </xf>
    <xf numFmtId="178" fontId="32" fillId="0" borderId="32" xfId="71" applyNumberFormat="1" applyFont="1" applyBorder="1" applyAlignment="1">
      <alignment horizontal="center" vertical="center" wrapText="1"/>
    </xf>
    <xf numFmtId="178" fontId="32" fillId="0" borderId="29" xfId="71" applyNumberFormat="1" applyFont="1" applyBorder="1" applyAlignment="1">
      <alignment horizontal="center" vertical="center" wrapText="1"/>
    </xf>
    <xf numFmtId="178" fontId="32" fillId="0" borderId="24" xfId="71" applyNumberFormat="1" applyFont="1" applyBorder="1" applyAlignment="1">
      <alignment horizontal="center" vertical="center" wrapText="1"/>
    </xf>
    <xf numFmtId="0" fontId="5" fillId="0" borderId="26" xfId="69" applyFont="1" applyBorder="1" applyAlignment="1">
      <alignment horizontal="left" vertical="center" wrapText="1"/>
    </xf>
    <xf numFmtId="0" fontId="5" fillId="0" borderId="26" xfId="69" applyFont="1" applyBorder="1" applyAlignment="1">
      <alignment horizontal="left" vertical="center"/>
    </xf>
    <xf numFmtId="0" fontId="14" fillId="0" borderId="19" xfId="58" applyBorder="1" applyAlignment="1">
      <alignment horizontal="center" vertical="center"/>
    </xf>
    <xf numFmtId="0" fontId="14"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5431043</xdr:colOff>
      <xdr:row>0</xdr:row>
      <xdr:rowOff>59615</xdr:rowOff>
    </xdr:from>
    <xdr:to>
      <xdr:col>6</xdr:col>
      <xdr:colOff>1473461</xdr:colOff>
      <xdr:row>1</xdr:row>
      <xdr:rowOff>524771</xdr:rowOff>
    </xdr:to>
    <xdr:sp macro="" textlink="">
      <xdr:nvSpPr>
        <xdr:cNvPr id="2" name="テキスト ボックス 1">
          <a:extLst>
            <a:ext uri="{FF2B5EF4-FFF2-40B4-BE49-F238E27FC236}">
              <a16:creationId xmlns:a16="http://schemas.microsoft.com/office/drawing/2014/main" id="{C2E7F667-CF7F-9C06-0859-66861DB6FB1E}"/>
            </a:ext>
          </a:extLst>
        </xdr:cNvPr>
        <xdr:cNvSpPr txBox="1"/>
      </xdr:nvSpPr>
      <xdr:spPr>
        <a:xfrm>
          <a:off x="13420837" y="59615"/>
          <a:ext cx="2082389" cy="790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539750</xdr:colOff>
      <xdr:row>0</xdr:row>
      <xdr:rowOff>74084</xdr:rowOff>
    </xdr:from>
    <xdr:to>
      <xdr:col>8</xdr:col>
      <xdr:colOff>2618329</xdr:colOff>
      <xdr:row>0</xdr:row>
      <xdr:rowOff>864211</xdr:rowOff>
    </xdr:to>
    <xdr:sp macro="" textlink="">
      <xdr:nvSpPr>
        <xdr:cNvPr id="2" name="テキスト ボックス 1">
          <a:extLst>
            <a:ext uri="{FF2B5EF4-FFF2-40B4-BE49-F238E27FC236}">
              <a16:creationId xmlns:a16="http://schemas.microsoft.com/office/drawing/2014/main" id="{13B6627B-C3C7-4733-8CFB-A0719EA8D840}"/>
            </a:ext>
          </a:extLst>
        </xdr:cNvPr>
        <xdr:cNvSpPr txBox="1"/>
      </xdr:nvSpPr>
      <xdr:spPr>
        <a:xfrm>
          <a:off x="11430000" y="74084"/>
          <a:ext cx="2078579" cy="790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25"/>
  <sheetViews>
    <sheetView tabSelected="1" view="pageBreakPreview" zoomScale="85" zoomScaleNormal="85" zoomScaleSheetLayoutView="85" workbookViewId="0"/>
  </sheetViews>
  <sheetFormatPr defaultColWidth="9" defaultRowHeight="13.2"/>
  <cols>
    <col min="1" max="1" width="47.77734375" style="6" customWidth="1"/>
    <col min="2" max="4" width="15.109375" style="14" customWidth="1"/>
    <col min="5" max="5" width="23.21875" style="14" customWidth="1"/>
    <col min="6" max="6" width="88" style="6" customWidth="1"/>
    <col min="7" max="7" width="23.44140625" style="6" customWidth="1"/>
    <col min="8" max="8" width="167.88671875" style="7"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135</v>
      </c>
      <c r="B1" s="12"/>
      <c r="C1" s="25"/>
      <c r="D1" s="26"/>
      <c r="E1" s="25"/>
      <c r="F1" s="5"/>
      <c r="G1" s="27"/>
    </row>
    <row r="2" spans="1:14" ht="46.5" customHeight="1" thickBot="1">
      <c r="A2" s="84" t="s">
        <v>133</v>
      </c>
      <c r="B2" s="85"/>
      <c r="C2" s="85"/>
      <c r="D2" s="85"/>
      <c r="E2" s="85"/>
      <c r="F2" s="85"/>
      <c r="G2" s="85"/>
      <c r="H2" s="35" t="s">
        <v>51</v>
      </c>
    </row>
    <row r="3" spans="1:14" ht="32.25" customHeight="1" thickBot="1">
      <c r="A3" s="16" t="s">
        <v>50</v>
      </c>
      <c r="B3" s="17"/>
      <c r="C3" s="17"/>
      <c r="D3" s="17"/>
      <c r="E3" s="48" t="s">
        <v>139</v>
      </c>
      <c r="F3" s="16" t="s">
        <v>116</v>
      </c>
      <c r="G3" s="18">
        <f>SUM($G$10:$G$14)</f>
        <v>0</v>
      </c>
      <c r="H3" s="38" t="s">
        <v>130</v>
      </c>
    </row>
    <row r="4" spans="1:14" ht="26.25" customHeight="1" thickBot="1">
      <c r="A4" s="16" t="s">
        <v>136</v>
      </c>
      <c r="B4" s="17"/>
      <c r="C4" s="17"/>
      <c r="D4" s="17"/>
      <c r="E4" s="47" t="s">
        <v>138</v>
      </c>
      <c r="F4" s="34" t="s">
        <v>115</v>
      </c>
      <c r="G4" s="49">
        <v>0</v>
      </c>
      <c r="H4" s="46" t="s">
        <v>157</v>
      </c>
    </row>
    <row r="5" spans="1:14" ht="45.75" customHeight="1" thickBot="1">
      <c r="A5" s="89" t="s">
        <v>160</v>
      </c>
      <c r="B5" s="89"/>
      <c r="C5" s="89"/>
      <c r="D5" s="89"/>
      <c r="E5" s="47" t="s">
        <v>155</v>
      </c>
      <c r="F5" s="34" t="s">
        <v>131</v>
      </c>
      <c r="G5" s="18">
        <f>ROUNDDOWN(G3-G4,-3)</f>
        <v>0</v>
      </c>
      <c r="H5" s="41" t="s">
        <v>147</v>
      </c>
      <c r="I5" s="42" t="s">
        <v>148</v>
      </c>
      <c r="J5" s="42" t="s">
        <v>149</v>
      </c>
    </row>
    <row r="6" spans="1:14" ht="41.25" customHeight="1" thickBot="1">
      <c r="A6" s="16" t="s">
        <v>132</v>
      </c>
      <c r="B6" s="33"/>
      <c r="C6" s="33"/>
      <c r="D6" s="33"/>
      <c r="E6" s="18" t="str">
        <f>IF(G5&gt;=G6,"○","×")</f>
        <v>○</v>
      </c>
      <c r="F6" s="16" t="s">
        <v>158</v>
      </c>
      <c r="G6" s="49"/>
      <c r="H6" s="46" t="s">
        <v>156</v>
      </c>
      <c r="I6" s="45">
        <v>145000</v>
      </c>
      <c r="J6" s="45">
        <v>105000</v>
      </c>
      <c r="K6" s="45">
        <v>70000</v>
      </c>
    </row>
    <row r="7" spans="1:14" ht="26.25" customHeight="1">
      <c r="A7" s="16" t="s">
        <v>62</v>
      </c>
      <c r="B7" s="17"/>
      <c r="C7" s="17"/>
      <c r="D7" s="17"/>
      <c r="E7" s="19">
        <f>G6-G7</f>
        <v>0</v>
      </c>
      <c r="F7" s="16" t="s">
        <v>114</v>
      </c>
      <c r="G7" s="18">
        <f>IF(ROUNDDOWN(G6-G5,-3)&lt;=0,0,ROUNDDOWN(G6-G5,-3))</f>
        <v>0</v>
      </c>
      <c r="H7" s="35" t="s">
        <v>118</v>
      </c>
    </row>
    <row r="8" spans="1:14" ht="41.25" customHeight="1">
      <c r="A8" s="39" t="s">
        <v>141</v>
      </c>
      <c r="B8" s="78" t="s">
        <v>142</v>
      </c>
      <c r="C8" s="79"/>
      <c r="D8" s="79"/>
      <c r="E8" s="80"/>
      <c r="F8" s="78" t="s">
        <v>55</v>
      </c>
      <c r="G8" s="80"/>
      <c r="H8" s="8"/>
    </row>
    <row r="9" spans="1:14" s="32" customFormat="1" ht="66" customHeight="1" thickBot="1">
      <c r="A9" s="30" t="s">
        <v>110</v>
      </c>
      <c r="B9" s="50" t="s">
        <v>100</v>
      </c>
      <c r="C9" s="50" t="s">
        <v>111</v>
      </c>
      <c r="D9" s="50" t="s">
        <v>99</v>
      </c>
      <c r="E9" s="50" t="s">
        <v>113</v>
      </c>
      <c r="F9" s="76" t="s">
        <v>117</v>
      </c>
      <c r="G9" s="77"/>
      <c r="H9" s="31" t="s">
        <v>101</v>
      </c>
    </row>
    <row r="10" spans="1:14" ht="50.25" customHeight="1" thickBot="1">
      <c r="A10" s="40" t="s">
        <v>143</v>
      </c>
      <c r="B10" s="51"/>
      <c r="C10" s="52"/>
      <c r="D10" s="55"/>
      <c r="E10" s="52"/>
      <c r="F10" s="53"/>
      <c r="G10" s="28">
        <f>B10*C10*D10</f>
        <v>0</v>
      </c>
      <c r="H10" s="15" t="s">
        <v>119</v>
      </c>
    </row>
    <row r="11" spans="1:14" ht="57" customHeight="1" thickBot="1">
      <c r="A11" s="40" t="s">
        <v>144</v>
      </c>
      <c r="B11" s="51"/>
      <c r="C11" s="52"/>
      <c r="D11" s="55"/>
      <c r="E11" s="52"/>
      <c r="F11" s="53"/>
      <c r="G11" s="28">
        <f t="shared" ref="G11:G13" si="0">B11*C11*D11</f>
        <v>0</v>
      </c>
      <c r="H11" s="15" t="s">
        <v>120</v>
      </c>
    </row>
    <row r="12" spans="1:14" ht="80.25" customHeight="1" thickBot="1">
      <c r="A12" s="40" t="s">
        <v>152</v>
      </c>
      <c r="B12" s="51"/>
      <c r="C12" s="52"/>
      <c r="D12" s="55"/>
      <c r="E12" s="54"/>
      <c r="F12" s="11"/>
      <c r="G12" s="28">
        <f t="shared" si="0"/>
        <v>0</v>
      </c>
      <c r="H12" s="15" t="s">
        <v>127</v>
      </c>
    </row>
    <row r="13" spans="1:14" ht="41.25" customHeight="1" thickBot="1">
      <c r="A13" s="40" t="s">
        <v>145</v>
      </c>
      <c r="B13" s="51"/>
      <c r="C13" s="52"/>
      <c r="D13" s="65"/>
      <c r="E13" s="64"/>
      <c r="F13" s="11"/>
      <c r="G13" s="56">
        <f t="shared" si="0"/>
        <v>0</v>
      </c>
      <c r="H13" s="15" t="s">
        <v>146</v>
      </c>
      <c r="I13" s="29">
        <v>1</v>
      </c>
      <c r="J13" s="29">
        <v>2</v>
      </c>
      <c r="K13" s="29">
        <v>3</v>
      </c>
      <c r="L13" s="29">
        <v>4</v>
      </c>
      <c r="M13" s="29"/>
      <c r="N13" s="29"/>
    </row>
    <row r="14" spans="1:14" ht="73.5" customHeight="1" thickBot="1">
      <c r="A14" s="86"/>
      <c r="B14" s="87"/>
      <c r="C14" s="87"/>
      <c r="D14" s="87"/>
      <c r="E14" s="88"/>
      <c r="F14" s="40" t="s">
        <v>151</v>
      </c>
      <c r="G14" s="52">
        <f>'別紙（2.0％超部分算定シート）'!I4+'別紙（2.0％超部分算定シート）'!I5+'別紙（2.0％超部分算定シート）'!I6</f>
        <v>0</v>
      </c>
      <c r="H14" s="15" t="s">
        <v>128</v>
      </c>
    </row>
    <row r="15" spans="1:14" ht="55.5" customHeight="1">
      <c r="A15" s="81" t="s">
        <v>140</v>
      </c>
      <c r="B15" s="82"/>
      <c r="C15" s="82"/>
      <c r="D15" s="82"/>
      <c r="E15" s="82"/>
      <c r="F15" s="82"/>
      <c r="G15" s="83"/>
      <c r="H15" s="15"/>
    </row>
    <row r="16" spans="1:14" s="32" customFormat="1" ht="72.75" customHeight="1" thickBot="1">
      <c r="A16" s="30" t="s">
        <v>153</v>
      </c>
      <c r="B16" s="50" t="s">
        <v>100</v>
      </c>
      <c r="C16" s="50" t="s">
        <v>134</v>
      </c>
      <c r="D16" s="50" t="s">
        <v>99</v>
      </c>
      <c r="E16" s="50" t="s">
        <v>113</v>
      </c>
      <c r="F16" s="76" t="s">
        <v>117</v>
      </c>
      <c r="G16" s="77"/>
      <c r="H16" s="31" t="s">
        <v>101</v>
      </c>
    </row>
    <row r="17" spans="1:14" ht="36.75" customHeight="1" thickBot="1">
      <c r="A17" s="40" t="s">
        <v>143</v>
      </c>
      <c r="B17" s="51"/>
      <c r="C17" s="52"/>
      <c r="D17" s="55"/>
      <c r="E17" s="52"/>
      <c r="F17" s="53"/>
      <c r="G17" s="28">
        <f>B17*C17*D17</f>
        <v>0</v>
      </c>
      <c r="H17" s="15" t="s">
        <v>119</v>
      </c>
    </row>
    <row r="18" spans="1:14" ht="42.75" customHeight="1" thickBot="1">
      <c r="A18" s="40" t="s">
        <v>144</v>
      </c>
      <c r="B18" s="51"/>
      <c r="C18" s="52"/>
      <c r="D18" s="55"/>
      <c r="E18" s="52"/>
      <c r="F18" s="53"/>
      <c r="G18" s="28">
        <f t="shared" ref="G18:G20" si="1">B18*C18*D18</f>
        <v>0</v>
      </c>
      <c r="H18" s="15" t="s">
        <v>120</v>
      </c>
    </row>
    <row r="19" spans="1:14" ht="80.25" customHeight="1" thickBot="1">
      <c r="A19" s="40" t="s">
        <v>152</v>
      </c>
      <c r="B19" s="51"/>
      <c r="C19" s="52"/>
      <c r="D19" s="55"/>
      <c r="E19" s="54"/>
      <c r="F19" s="11"/>
      <c r="G19" s="28">
        <f t="shared" si="1"/>
        <v>0</v>
      </c>
      <c r="H19" s="15" t="s">
        <v>127</v>
      </c>
    </row>
    <row r="20" spans="1:14" ht="36.75" customHeight="1" thickBot="1">
      <c r="A20" s="40" t="s">
        <v>145</v>
      </c>
      <c r="B20" s="51"/>
      <c r="C20" s="52"/>
      <c r="D20" s="65"/>
      <c r="E20" s="64"/>
      <c r="F20" s="11"/>
      <c r="G20" s="28">
        <f t="shared" si="1"/>
        <v>0</v>
      </c>
      <c r="H20" s="15" t="s">
        <v>146</v>
      </c>
      <c r="I20" s="29">
        <v>1</v>
      </c>
      <c r="J20" s="29">
        <v>2</v>
      </c>
      <c r="K20" s="29">
        <v>3</v>
      </c>
      <c r="L20" s="29">
        <v>4</v>
      </c>
      <c r="M20" s="29"/>
      <c r="N20" s="29"/>
    </row>
    <row r="21" spans="1:14" s="32" customFormat="1" ht="72.75" customHeight="1" thickBot="1">
      <c r="A21" s="30" t="s">
        <v>129</v>
      </c>
      <c r="B21" s="57" t="s">
        <v>100</v>
      </c>
      <c r="C21" s="57" t="s">
        <v>134</v>
      </c>
      <c r="D21" s="57" t="s">
        <v>99</v>
      </c>
      <c r="E21" s="50" t="s">
        <v>113</v>
      </c>
      <c r="F21" s="76" t="s">
        <v>117</v>
      </c>
      <c r="G21" s="77"/>
      <c r="H21" s="31" t="s">
        <v>101</v>
      </c>
    </row>
    <row r="22" spans="1:14" ht="36.75" customHeight="1" thickBot="1">
      <c r="A22" s="40" t="s">
        <v>143</v>
      </c>
      <c r="B22" s="51"/>
      <c r="C22" s="52"/>
      <c r="D22" s="55"/>
      <c r="E22" s="52"/>
      <c r="F22" s="53"/>
      <c r="G22" s="28">
        <f>B22*C22*D22</f>
        <v>0</v>
      </c>
      <c r="H22" s="15" t="s">
        <v>119</v>
      </c>
    </row>
    <row r="23" spans="1:14" ht="48" customHeight="1" thickBot="1">
      <c r="A23" s="40" t="s">
        <v>144</v>
      </c>
      <c r="B23" s="51"/>
      <c r="C23" s="52"/>
      <c r="D23" s="55"/>
      <c r="E23" s="52"/>
      <c r="F23" s="53"/>
      <c r="G23" s="28">
        <f t="shared" ref="G23:G25" si="2">B23*C23*D23</f>
        <v>0</v>
      </c>
      <c r="H23" s="15" t="s">
        <v>120</v>
      </c>
    </row>
    <row r="24" spans="1:14" ht="80.25" customHeight="1" thickBot="1">
      <c r="A24" s="40" t="s">
        <v>152</v>
      </c>
      <c r="B24" s="51"/>
      <c r="C24" s="52"/>
      <c r="D24" s="55"/>
      <c r="E24" s="54"/>
      <c r="F24" s="11"/>
      <c r="G24" s="28">
        <f t="shared" si="2"/>
        <v>0</v>
      </c>
      <c r="H24" s="15" t="s">
        <v>127</v>
      </c>
    </row>
    <row r="25" spans="1:14" ht="35.25" customHeight="1" thickBot="1">
      <c r="A25" s="40" t="s">
        <v>145</v>
      </c>
      <c r="B25" s="51"/>
      <c r="C25" s="52"/>
      <c r="D25" s="65"/>
      <c r="E25" s="64"/>
      <c r="F25" s="11"/>
      <c r="G25" s="28">
        <f t="shared" si="2"/>
        <v>0</v>
      </c>
      <c r="H25" s="15" t="s">
        <v>146</v>
      </c>
      <c r="I25" s="29">
        <v>1</v>
      </c>
      <c r="J25" s="29">
        <v>2</v>
      </c>
      <c r="K25" s="29">
        <v>3</v>
      </c>
      <c r="L25" s="29">
        <v>4</v>
      </c>
      <c r="M25" s="29"/>
      <c r="N25" s="29"/>
    </row>
  </sheetData>
  <mergeCells count="9">
    <mergeCell ref="F21:G21"/>
    <mergeCell ref="B8:E8"/>
    <mergeCell ref="A15:G15"/>
    <mergeCell ref="F8:G8"/>
    <mergeCell ref="A2:G2"/>
    <mergeCell ref="A14:E14"/>
    <mergeCell ref="A5:D5"/>
    <mergeCell ref="F16:G16"/>
    <mergeCell ref="F9:G9"/>
  </mergeCells>
  <phoneticPr fontId="37"/>
  <conditionalFormatting sqref="A10:A15">
    <cfRule type="expression" dxfId="15" priority="7">
      <formula>#REF!="×"</formula>
    </cfRule>
  </conditionalFormatting>
  <conditionalFormatting sqref="A17:A20">
    <cfRule type="expression" dxfId="14" priority="2">
      <formula>#REF!="×"</formula>
    </cfRule>
  </conditionalFormatting>
  <conditionalFormatting sqref="A22:A25">
    <cfRule type="expression" dxfId="13" priority="1">
      <formula>#REF!="×"</formula>
    </cfRule>
  </conditionalFormatting>
  <conditionalFormatting sqref="B10:E11 F10:G12 G10:G14 B12:D12 B13:G13 B17:E18 F17:G20 B19:D19 B20:E20 B22:E23 F22:G25 B24:D24 B25:E25">
    <cfRule type="expression" dxfId="12" priority="130">
      <formula>#REF!="×"</formula>
    </cfRule>
  </conditionalFormatting>
  <conditionalFormatting sqref="F14">
    <cfRule type="expression" dxfId="11" priority="3">
      <formula>#REF!="×"</formula>
    </cfRule>
  </conditionalFormatting>
  <dataValidations count="3">
    <dataValidation type="list" allowBlank="1" showInputMessage="1" showErrorMessage="1" sqref="D25 D20 D13" xr:uid="{65249605-E27A-4D1D-A160-9F1B0C24C78F}">
      <formula1>$I$13:$N$13</formula1>
    </dataValidation>
    <dataValidation type="list" allowBlank="1" showInputMessage="1" showErrorMessage="1" sqref="E5" xr:uid="{7900515E-588B-4B22-A1AB-AAFC16F3DEE3}">
      <formula1>$I$5:$J$5</formula1>
    </dataValidation>
    <dataValidation type="list" allowBlank="1" showInputMessage="1" showErrorMessage="1" sqref="G6" xr:uid="{D4ED97D4-3DE8-4FD9-A22D-4D64685489BC}">
      <formula1>$I$6:$K$6</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1" manualBreakCount="1">
    <brk id="14"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90" zoomScaleNormal="115" zoomScaleSheetLayoutView="90" workbookViewId="0">
      <selection activeCell="A7" sqref="A7:I7"/>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37" t="s">
        <v>137</v>
      </c>
      <c r="B1" s="92" t="s">
        <v>126</v>
      </c>
      <c r="C1" s="93"/>
      <c r="D1" s="93"/>
      <c r="E1" s="93"/>
      <c r="F1" s="93"/>
      <c r="G1" s="93"/>
      <c r="H1" s="93"/>
      <c r="I1" s="27"/>
    </row>
    <row r="2" spans="1:10" ht="41.25" customHeight="1">
      <c r="A2" s="90" t="s">
        <v>112</v>
      </c>
      <c r="B2" s="91"/>
      <c r="C2" s="91"/>
      <c r="D2" s="91"/>
      <c r="E2" s="91"/>
      <c r="F2" s="91"/>
      <c r="G2" s="91"/>
      <c r="H2" s="91"/>
      <c r="I2" s="94" t="s">
        <v>55</v>
      </c>
      <c r="J2" s="8"/>
    </row>
    <row r="3" spans="1:10" ht="72.75" customHeight="1" thickBot="1">
      <c r="A3" s="9" t="s">
        <v>124</v>
      </c>
      <c r="B3" s="44" t="s">
        <v>104</v>
      </c>
      <c r="C3" s="44" t="s">
        <v>105</v>
      </c>
      <c r="D3" s="13" t="s">
        <v>103</v>
      </c>
      <c r="E3" s="13" t="s">
        <v>106</v>
      </c>
      <c r="F3" s="44" t="s">
        <v>107</v>
      </c>
      <c r="G3" s="44" t="s">
        <v>109</v>
      </c>
      <c r="H3" s="44" t="s">
        <v>108</v>
      </c>
      <c r="I3" s="95"/>
      <c r="J3" s="15" t="s">
        <v>101</v>
      </c>
    </row>
    <row r="4" spans="1:10" ht="84.75" customHeight="1" thickBot="1">
      <c r="A4" s="40" t="s">
        <v>121</v>
      </c>
      <c r="B4" s="52"/>
      <c r="C4" s="52"/>
      <c r="D4" s="58" t="e">
        <f>C4/B4</f>
        <v>#DIV/0!</v>
      </c>
      <c r="E4" s="59" t="e">
        <f>(D4-0.02)*B4</f>
        <v>#DIV/0!</v>
      </c>
      <c r="F4" s="61"/>
      <c r="G4" s="62"/>
      <c r="H4" s="63"/>
      <c r="I4" s="60">
        <f>F4*G4*H4</f>
        <v>0</v>
      </c>
      <c r="J4" s="15"/>
    </row>
    <row r="5" spans="1:10" ht="93.75" customHeight="1" thickBot="1">
      <c r="A5" s="40" t="s">
        <v>122</v>
      </c>
      <c r="B5" s="52"/>
      <c r="C5" s="52"/>
      <c r="D5" s="58" t="e">
        <f>C5/B5</f>
        <v>#DIV/0!</v>
      </c>
      <c r="E5" s="59" t="e">
        <f>(D5-0.02)*B5</f>
        <v>#DIV/0!</v>
      </c>
      <c r="F5" s="61"/>
      <c r="G5" s="62"/>
      <c r="H5" s="63"/>
      <c r="I5" s="60">
        <f>F5*G5*H5</f>
        <v>0</v>
      </c>
      <c r="J5" s="15"/>
    </row>
    <row r="6" spans="1:10" ht="90" customHeight="1">
      <c r="A6" s="11" t="s">
        <v>123</v>
      </c>
      <c r="B6" s="96"/>
      <c r="C6" s="97"/>
      <c r="D6" s="98"/>
      <c r="E6" s="98"/>
      <c r="F6" s="97"/>
      <c r="G6" s="97"/>
      <c r="H6" s="97"/>
      <c r="I6" s="28">
        <v>0</v>
      </c>
      <c r="J6" s="15"/>
    </row>
    <row r="7" spans="1:10" ht="60.75" customHeight="1">
      <c r="A7" s="99" t="s">
        <v>125</v>
      </c>
      <c r="B7" s="100"/>
      <c r="C7" s="100"/>
      <c r="D7" s="100"/>
      <c r="E7" s="100"/>
      <c r="F7" s="100"/>
      <c r="G7" s="100"/>
      <c r="H7" s="100"/>
      <c r="I7" s="100"/>
    </row>
    <row r="9" spans="1:10">
      <c r="A9" s="36"/>
    </row>
  </sheetData>
  <mergeCells count="5">
    <mergeCell ref="A2:H2"/>
    <mergeCell ref="B1:H1"/>
    <mergeCell ref="I2:I3"/>
    <mergeCell ref="B6:H6"/>
    <mergeCell ref="A7:I7"/>
  </mergeCells>
  <phoneticPr fontId="37"/>
  <conditionalFormatting sqref="A4:H5 I4:I6 A6:B6">
    <cfRule type="expression" dxfId="10"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76AC5-E45F-407B-930F-296E2C9AD09F}">
  <sheetPr>
    <tabColor rgb="FFFF0000"/>
    <pageSetUpPr fitToPage="1"/>
  </sheetPr>
  <dimension ref="A1:N25"/>
  <sheetViews>
    <sheetView view="pageBreakPreview" zoomScale="85" zoomScaleNormal="85" zoomScaleSheetLayoutView="85" workbookViewId="0">
      <selection activeCell="F10" sqref="F10"/>
    </sheetView>
  </sheetViews>
  <sheetFormatPr defaultColWidth="9" defaultRowHeight="13.2"/>
  <cols>
    <col min="1" max="1" width="47.77734375" style="6" customWidth="1"/>
    <col min="2" max="4" width="15.109375" style="14" customWidth="1"/>
    <col min="5" max="5" width="23.21875" style="14" customWidth="1"/>
    <col min="6" max="6" width="88" style="6" customWidth="1"/>
    <col min="7" max="7" width="23.44140625" style="6" customWidth="1"/>
    <col min="8" max="8" width="167.88671875" style="7"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135</v>
      </c>
      <c r="B1" s="43"/>
      <c r="C1" s="43"/>
      <c r="D1" s="43"/>
      <c r="E1" s="43"/>
      <c r="F1" s="5"/>
      <c r="G1" s="27"/>
    </row>
    <row r="2" spans="1:14" ht="46.5" customHeight="1" thickBot="1">
      <c r="A2" s="84" t="s">
        <v>133</v>
      </c>
      <c r="B2" s="85"/>
      <c r="C2" s="85"/>
      <c r="D2" s="85"/>
      <c r="E2" s="85"/>
      <c r="F2" s="85"/>
      <c r="G2" s="85"/>
      <c r="H2" s="35" t="s">
        <v>51</v>
      </c>
    </row>
    <row r="3" spans="1:14" ht="32.25" customHeight="1" thickBot="1">
      <c r="A3" s="16" t="s">
        <v>50</v>
      </c>
      <c r="B3" s="17"/>
      <c r="C3" s="17"/>
      <c r="D3" s="17"/>
      <c r="E3" s="66" t="s">
        <v>154</v>
      </c>
      <c r="F3" s="16" t="s">
        <v>116</v>
      </c>
      <c r="G3" s="18">
        <f>SUM($G$10:$G$14)</f>
        <v>150000</v>
      </c>
      <c r="H3" s="38" t="s">
        <v>130</v>
      </c>
    </row>
    <row r="4" spans="1:14" ht="26.25" customHeight="1" thickBot="1">
      <c r="A4" s="16" t="s">
        <v>136</v>
      </c>
      <c r="B4" s="17"/>
      <c r="C4" s="17"/>
      <c r="D4" s="17"/>
      <c r="E4" s="67" t="s">
        <v>159</v>
      </c>
      <c r="F4" s="34" t="s">
        <v>115</v>
      </c>
      <c r="G4" s="68">
        <v>0</v>
      </c>
      <c r="H4" s="46" t="s">
        <v>157</v>
      </c>
    </row>
    <row r="5" spans="1:14" ht="45.75" customHeight="1" thickBot="1">
      <c r="A5" s="89" t="s">
        <v>150</v>
      </c>
      <c r="B5" s="89"/>
      <c r="C5" s="89"/>
      <c r="D5" s="89"/>
      <c r="E5" s="67" t="s">
        <v>155</v>
      </c>
      <c r="F5" s="34" t="s">
        <v>131</v>
      </c>
      <c r="G5" s="18">
        <f>ROUNDDOWN(G3-G4,-3)</f>
        <v>150000</v>
      </c>
      <c r="H5" s="41" t="s">
        <v>147</v>
      </c>
      <c r="I5" s="42" t="s">
        <v>148</v>
      </c>
      <c r="J5" s="42" t="s">
        <v>149</v>
      </c>
    </row>
    <row r="6" spans="1:14" ht="41.25" customHeight="1" thickBot="1">
      <c r="A6" s="16" t="s">
        <v>132</v>
      </c>
      <c r="B6" s="33"/>
      <c r="C6" s="33"/>
      <c r="D6" s="33"/>
      <c r="E6" s="18" t="str">
        <f>IF(G5&gt;=G6,"○","×")</f>
        <v>○</v>
      </c>
      <c r="F6" s="16" t="s">
        <v>158</v>
      </c>
      <c r="G6" s="68">
        <v>145000</v>
      </c>
      <c r="H6" s="46" t="s">
        <v>156</v>
      </c>
      <c r="I6" s="45">
        <v>145000</v>
      </c>
      <c r="J6" s="45">
        <v>105000</v>
      </c>
      <c r="K6" s="45">
        <v>70000</v>
      </c>
    </row>
    <row r="7" spans="1:14" ht="26.25" customHeight="1">
      <c r="A7" s="16" t="s">
        <v>62</v>
      </c>
      <c r="B7" s="17"/>
      <c r="C7" s="17"/>
      <c r="D7" s="17"/>
      <c r="E7" s="19">
        <f>G6-G7</f>
        <v>145000</v>
      </c>
      <c r="F7" s="16" t="s">
        <v>114</v>
      </c>
      <c r="G7" s="18">
        <f>IF(ROUNDDOWN(G6-G5,-3)&lt;=0,0,ROUNDDOWN(G6-G5,-3))</f>
        <v>0</v>
      </c>
      <c r="H7" s="35" t="s">
        <v>118</v>
      </c>
    </row>
    <row r="8" spans="1:14" ht="41.25" customHeight="1">
      <c r="A8" s="39" t="s">
        <v>141</v>
      </c>
      <c r="B8" s="78" t="s">
        <v>142</v>
      </c>
      <c r="C8" s="79"/>
      <c r="D8" s="79"/>
      <c r="E8" s="80"/>
      <c r="F8" s="78" t="s">
        <v>55</v>
      </c>
      <c r="G8" s="80"/>
      <c r="H8" s="8"/>
    </row>
    <row r="9" spans="1:14" s="32" customFormat="1" ht="66" customHeight="1" thickBot="1">
      <c r="A9" s="30" t="s">
        <v>110</v>
      </c>
      <c r="B9" s="50" t="s">
        <v>100</v>
      </c>
      <c r="C9" s="50" t="s">
        <v>111</v>
      </c>
      <c r="D9" s="50" t="s">
        <v>99</v>
      </c>
      <c r="E9" s="50" t="s">
        <v>113</v>
      </c>
      <c r="F9" s="76" t="s">
        <v>117</v>
      </c>
      <c r="G9" s="77"/>
      <c r="H9" s="31" t="s">
        <v>101</v>
      </c>
    </row>
    <row r="10" spans="1:14" ht="50.25" customHeight="1" thickBot="1">
      <c r="A10" s="40" t="s">
        <v>143</v>
      </c>
      <c r="B10" s="51"/>
      <c r="C10" s="52"/>
      <c r="D10" s="55"/>
      <c r="E10" s="52"/>
      <c r="F10" s="53"/>
      <c r="G10" s="28">
        <f>B10*C10*D10</f>
        <v>0</v>
      </c>
      <c r="H10" s="15" t="s">
        <v>119</v>
      </c>
    </row>
    <row r="11" spans="1:14" ht="57" customHeight="1" thickBot="1">
      <c r="A11" s="40" t="s">
        <v>144</v>
      </c>
      <c r="B11" s="69">
        <v>3</v>
      </c>
      <c r="C11" s="70">
        <v>6000</v>
      </c>
      <c r="D11" s="71">
        <v>2</v>
      </c>
      <c r="E11" s="70">
        <v>6000</v>
      </c>
      <c r="F11" s="53"/>
      <c r="G11" s="28">
        <f t="shared" ref="G11:G13" si="0">B11*C11*D11</f>
        <v>36000</v>
      </c>
      <c r="H11" s="15" t="s">
        <v>120</v>
      </c>
    </row>
    <row r="12" spans="1:14" ht="80.25" customHeight="1" thickBot="1">
      <c r="A12" s="40" t="s">
        <v>152</v>
      </c>
      <c r="B12" s="51"/>
      <c r="C12" s="52"/>
      <c r="D12" s="55"/>
      <c r="E12" s="54"/>
      <c r="F12" s="11"/>
      <c r="G12" s="28">
        <f t="shared" si="0"/>
        <v>0</v>
      </c>
      <c r="H12" s="15" t="s">
        <v>127</v>
      </c>
    </row>
    <row r="13" spans="1:14" ht="41.25" customHeight="1" thickBot="1">
      <c r="A13" s="40" t="s">
        <v>145</v>
      </c>
      <c r="B13" s="69">
        <v>3</v>
      </c>
      <c r="C13" s="70">
        <v>6000</v>
      </c>
      <c r="D13" s="72">
        <v>4</v>
      </c>
      <c r="E13" s="64"/>
      <c r="F13" s="11"/>
      <c r="G13" s="56">
        <f t="shared" si="0"/>
        <v>72000</v>
      </c>
      <c r="H13" s="15" t="s">
        <v>146</v>
      </c>
      <c r="I13" s="29">
        <v>1</v>
      </c>
      <c r="J13" s="29">
        <v>2</v>
      </c>
      <c r="K13" s="29">
        <v>3</v>
      </c>
      <c r="L13" s="29">
        <v>4</v>
      </c>
      <c r="M13" s="29"/>
      <c r="N13" s="29"/>
    </row>
    <row r="14" spans="1:14" ht="73.5" customHeight="1" thickBot="1">
      <c r="A14" s="86"/>
      <c r="B14" s="87"/>
      <c r="C14" s="87"/>
      <c r="D14" s="87"/>
      <c r="E14" s="88"/>
      <c r="F14" s="40" t="s">
        <v>151</v>
      </c>
      <c r="G14" s="70">
        <f>'【記載例】別紙（2.0％超部分算定シート）'!I4+'【記載例】別紙（2.0％超部分算定シート）'!I5+'【記載例】別紙（2.0％超部分算定シート）'!I6</f>
        <v>42000</v>
      </c>
      <c r="H14" s="15" t="s">
        <v>128</v>
      </c>
    </row>
    <row r="15" spans="1:14" ht="55.5" customHeight="1">
      <c r="A15" s="81" t="s">
        <v>140</v>
      </c>
      <c r="B15" s="82"/>
      <c r="C15" s="82"/>
      <c r="D15" s="82"/>
      <c r="E15" s="82"/>
      <c r="F15" s="82"/>
      <c r="G15" s="83"/>
      <c r="H15" s="15"/>
    </row>
    <row r="16" spans="1:14" s="32" customFormat="1" ht="72.75" customHeight="1" thickBot="1">
      <c r="A16" s="30" t="s">
        <v>153</v>
      </c>
      <c r="B16" s="50" t="s">
        <v>100</v>
      </c>
      <c r="C16" s="50" t="s">
        <v>134</v>
      </c>
      <c r="D16" s="50" t="s">
        <v>99</v>
      </c>
      <c r="E16" s="50" t="s">
        <v>113</v>
      </c>
      <c r="F16" s="76" t="s">
        <v>117</v>
      </c>
      <c r="G16" s="77"/>
      <c r="H16" s="31" t="s">
        <v>101</v>
      </c>
    </row>
    <row r="17" spans="1:14" ht="36.75" customHeight="1" thickBot="1">
      <c r="A17" s="40" t="s">
        <v>143</v>
      </c>
      <c r="B17" s="51"/>
      <c r="C17" s="52"/>
      <c r="D17" s="55"/>
      <c r="E17" s="52"/>
      <c r="F17" s="53"/>
      <c r="G17" s="28">
        <f>B17*C17*D17</f>
        <v>0</v>
      </c>
      <c r="H17" s="15" t="s">
        <v>119</v>
      </c>
    </row>
    <row r="18" spans="1:14" ht="42.75" customHeight="1" thickBot="1">
      <c r="A18" s="40" t="s">
        <v>144</v>
      </c>
      <c r="B18" s="69">
        <v>2</v>
      </c>
      <c r="C18" s="70">
        <v>7500</v>
      </c>
      <c r="D18" s="71">
        <v>2</v>
      </c>
      <c r="E18" s="70">
        <v>7500</v>
      </c>
      <c r="F18" s="53"/>
      <c r="G18" s="28">
        <f t="shared" ref="G18:G20" si="1">B18*C18*D18</f>
        <v>30000</v>
      </c>
      <c r="H18" s="15" t="s">
        <v>120</v>
      </c>
    </row>
    <row r="19" spans="1:14" ht="80.25" customHeight="1" thickBot="1">
      <c r="A19" s="40" t="s">
        <v>152</v>
      </c>
      <c r="B19" s="51"/>
      <c r="C19" s="52"/>
      <c r="D19" s="55"/>
      <c r="E19" s="54"/>
      <c r="F19" s="11"/>
      <c r="G19" s="28">
        <f t="shared" si="1"/>
        <v>0</v>
      </c>
      <c r="H19" s="15" t="s">
        <v>127</v>
      </c>
    </row>
    <row r="20" spans="1:14" ht="36.75" customHeight="1" thickBot="1">
      <c r="A20" s="40" t="s">
        <v>145</v>
      </c>
      <c r="B20" s="69">
        <v>2</v>
      </c>
      <c r="C20" s="70">
        <v>7500</v>
      </c>
      <c r="D20" s="72">
        <v>4</v>
      </c>
      <c r="E20" s="64"/>
      <c r="F20" s="11"/>
      <c r="G20" s="28">
        <f t="shared" si="1"/>
        <v>60000</v>
      </c>
      <c r="H20" s="15" t="s">
        <v>146</v>
      </c>
      <c r="I20" s="29">
        <v>1</v>
      </c>
      <c r="J20" s="29">
        <v>2</v>
      </c>
      <c r="K20" s="29">
        <v>3</v>
      </c>
      <c r="L20" s="29">
        <v>4</v>
      </c>
      <c r="M20" s="29"/>
      <c r="N20" s="29"/>
    </row>
    <row r="21" spans="1:14" s="32" customFormat="1" ht="72.75" customHeight="1" thickBot="1">
      <c r="A21" s="30" t="s">
        <v>129</v>
      </c>
      <c r="B21" s="57" t="s">
        <v>100</v>
      </c>
      <c r="C21" s="57" t="s">
        <v>134</v>
      </c>
      <c r="D21" s="57" t="s">
        <v>99</v>
      </c>
      <c r="E21" s="50" t="s">
        <v>113</v>
      </c>
      <c r="F21" s="76" t="s">
        <v>117</v>
      </c>
      <c r="G21" s="77"/>
      <c r="H21" s="31" t="s">
        <v>101</v>
      </c>
    </row>
    <row r="22" spans="1:14" ht="36.75" customHeight="1" thickBot="1">
      <c r="A22" s="40" t="s">
        <v>143</v>
      </c>
      <c r="B22" s="51"/>
      <c r="C22" s="52"/>
      <c r="D22" s="55"/>
      <c r="E22" s="52"/>
      <c r="F22" s="53"/>
      <c r="G22" s="28">
        <f>B22*C22*D22</f>
        <v>0</v>
      </c>
      <c r="H22" s="15" t="s">
        <v>119</v>
      </c>
    </row>
    <row r="23" spans="1:14" ht="48" customHeight="1" thickBot="1">
      <c r="A23" s="40" t="s">
        <v>144</v>
      </c>
      <c r="B23" s="69">
        <v>1</v>
      </c>
      <c r="C23" s="70">
        <v>3000</v>
      </c>
      <c r="D23" s="71">
        <v>2</v>
      </c>
      <c r="E23" s="70">
        <v>3000</v>
      </c>
      <c r="F23" s="53"/>
      <c r="G23" s="28">
        <f t="shared" ref="G23:G25" si="2">B23*C23*D23</f>
        <v>6000</v>
      </c>
      <c r="H23" s="15" t="s">
        <v>120</v>
      </c>
    </row>
    <row r="24" spans="1:14" ht="80.25" customHeight="1" thickBot="1">
      <c r="A24" s="40" t="s">
        <v>152</v>
      </c>
      <c r="B24" s="51"/>
      <c r="C24" s="52"/>
      <c r="D24" s="55"/>
      <c r="E24" s="54"/>
      <c r="F24" s="11"/>
      <c r="G24" s="28">
        <f t="shared" si="2"/>
        <v>0</v>
      </c>
      <c r="H24" s="15" t="s">
        <v>127</v>
      </c>
    </row>
    <row r="25" spans="1:14" ht="35.25" customHeight="1" thickBot="1">
      <c r="A25" s="40" t="s">
        <v>145</v>
      </c>
      <c r="B25" s="69">
        <v>1</v>
      </c>
      <c r="C25" s="70">
        <v>3000</v>
      </c>
      <c r="D25" s="72">
        <v>4</v>
      </c>
      <c r="E25" s="64"/>
      <c r="F25" s="11"/>
      <c r="G25" s="28">
        <f t="shared" si="2"/>
        <v>12000</v>
      </c>
      <c r="H25" s="15" t="s">
        <v>146</v>
      </c>
      <c r="I25" s="29">
        <v>1</v>
      </c>
      <c r="J25" s="29">
        <v>2</v>
      </c>
      <c r="K25" s="29">
        <v>3</v>
      </c>
      <c r="L25" s="29">
        <v>4</v>
      </c>
      <c r="M25" s="29"/>
      <c r="N25" s="29"/>
    </row>
  </sheetData>
  <mergeCells count="9">
    <mergeCell ref="A15:G15"/>
    <mergeCell ref="F16:G16"/>
    <mergeCell ref="F21:G21"/>
    <mergeCell ref="A2:G2"/>
    <mergeCell ref="A5:D5"/>
    <mergeCell ref="B8:E8"/>
    <mergeCell ref="F8:G8"/>
    <mergeCell ref="F9:G9"/>
    <mergeCell ref="A14:E14"/>
  </mergeCells>
  <phoneticPr fontId="37"/>
  <conditionalFormatting sqref="A10:A15">
    <cfRule type="expression" dxfId="9" priority="4">
      <formula>#REF!="×"</formula>
    </cfRule>
  </conditionalFormatting>
  <conditionalFormatting sqref="A17:A20">
    <cfRule type="expression" dxfId="8" priority="2">
      <formula>#REF!="×"</formula>
    </cfRule>
  </conditionalFormatting>
  <conditionalFormatting sqref="A22:A25">
    <cfRule type="expression" dxfId="7" priority="1">
      <formula>#REF!="×"</formula>
    </cfRule>
  </conditionalFormatting>
  <conditionalFormatting sqref="B10:E11 F10:G12 B12:D12 B13:F13 G13:G14 B17:E18 F17:G20 B19:D19 B20:E20 B22:E23 F22:G25 B24:D24 B25:E25">
    <cfRule type="expression" dxfId="6" priority="5">
      <formula>#REF!="×"</formula>
    </cfRule>
  </conditionalFormatting>
  <conditionalFormatting sqref="F14">
    <cfRule type="expression" dxfId="5" priority="3">
      <formula>#REF!="×"</formula>
    </cfRule>
  </conditionalFormatting>
  <dataValidations count="3">
    <dataValidation type="list" allowBlank="1" showInputMessage="1" showErrorMessage="1" sqref="G6" xr:uid="{269D22B1-EB44-4FE6-9CE5-BE3472CF2F35}">
      <formula1>$I$6:$K$6</formula1>
    </dataValidation>
    <dataValidation type="list" allowBlank="1" showInputMessage="1" showErrorMessage="1" sqref="E5" xr:uid="{8365479A-8E9A-436B-A3B0-FCB18C9F0141}">
      <formula1>$I$5:$J$5</formula1>
    </dataValidation>
    <dataValidation type="list" allowBlank="1" showInputMessage="1" showErrorMessage="1" sqref="D25 D20 D13" xr:uid="{52F5DC3C-76EA-4C54-AB15-DB99846E1A47}">
      <formula1>$I$13:$N$13</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1" manualBreakCount="1">
    <brk id="14" max="1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8502F-A878-4808-8ED3-5989AD87E314}">
  <sheetPr>
    <tabColor rgb="FFFF0000"/>
    <pageSetUpPr fitToPage="1"/>
  </sheetPr>
  <dimension ref="A1:J9"/>
  <sheetViews>
    <sheetView view="pageBreakPreview" zoomScale="90" zoomScaleNormal="115" zoomScaleSheetLayoutView="90" workbookViewId="0">
      <selection activeCell="J6" sqref="J6"/>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37" t="s">
        <v>137</v>
      </c>
      <c r="B1" s="92" t="s">
        <v>126</v>
      </c>
      <c r="C1" s="93"/>
      <c r="D1" s="93"/>
      <c r="E1" s="93"/>
      <c r="F1" s="93"/>
      <c r="G1" s="93"/>
      <c r="H1" s="93"/>
      <c r="I1" s="27"/>
    </row>
    <row r="2" spans="1:10" ht="41.25" customHeight="1">
      <c r="A2" s="90" t="s">
        <v>112</v>
      </c>
      <c r="B2" s="91"/>
      <c r="C2" s="91"/>
      <c r="D2" s="91"/>
      <c r="E2" s="91"/>
      <c r="F2" s="91"/>
      <c r="G2" s="91"/>
      <c r="H2" s="91"/>
      <c r="I2" s="94" t="s">
        <v>55</v>
      </c>
      <c r="J2" s="8"/>
    </row>
    <row r="3" spans="1:10" ht="72.75" customHeight="1" thickBot="1">
      <c r="A3" s="9" t="s">
        <v>124</v>
      </c>
      <c r="B3" s="44" t="s">
        <v>104</v>
      </c>
      <c r="C3" s="44" t="s">
        <v>105</v>
      </c>
      <c r="D3" s="13" t="s">
        <v>103</v>
      </c>
      <c r="E3" s="13" t="s">
        <v>106</v>
      </c>
      <c r="F3" s="44" t="s">
        <v>107</v>
      </c>
      <c r="G3" s="44" t="s">
        <v>109</v>
      </c>
      <c r="H3" s="44" t="s">
        <v>108</v>
      </c>
      <c r="I3" s="95"/>
      <c r="J3" s="15" t="s">
        <v>101</v>
      </c>
    </row>
    <row r="4" spans="1:10" ht="84.75" customHeight="1" thickBot="1">
      <c r="A4" s="40" t="s">
        <v>121</v>
      </c>
      <c r="B4" s="52"/>
      <c r="C4" s="52"/>
      <c r="D4" s="58" t="e">
        <f>C4/B4</f>
        <v>#DIV/0!</v>
      </c>
      <c r="E4" s="59" t="e">
        <f>(D4-0.02)*B4</f>
        <v>#DIV/0!</v>
      </c>
      <c r="F4" s="61"/>
      <c r="G4" s="62"/>
      <c r="H4" s="63"/>
      <c r="I4" s="60">
        <f>F4*G4*H4</f>
        <v>0</v>
      </c>
      <c r="J4" s="15"/>
    </row>
    <row r="5" spans="1:10" ht="93.75" customHeight="1" thickBot="1">
      <c r="A5" s="40" t="s">
        <v>122</v>
      </c>
      <c r="B5" s="70">
        <v>200000</v>
      </c>
      <c r="C5" s="70">
        <v>7500</v>
      </c>
      <c r="D5" s="58">
        <f>C5/B5</f>
        <v>3.7499999999999999E-2</v>
      </c>
      <c r="E5" s="59">
        <f>(D5-0.02)*B5</f>
        <v>3499.9999999999995</v>
      </c>
      <c r="F5" s="73">
        <v>3500</v>
      </c>
      <c r="G5" s="74">
        <v>6</v>
      </c>
      <c r="H5" s="75">
        <v>2</v>
      </c>
      <c r="I5" s="60">
        <f>F5*G5*H5</f>
        <v>42000</v>
      </c>
      <c r="J5" s="15"/>
    </row>
    <row r="6" spans="1:10" ht="90" customHeight="1">
      <c r="A6" s="11" t="s">
        <v>123</v>
      </c>
      <c r="B6" s="96"/>
      <c r="C6" s="97"/>
      <c r="D6" s="98"/>
      <c r="E6" s="98"/>
      <c r="F6" s="97"/>
      <c r="G6" s="97"/>
      <c r="H6" s="97"/>
      <c r="I6" s="28">
        <v>0</v>
      </c>
      <c r="J6" s="15"/>
    </row>
    <row r="7" spans="1:10" ht="60.75" customHeight="1">
      <c r="A7" s="99" t="s">
        <v>125</v>
      </c>
      <c r="B7" s="100"/>
      <c r="C7" s="100"/>
      <c r="D7" s="100"/>
      <c r="E7" s="100"/>
      <c r="F7" s="100"/>
      <c r="G7" s="100"/>
      <c r="H7" s="100"/>
      <c r="I7" s="100"/>
    </row>
    <row r="9" spans="1:10">
      <c r="A9" s="36"/>
    </row>
  </sheetData>
  <mergeCells count="5">
    <mergeCell ref="B1:H1"/>
    <mergeCell ref="A2:H2"/>
    <mergeCell ref="I2:I3"/>
    <mergeCell ref="B6:H6"/>
    <mergeCell ref="A7:I7"/>
  </mergeCells>
  <phoneticPr fontId="37"/>
  <conditionalFormatting sqref="A4:H5 I4:I6 A6:B6">
    <cfRule type="expression" dxfId="4"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2" t="s">
        <v>98</v>
      </c>
      <c r="D1" s="20" t="s">
        <v>63</v>
      </c>
      <c r="E1" s="9" t="s">
        <v>52</v>
      </c>
      <c r="F1" s="11" t="s">
        <v>59</v>
      </c>
      <c r="G1" s="11" t="s">
        <v>58</v>
      </c>
      <c r="H1" s="11" t="s">
        <v>60</v>
      </c>
      <c r="I1" s="11" t="s">
        <v>102</v>
      </c>
      <c r="J1" s="20" t="s">
        <v>64</v>
      </c>
      <c r="K1" s="9" t="s">
        <v>52</v>
      </c>
      <c r="L1" s="11" t="s">
        <v>59</v>
      </c>
      <c r="M1" s="11" t="s">
        <v>58</v>
      </c>
      <c r="N1" s="11" t="s">
        <v>60</v>
      </c>
      <c r="O1" s="11" t="s">
        <v>102</v>
      </c>
      <c r="P1" s="20" t="s">
        <v>65</v>
      </c>
      <c r="Q1" s="9" t="s">
        <v>52</v>
      </c>
      <c r="R1" s="11" t="s">
        <v>59</v>
      </c>
      <c r="S1" s="11" t="s">
        <v>58</v>
      </c>
      <c r="T1" s="11" t="s">
        <v>60</v>
      </c>
      <c r="U1" s="11" t="s">
        <v>102</v>
      </c>
      <c r="V1" s="20" t="s">
        <v>66</v>
      </c>
      <c r="W1" s="9" t="s">
        <v>52</v>
      </c>
      <c r="X1" s="11" t="s">
        <v>59</v>
      </c>
      <c r="Y1" s="11" t="s">
        <v>58</v>
      </c>
      <c r="Z1" s="11" t="s">
        <v>60</v>
      </c>
      <c r="AA1" s="11" t="s">
        <v>102</v>
      </c>
      <c r="AB1" s="20" t="s">
        <v>67</v>
      </c>
      <c r="AC1" s="9" t="s">
        <v>52</v>
      </c>
      <c r="AD1" s="11" t="s">
        <v>59</v>
      </c>
      <c r="AE1" s="11" t="s">
        <v>58</v>
      </c>
      <c r="AF1" s="11" t="s">
        <v>60</v>
      </c>
      <c r="AG1" s="11" t="s">
        <v>102</v>
      </c>
      <c r="AH1" s="20" t="s">
        <v>68</v>
      </c>
      <c r="AI1" s="9" t="s">
        <v>52</v>
      </c>
      <c r="AJ1" s="11" t="s">
        <v>59</v>
      </c>
      <c r="AK1" s="11" t="s">
        <v>58</v>
      </c>
      <c r="AL1" s="11" t="s">
        <v>60</v>
      </c>
      <c r="AM1" s="11" t="s">
        <v>102</v>
      </c>
      <c r="AN1" s="20" t="s">
        <v>69</v>
      </c>
      <c r="AO1" s="9" t="s">
        <v>52</v>
      </c>
      <c r="AP1" s="11" t="s">
        <v>59</v>
      </c>
      <c r="AQ1" s="11" t="s">
        <v>58</v>
      </c>
      <c r="AR1" s="11" t="s">
        <v>60</v>
      </c>
      <c r="AS1" s="11" t="s">
        <v>102</v>
      </c>
      <c r="AT1" s="20" t="s">
        <v>70</v>
      </c>
      <c r="AU1" s="9" t="s">
        <v>52</v>
      </c>
      <c r="AV1" s="11" t="s">
        <v>59</v>
      </c>
      <c r="AW1" s="11" t="s">
        <v>58</v>
      </c>
      <c r="AX1" s="11" t="s">
        <v>60</v>
      </c>
      <c r="AY1" s="11" t="s">
        <v>102</v>
      </c>
      <c r="AZ1" s="20" t="s">
        <v>71</v>
      </c>
      <c r="BA1" s="9" t="s">
        <v>52</v>
      </c>
      <c r="BB1" s="11" t="s">
        <v>59</v>
      </c>
      <c r="BC1" s="11" t="s">
        <v>58</v>
      </c>
      <c r="BD1" s="11" t="s">
        <v>60</v>
      </c>
      <c r="BE1" s="11" t="s">
        <v>102</v>
      </c>
      <c r="BF1" s="20" t="s">
        <v>72</v>
      </c>
      <c r="BG1" s="9" t="s">
        <v>52</v>
      </c>
      <c r="BH1" s="11" t="s">
        <v>59</v>
      </c>
      <c r="BI1" s="11" t="s">
        <v>58</v>
      </c>
      <c r="BJ1" s="11" t="s">
        <v>60</v>
      </c>
      <c r="BK1" s="11" t="s">
        <v>102</v>
      </c>
      <c r="BL1" s="20" t="s">
        <v>73</v>
      </c>
      <c r="BM1" s="9" t="s">
        <v>52</v>
      </c>
      <c r="BN1" s="11" t="s">
        <v>59</v>
      </c>
      <c r="BO1" s="11" t="s">
        <v>58</v>
      </c>
      <c r="BP1" s="11" t="s">
        <v>60</v>
      </c>
      <c r="BQ1" s="11" t="s">
        <v>102</v>
      </c>
      <c r="BR1" s="20" t="s">
        <v>74</v>
      </c>
      <c r="BS1" s="9" t="s">
        <v>52</v>
      </c>
      <c r="BT1" s="11" t="s">
        <v>59</v>
      </c>
      <c r="BU1" s="11" t="s">
        <v>58</v>
      </c>
      <c r="BV1" s="11" t="s">
        <v>60</v>
      </c>
      <c r="BW1" s="11" t="s">
        <v>102</v>
      </c>
      <c r="BX1" s="20" t="s">
        <v>75</v>
      </c>
      <c r="BY1" s="9" t="s">
        <v>52</v>
      </c>
      <c r="BZ1" s="11" t="s">
        <v>59</v>
      </c>
      <c r="CA1" s="11" t="s">
        <v>58</v>
      </c>
      <c r="CB1" s="11" t="s">
        <v>60</v>
      </c>
      <c r="CC1" s="11" t="s">
        <v>102</v>
      </c>
      <c r="CD1" s="20" t="s">
        <v>76</v>
      </c>
      <c r="CE1" s="9" t="s">
        <v>52</v>
      </c>
      <c r="CF1" s="11" t="s">
        <v>59</v>
      </c>
      <c r="CG1" s="11" t="s">
        <v>58</v>
      </c>
      <c r="CH1" s="11" t="s">
        <v>60</v>
      </c>
      <c r="CI1" s="11" t="s">
        <v>102</v>
      </c>
      <c r="CJ1" s="20" t="s">
        <v>77</v>
      </c>
      <c r="CK1" s="9" t="s">
        <v>52</v>
      </c>
      <c r="CL1" s="11" t="s">
        <v>59</v>
      </c>
      <c r="CM1" s="11" t="s">
        <v>58</v>
      </c>
      <c r="CN1" s="11" t="s">
        <v>60</v>
      </c>
      <c r="CO1" s="11" t="s">
        <v>102</v>
      </c>
      <c r="CP1" s="20" t="s">
        <v>78</v>
      </c>
      <c r="CQ1" s="9" t="s">
        <v>52</v>
      </c>
      <c r="CR1" s="11" t="s">
        <v>59</v>
      </c>
      <c r="CS1" s="11" t="s">
        <v>58</v>
      </c>
      <c r="CT1" s="11" t="s">
        <v>60</v>
      </c>
      <c r="CU1" s="11" t="s">
        <v>102</v>
      </c>
      <c r="CV1" s="20" t="s">
        <v>79</v>
      </c>
      <c r="CW1" s="9" t="s">
        <v>52</v>
      </c>
      <c r="CX1" s="11" t="s">
        <v>59</v>
      </c>
      <c r="CY1" s="11" t="s">
        <v>58</v>
      </c>
      <c r="CZ1" s="11" t="s">
        <v>60</v>
      </c>
      <c r="DA1" s="11" t="s">
        <v>102</v>
      </c>
      <c r="DB1" s="20" t="s">
        <v>80</v>
      </c>
      <c r="DC1" s="9" t="s">
        <v>52</v>
      </c>
      <c r="DD1" s="11" t="s">
        <v>59</v>
      </c>
      <c r="DE1" s="11" t="s">
        <v>58</v>
      </c>
      <c r="DF1" s="11" t="s">
        <v>60</v>
      </c>
      <c r="DG1" s="11" t="s">
        <v>102</v>
      </c>
      <c r="DH1" s="20" t="s">
        <v>81</v>
      </c>
      <c r="DI1" s="9" t="s">
        <v>52</v>
      </c>
      <c r="DJ1" s="11" t="s">
        <v>59</v>
      </c>
      <c r="DK1" s="11" t="s">
        <v>58</v>
      </c>
      <c r="DL1" s="11" t="s">
        <v>60</v>
      </c>
      <c r="DM1" s="11" t="s">
        <v>102</v>
      </c>
      <c r="DN1" s="20" t="s">
        <v>82</v>
      </c>
      <c r="DO1" s="9" t="s">
        <v>52</v>
      </c>
      <c r="DP1" s="11" t="s">
        <v>59</v>
      </c>
      <c r="DQ1" s="11" t="s">
        <v>58</v>
      </c>
      <c r="DR1" s="11" t="s">
        <v>60</v>
      </c>
      <c r="DS1" s="11" t="s">
        <v>61</v>
      </c>
      <c r="DT1" s="20" t="s">
        <v>83</v>
      </c>
      <c r="DU1" s="9" t="s">
        <v>52</v>
      </c>
      <c r="DV1" s="11" t="s">
        <v>59</v>
      </c>
      <c r="DW1" s="11" t="s">
        <v>58</v>
      </c>
      <c r="DX1" s="11" t="s">
        <v>60</v>
      </c>
      <c r="DY1" s="11" t="s">
        <v>61</v>
      </c>
      <c r="DZ1" s="20" t="s">
        <v>84</v>
      </c>
      <c r="EA1" s="9" t="s">
        <v>52</v>
      </c>
      <c r="EB1" s="11" t="s">
        <v>59</v>
      </c>
      <c r="EC1" s="11" t="s">
        <v>58</v>
      </c>
      <c r="ED1" s="11" t="s">
        <v>60</v>
      </c>
      <c r="EE1" s="11" t="s">
        <v>61</v>
      </c>
      <c r="EF1" s="20" t="s">
        <v>85</v>
      </c>
      <c r="EG1" s="9" t="s">
        <v>52</v>
      </c>
      <c r="EH1" s="11" t="s">
        <v>59</v>
      </c>
      <c r="EI1" s="11" t="s">
        <v>58</v>
      </c>
      <c r="EJ1" s="11" t="s">
        <v>60</v>
      </c>
      <c r="EK1" s="11" t="s">
        <v>61</v>
      </c>
      <c r="EL1" s="20" t="s">
        <v>86</v>
      </c>
      <c r="EM1" s="9" t="s">
        <v>52</v>
      </c>
      <c r="EN1" s="11" t="s">
        <v>59</v>
      </c>
      <c r="EO1" s="11" t="s">
        <v>58</v>
      </c>
      <c r="EP1" s="11" t="s">
        <v>60</v>
      </c>
      <c r="EQ1" s="11" t="s">
        <v>61</v>
      </c>
      <c r="ER1" s="20" t="s">
        <v>87</v>
      </c>
      <c r="ES1" s="9" t="s">
        <v>52</v>
      </c>
      <c r="ET1" s="11" t="s">
        <v>59</v>
      </c>
      <c r="EU1" s="11" t="s">
        <v>58</v>
      </c>
      <c r="EV1" s="11" t="s">
        <v>60</v>
      </c>
      <c r="EW1" s="11" t="s">
        <v>61</v>
      </c>
      <c r="EX1" s="20" t="s">
        <v>88</v>
      </c>
      <c r="EY1" s="9" t="s">
        <v>52</v>
      </c>
      <c r="EZ1" s="11" t="s">
        <v>59</v>
      </c>
      <c r="FA1" s="11" t="s">
        <v>58</v>
      </c>
      <c r="FB1" s="11" t="s">
        <v>60</v>
      </c>
      <c r="FC1" s="11" t="s">
        <v>61</v>
      </c>
      <c r="FD1" s="20" t="s">
        <v>89</v>
      </c>
      <c r="FE1" s="9" t="s">
        <v>52</v>
      </c>
      <c r="FF1" s="11" t="s">
        <v>59</v>
      </c>
      <c r="FG1" s="11" t="s">
        <v>58</v>
      </c>
      <c r="FH1" s="11" t="s">
        <v>60</v>
      </c>
      <c r="FI1" s="11" t="s">
        <v>61</v>
      </c>
      <c r="FJ1" s="20" t="s">
        <v>90</v>
      </c>
      <c r="FK1" s="9" t="s">
        <v>52</v>
      </c>
      <c r="FL1" s="11" t="s">
        <v>59</v>
      </c>
      <c r="FM1" s="11" t="s">
        <v>58</v>
      </c>
      <c r="FN1" s="11" t="s">
        <v>60</v>
      </c>
      <c r="FO1" s="11" t="s">
        <v>61</v>
      </c>
      <c r="FP1" s="20" t="s">
        <v>91</v>
      </c>
      <c r="FQ1" s="9" t="s">
        <v>52</v>
      </c>
      <c r="FR1" s="11" t="s">
        <v>59</v>
      </c>
      <c r="FS1" s="11" t="s">
        <v>58</v>
      </c>
      <c r="FT1" s="11" t="s">
        <v>60</v>
      </c>
      <c r="FU1" s="11" t="s">
        <v>61</v>
      </c>
      <c r="FV1" s="20" t="s">
        <v>92</v>
      </c>
      <c r="FW1" s="9" t="s">
        <v>52</v>
      </c>
      <c r="FX1" s="11" t="s">
        <v>59</v>
      </c>
      <c r="FY1" s="11" t="s">
        <v>58</v>
      </c>
      <c r="FZ1" s="11" t="s">
        <v>60</v>
      </c>
      <c r="GA1" s="11" t="s">
        <v>61</v>
      </c>
      <c r="GB1" s="20" t="s">
        <v>93</v>
      </c>
      <c r="GC1" s="9" t="s">
        <v>52</v>
      </c>
      <c r="GD1" s="11" t="s">
        <v>59</v>
      </c>
      <c r="GE1" s="11" t="s">
        <v>58</v>
      </c>
      <c r="GF1" s="11" t="s">
        <v>60</v>
      </c>
      <c r="GG1" s="11" t="s">
        <v>61</v>
      </c>
      <c r="GH1" s="20" t="s">
        <v>94</v>
      </c>
      <c r="GI1" s="9" t="s">
        <v>52</v>
      </c>
      <c r="GJ1" s="11" t="s">
        <v>59</v>
      </c>
      <c r="GK1" s="11" t="s">
        <v>58</v>
      </c>
      <c r="GL1" s="11" t="s">
        <v>60</v>
      </c>
      <c r="GM1" s="11" t="s">
        <v>61</v>
      </c>
      <c r="GN1" s="20" t="s">
        <v>95</v>
      </c>
      <c r="GO1" s="9" t="s">
        <v>52</v>
      </c>
      <c r="GP1" s="11" t="s">
        <v>59</v>
      </c>
      <c r="GQ1" s="11" t="s">
        <v>58</v>
      </c>
      <c r="GR1" s="11" t="s">
        <v>60</v>
      </c>
      <c r="GS1" s="11" t="s">
        <v>61</v>
      </c>
      <c r="GT1" s="20" t="s">
        <v>96</v>
      </c>
      <c r="GU1" s="9" t="s">
        <v>52</v>
      </c>
      <c r="GV1" s="11" t="s">
        <v>59</v>
      </c>
      <c r="GW1" s="11" t="s">
        <v>58</v>
      </c>
      <c r="GX1" s="11" t="s">
        <v>60</v>
      </c>
      <c r="GY1" s="11" t="s">
        <v>61</v>
      </c>
      <c r="GZ1" s="20" t="s">
        <v>97</v>
      </c>
      <c r="HA1" s="9" t="s">
        <v>52</v>
      </c>
      <c r="HB1" s="11" t="s">
        <v>59</v>
      </c>
      <c r="HC1" s="11" t="s">
        <v>58</v>
      </c>
      <c r="HD1" s="11" t="s">
        <v>60</v>
      </c>
      <c r="HE1" s="11" t="s">
        <v>61</v>
      </c>
      <c r="HF1" s="21" t="s">
        <v>55</v>
      </c>
      <c r="HG1" s="20" t="s">
        <v>63</v>
      </c>
      <c r="HH1" s="9" t="s">
        <v>52</v>
      </c>
      <c r="HI1" s="11" t="s">
        <v>53</v>
      </c>
      <c r="HJ1" s="11" t="s">
        <v>56</v>
      </c>
      <c r="HK1" s="11" t="s">
        <v>57</v>
      </c>
      <c r="HL1" s="11" t="s">
        <v>54</v>
      </c>
      <c r="HM1" s="20" t="s">
        <v>64</v>
      </c>
      <c r="HN1" s="9" t="s">
        <v>52</v>
      </c>
      <c r="HO1" s="11" t="s">
        <v>53</v>
      </c>
      <c r="HP1" s="11" t="s">
        <v>56</v>
      </c>
      <c r="HQ1" s="11" t="s">
        <v>57</v>
      </c>
      <c r="HR1" s="11" t="s">
        <v>54</v>
      </c>
      <c r="HS1" s="20" t="s">
        <v>65</v>
      </c>
      <c r="HT1" s="9" t="s">
        <v>52</v>
      </c>
      <c r="HU1" s="11" t="s">
        <v>53</v>
      </c>
      <c r="HV1" s="11" t="s">
        <v>56</v>
      </c>
      <c r="HW1" s="11" t="s">
        <v>57</v>
      </c>
      <c r="HX1" s="11" t="s">
        <v>54</v>
      </c>
      <c r="HY1" s="20" t="s">
        <v>66</v>
      </c>
      <c r="HZ1" s="9" t="s">
        <v>52</v>
      </c>
      <c r="IA1" s="11" t="s">
        <v>53</v>
      </c>
      <c r="IB1" s="11" t="s">
        <v>56</v>
      </c>
      <c r="IC1" s="11" t="s">
        <v>57</v>
      </c>
      <c r="ID1" s="11" t="s">
        <v>54</v>
      </c>
      <c r="IE1" s="20" t="s">
        <v>67</v>
      </c>
      <c r="IF1" s="9" t="s">
        <v>52</v>
      </c>
      <c r="IG1" s="11" t="s">
        <v>53</v>
      </c>
      <c r="IH1" s="11" t="s">
        <v>56</v>
      </c>
      <c r="II1" s="11" t="s">
        <v>57</v>
      </c>
      <c r="IJ1" s="11" t="s">
        <v>54</v>
      </c>
      <c r="IK1" s="20" t="s">
        <v>68</v>
      </c>
      <c r="IL1" s="9" t="s">
        <v>52</v>
      </c>
      <c r="IM1" s="11" t="s">
        <v>53</v>
      </c>
      <c r="IN1" s="11" t="s">
        <v>56</v>
      </c>
      <c r="IO1" s="11" t="s">
        <v>57</v>
      </c>
      <c r="IP1" s="11" t="s">
        <v>54</v>
      </c>
      <c r="IQ1" s="20" t="s">
        <v>69</v>
      </c>
      <c r="IR1" s="9" t="s">
        <v>52</v>
      </c>
      <c r="IS1" s="11" t="s">
        <v>53</v>
      </c>
      <c r="IT1" s="11" t="s">
        <v>56</v>
      </c>
      <c r="IU1" s="11" t="s">
        <v>57</v>
      </c>
      <c r="IV1" s="11" t="s">
        <v>54</v>
      </c>
      <c r="IW1" s="20" t="s">
        <v>70</v>
      </c>
      <c r="IX1" s="9" t="s">
        <v>52</v>
      </c>
      <c r="IY1" s="11" t="s">
        <v>53</v>
      </c>
      <c r="IZ1" s="11" t="s">
        <v>56</v>
      </c>
      <c r="JA1" s="11" t="s">
        <v>57</v>
      </c>
      <c r="JB1" s="11" t="s">
        <v>54</v>
      </c>
      <c r="JC1" s="20" t="s">
        <v>71</v>
      </c>
      <c r="JD1" s="9" t="s">
        <v>52</v>
      </c>
      <c r="JE1" s="11" t="s">
        <v>53</v>
      </c>
      <c r="JF1" s="11" t="s">
        <v>56</v>
      </c>
      <c r="JG1" s="11" t="s">
        <v>57</v>
      </c>
      <c r="JH1" s="11" t="s">
        <v>54</v>
      </c>
      <c r="JI1" s="20" t="s">
        <v>72</v>
      </c>
      <c r="JJ1" s="9" t="s">
        <v>52</v>
      </c>
      <c r="JK1" s="11" t="s">
        <v>53</v>
      </c>
      <c r="JL1" s="11" t="s">
        <v>56</v>
      </c>
      <c r="JM1" s="11" t="s">
        <v>57</v>
      </c>
      <c r="JN1" s="11" t="s">
        <v>54</v>
      </c>
      <c r="JO1" s="20" t="s">
        <v>73</v>
      </c>
      <c r="JP1" s="9" t="s">
        <v>52</v>
      </c>
      <c r="JQ1" s="11" t="s">
        <v>53</v>
      </c>
      <c r="JR1" s="11" t="s">
        <v>56</v>
      </c>
      <c r="JS1" s="11" t="s">
        <v>57</v>
      </c>
      <c r="JT1" s="11" t="s">
        <v>54</v>
      </c>
      <c r="JU1" s="20" t="s">
        <v>74</v>
      </c>
      <c r="JV1" s="9" t="s">
        <v>52</v>
      </c>
      <c r="JW1" s="11" t="s">
        <v>53</v>
      </c>
      <c r="JX1" s="11" t="s">
        <v>56</v>
      </c>
      <c r="JY1" s="11" t="s">
        <v>57</v>
      </c>
      <c r="JZ1" s="11" t="s">
        <v>54</v>
      </c>
      <c r="KA1" s="20" t="s">
        <v>75</v>
      </c>
      <c r="KB1" s="9" t="s">
        <v>52</v>
      </c>
      <c r="KC1" s="11" t="s">
        <v>53</v>
      </c>
      <c r="KD1" s="11" t="s">
        <v>56</v>
      </c>
      <c r="KE1" s="11" t="s">
        <v>57</v>
      </c>
      <c r="KF1" s="11" t="s">
        <v>54</v>
      </c>
      <c r="KG1" s="20" t="s">
        <v>76</v>
      </c>
      <c r="KH1" s="9" t="s">
        <v>52</v>
      </c>
      <c r="KI1" s="11" t="s">
        <v>53</v>
      </c>
      <c r="KJ1" s="11" t="s">
        <v>56</v>
      </c>
      <c r="KK1" s="11" t="s">
        <v>57</v>
      </c>
      <c r="KL1" s="11" t="s">
        <v>54</v>
      </c>
      <c r="KM1" s="20" t="s">
        <v>77</v>
      </c>
      <c r="KN1" s="9" t="s">
        <v>52</v>
      </c>
      <c r="KO1" s="11" t="s">
        <v>53</v>
      </c>
      <c r="KP1" s="11" t="s">
        <v>56</v>
      </c>
      <c r="KQ1" s="11" t="s">
        <v>57</v>
      </c>
      <c r="KR1" s="11" t="s">
        <v>54</v>
      </c>
      <c r="KS1" s="20" t="s">
        <v>78</v>
      </c>
      <c r="KT1" s="9" t="s">
        <v>52</v>
      </c>
      <c r="KU1" s="11" t="s">
        <v>53</v>
      </c>
      <c r="KV1" s="11" t="s">
        <v>56</v>
      </c>
      <c r="KW1" s="11" t="s">
        <v>57</v>
      </c>
      <c r="KX1" s="11" t="s">
        <v>54</v>
      </c>
      <c r="KY1" s="20" t="s">
        <v>79</v>
      </c>
      <c r="KZ1" s="9" t="s">
        <v>52</v>
      </c>
      <c r="LA1" s="11" t="s">
        <v>53</v>
      </c>
      <c r="LB1" s="11" t="s">
        <v>56</v>
      </c>
      <c r="LC1" s="11" t="s">
        <v>57</v>
      </c>
      <c r="LD1" s="11" t="s">
        <v>54</v>
      </c>
      <c r="LE1" s="20" t="s">
        <v>80</v>
      </c>
      <c r="LF1" s="9" t="s">
        <v>52</v>
      </c>
      <c r="LG1" s="11" t="s">
        <v>53</v>
      </c>
      <c r="LH1" s="11" t="s">
        <v>56</v>
      </c>
      <c r="LI1" s="11" t="s">
        <v>57</v>
      </c>
      <c r="LJ1" s="11" t="s">
        <v>54</v>
      </c>
      <c r="LK1" s="20" t="s">
        <v>81</v>
      </c>
      <c r="LL1" s="9" t="s">
        <v>52</v>
      </c>
      <c r="LM1" s="11" t="s">
        <v>53</v>
      </c>
      <c r="LN1" s="11" t="s">
        <v>56</v>
      </c>
      <c r="LO1" s="11" t="s">
        <v>57</v>
      </c>
      <c r="LP1" s="11" t="s">
        <v>54</v>
      </c>
      <c r="LQ1" s="20" t="s">
        <v>82</v>
      </c>
      <c r="LR1" s="9" t="s">
        <v>52</v>
      </c>
      <c r="LS1" s="11" t="s">
        <v>53</v>
      </c>
      <c r="LT1" s="11" t="s">
        <v>56</v>
      </c>
      <c r="LU1" s="11" t="s">
        <v>57</v>
      </c>
      <c r="LV1" s="11" t="s">
        <v>54</v>
      </c>
      <c r="LW1" s="20" t="s">
        <v>83</v>
      </c>
      <c r="LX1" s="9" t="s">
        <v>52</v>
      </c>
      <c r="LY1" s="11" t="s">
        <v>53</v>
      </c>
      <c r="LZ1" s="11" t="s">
        <v>56</v>
      </c>
      <c r="MA1" s="11" t="s">
        <v>57</v>
      </c>
      <c r="MB1" s="11" t="s">
        <v>54</v>
      </c>
      <c r="MC1" s="20" t="s">
        <v>84</v>
      </c>
      <c r="MD1" s="9" t="s">
        <v>52</v>
      </c>
      <c r="ME1" s="11" t="s">
        <v>53</v>
      </c>
      <c r="MF1" s="11" t="s">
        <v>56</v>
      </c>
      <c r="MG1" s="11" t="s">
        <v>57</v>
      </c>
      <c r="MH1" s="11" t="s">
        <v>54</v>
      </c>
      <c r="MI1" s="20" t="s">
        <v>85</v>
      </c>
      <c r="MJ1" s="9" t="s">
        <v>52</v>
      </c>
      <c r="MK1" s="11" t="s">
        <v>53</v>
      </c>
      <c r="ML1" s="11" t="s">
        <v>56</v>
      </c>
      <c r="MM1" s="11" t="s">
        <v>57</v>
      </c>
      <c r="MN1" s="11" t="s">
        <v>54</v>
      </c>
      <c r="MO1" s="20" t="s">
        <v>86</v>
      </c>
      <c r="MP1" s="9" t="s">
        <v>52</v>
      </c>
      <c r="MQ1" s="11" t="s">
        <v>53</v>
      </c>
      <c r="MR1" s="11" t="s">
        <v>56</v>
      </c>
      <c r="MS1" s="11" t="s">
        <v>57</v>
      </c>
      <c r="MT1" s="11" t="s">
        <v>54</v>
      </c>
      <c r="MU1" s="20" t="s">
        <v>87</v>
      </c>
      <c r="MV1" s="9" t="s">
        <v>52</v>
      </c>
      <c r="MW1" s="11" t="s">
        <v>53</v>
      </c>
      <c r="MX1" s="11" t="s">
        <v>56</v>
      </c>
      <c r="MY1" s="11" t="s">
        <v>57</v>
      </c>
      <c r="MZ1" s="11" t="s">
        <v>54</v>
      </c>
      <c r="NA1" s="20" t="s">
        <v>88</v>
      </c>
      <c r="NB1" s="9" t="s">
        <v>52</v>
      </c>
      <c r="NC1" s="11" t="s">
        <v>53</v>
      </c>
      <c r="ND1" s="11" t="s">
        <v>56</v>
      </c>
      <c r="NE1" s="11" t="s">
        <v>57</v>
      </c>
      <c r="NF1" s="11" t="s">
        <v>54</v>
      </c>
      <c r="NG1" s="20" t="s">
        <v>89</v>
      </c>
      <c r="NH1" s="9" t="s">
        <v>52</v>
      </c>
      <c r="NI1" s="11" t="s">
        <v>53</v>
      </c>
      <c r="NJ1" s="11" t="s">
        <v>56</v>
      </c>
      <c r="NK1" s="11" t="s">
        <v>57</v>
      </c>
      <c r="NL1" s="11" t="s">
        <v>54</v>
      </c>
      <c r="NM1" s="20" t="s">
        <v>90</v>
      </c>
      <c r="NN1" s="9" t="s">
        <v>52</v>
      </c>
      <c r="NO1" s="11" t="s">
        <v>53</v>
      </c>
      <c r="NP1" s="11" t="s">
        <v>56</v>
      </c>
      <c r="NQ1" s="11" t="s">
        <v>57</v>
      </c>
      <c r="NR1" s="11" t="s">
        <v>54</v>
      </c>
      <c r="NS1" s="20" t="s">
        <v>91</v>
      </c>
      <c r="NT1" s="9" t="s">
        <v>52</v>
      </c>
      <c r="NU1" s="11" t="s">
        <v>53</v>
      </c>
      <c r="NV1" s="11" t="s">
        <v>56</v>
      </c>
      <c r="NW1" s="11" t="s">
        <v>57</v>
      </c>
      <c r="NX1" s="11" t="s">
        <v>54</v>
      </c>
      <c r="NY1" s="20" t="s">
        <v>92</v>
      </c>
      <c r="NZ1" s="9" t="s">
        <v>52</v>
      </c>
      <c r="OA1" s="11" t="s">
        <v>53</v>
      </c>
      <c r="OB1" s="11" t="s">
        <v>56</v>
      </c>
      <c r="OC1" s="11" t="s">
        <v>57</v>
      </c>
      <c r="OD1" s="11" t="s">
        <v>54</v>
      </c>
      <c r="OE1" s="20" t="s">
        <v>93</v>
      </c>
      <c r="OF1" s="9" t="s">
        <v>52</v>
      </c>
      <c r="OG1" s="11" t="s">
        <v>53</v>
      </c>
      <c r="OH1" s="11" t="s">
        <v>56</v>
      </c>
      <c r="OI1" s="11" t="s">
        <v>57</v>
      </c>
      <c r="OJ1" s="11" t="s">
        <v>54</v>
      </c>
      <c r="OK1" s="20" t="s">
        <v>94</v>
      </c>
      <c r="OL1" s="9" t="s">
        <v>52</v>
      </c>
      <c r="OM1" s="11" t="s">
        <v>53</v>
      </c>
      <c r="ON1" s="11" t="s">
        <v>56</v>
      </c>
      <c r="OO1" s="11" t="s">
        <v>57</v>
      </c>
      <c r="OP1" s="11" t="s">
        <v>54</v>
      </c>
      <c r="OQ1" s="20" t="s">
        <v>95</v>
      </c>
      <c r="OR1" s="9" t="s">
        <v>52</v>
      </c>
      <c r="OS1" s="11" t="s">
        <v>53</v>
      </c>
      <c r="OT1" s="11" t="s">
        <v>56</v>
      </c>
      <c r="OU1" s="11" t="s">
        <v>57</v>
      </c>
      <c r="OV1" s="11" t="s">
        <v>54</v>
      </c>
      <c r="OW1" s="20" t="s">
        <v>96</v>
      </c>
      <c r="OX1" s="9" t="s">
        <v>52</v>
      </c>
      <c r="OY1" s="11" t="s">
        <v>53</v>
      </c>
      <c r="OZ1" s="11" t="s">
        <v>56</v>
      </c>
      <c r="PA1" s="11" t="s">
        <v>57</v>
      </c>
      <c r="PB1" s="11" t="s">
        <v>54</v>
      </c>
      <c r="PC1" s="20" t="s">
        <v>97</v>
      </c>
      <c r="PD1" s="9" t="s">
        <v>52</v>
      </c>
      <c r="PE1" s="11" t="s">
        <v>53</v>
      </c>
      <c r="PF1" s="11" t="s">
        <v>56</v>
      </c>
      <c r="PG1" s="11" t="s">
        <v>57</v>
      </c>
      <c r="PH1" s="11" t="s">
        <v>54</v>
      </c>
    </row>
    <row r="2" spans="1:424" ht="52.8">
      <c r="A2" s="101" t="str">
        <f>【総額及び平均額】賃上げ支援事業実績報告書!$E3</f>
        <v>○○</v>
      </c>
      <c r="B2" s="101" t="str">
        <f>【総額及び平均額】賃上げ支援事業実績報告書!$E4</f>
        <v>▲▲薬局</v>
      </c>
      <c r="C2" s="23"/>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1"/>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102"/>
      <c r="B3" s="102"/>
      <c r="C3" s="24"/>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85e6e18b-26c1-4122-9e79-e6c53ac26d53"/>
    <ds:schemaRef ds:uri="9500c7e0-a8b4-4cc7-a7aa-d9d65591dd5a"/>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【総額及び平均額】賃上げ支援事業実績報告書</vt:lpstr>
      <vt:lpstr>別紙（2.0％超部分算定シート）</vt:lpstr>
      <vt:lpstr>【記載例】賃上げ支援事業実績報告書 </vt:lpstr>
      <vt:lpstr>【記載例】別紙（2.0％超部分算定シート）</vt:lpstr>
      <vt:lpstr>【参考】集計用シート（賃上げ支援事業）</vt:lpstr>
      <vt:lpstr>都道府県リスト</vt:lpstr>
      <vt:lpstr>'【記載例】賃上げ支援事業実績報告書 '!Print_Area</vt:lpstr>
      <vt:lpstr>'【記載例】別紙（2.0％超部分算定シート）'!Print_Area</vt:lpstr>
      <vt:lpstr>【総額及び平均額】賃上げ支援事業実績報告書!Print_Area</vt:lpstr>
      <vt:lpstr>'別紙（2.0％超部分算定シート）'!Print_Area</vt:lpstr>
      <vt:lpstr>'【記載例】賃上げ支援事業実績報告書 '!Print_Titles</vt:lpstr>
      <vt:lpstr>'【記載例】別紙（2.0％超部分算定シート）'!Print_Titles</vt:lpstr>
      <vt:lpstr>【総額及び平均額】賃上げ支援事業実績報告書!Print_Titles</vt:lpstr>
      <vt:lpstr>'別紙（2.0％超部分算定シート）'!Print_Titles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2026-05-22T13:11:46Z</cp:lastPrinted>
  <dcterms:created xsi:type="dcterms:W3CDTF">2017-10-26T07:12:00Z</dcterms:created>
  <dcterms:modified xsi:type="dcterms:W3CDTF">2026-06-11T05:17:44Z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